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רשימות נכסים\2023\06-23\דיווח סופי לאינטרנט 06-23\אישית סופית לאינטרנט 06-23\"/>
    </mc:Choice>
  </mc:AlternateContent>
  <xr:revisionPtr revIDLastSave="0" documentId="8_{3D57E1A4-6ED9-4DCE-BFC7-DE46D30E4371}" xr6:coauthVersionLast="47" xr6:coauthVersionMax="47" xr10:uidLastSave="{00000000-0000-0000-0000-000000000000}"/>
  <workbookProtection lockStructure="1"/>
  <bookViews>
    <workbookView xWindow="-120" yWindow="-120" windowWidth="23280" windowHeight="1260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קונצרני'!$B$8:$U$499</definedName>
    <definedName name="_xlnm._FilterDatabase" localSheetId="9" hidden="1">אופציות!$B$8:$L$100</definedName>
    <definedName name="_xlnm._FilterDatabase" localSheetId="21" hidden="1">הלוואות!$B$7:$R$980</definedName>
    <definedName name="_xlnm._FilterDatabase" localSheetId="25" hidden="1">'השקעות אחרות '!$B$7:$K$613</definedName>
    <definedName name="_xlnm._FilterDatabase" localSheetId="23" hidden="1">'זכויות מקרקעין'!$B$7:$I$100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ממשלתי'!$B$8:$P$1002</definedName>
    <definedName name="_xlnm._FilterDatabase" localSheetId="14" hidden="1">'לא סחיר - אג"ח קונצרני'!$B$8:$S$100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מניות'!$B$8:$M$198</definedName>
    <definedName name="_xlnm._FilterDatabase" localSheetId="16" hidden="1">'לא סחיר - קרנות השקעה'!$B$8:$K$400</definedName>
    <definedName name="_xlnm._FilterDatabase" localSheetId="1" hidden="1">מזומנים!$B$7:$L$200</definedName>
    <definedName name="_xlnm._FilterDatabase" localSheetId="5" hidden="1">מניות!$B$8:$O$499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מקרקעין'!$B$6:$J$25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ממשלתי'!$B$6:$P$26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מניות'!$B$6:$M$21</definedName>
    <definedName name="Print_Area" localSheetId="16">'לא סחיר - קרנות השקעה'!$B$6:$K$36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8" l="1"/>
  <c r="J59" i="58"/>
  <c r="J58" i="58" l="1"/>
  <c r="C43" i="88"/>
  <c r="P33" i="78"/>
  <c r="P12" i="78"/>
  <c r="J231" i="73" l="1"/>
  <c r="J144" i="73"/>
  <c r="L40" i="72"/>
  <c r="L14" i="72"/>
  <c r="P22" i="71"/>
  <c r="P31" i="71"/>
  <c r="L17" i="69"/>
  <c r="L16" i="69"/>
  <c r="L15" i="69"/>
  <c r="L14" i="69"/>
  <c r="M13" i="69"/>
  <c r="O13" i="69" s="1"/>
  <c r="J13" i="69"/>
  <c r="G13" i="69"/>
  <c r="M19" i="69"/>
  <c r="O19" i="69" s="1"/>
  <c r="J19" i="69"/>
  <c r="G19" i="69"/>
  <c r="L217" i="62" l="1"/>
  <c r="L188" i="62"/>
  <c r="L49" i="62"/>
  <c r="L115" i="62"/>
  <c r="L187" i="62" l="1"/>
  <c r="L12" i="62"/>
  <c r="L11" i="62" s="1"/>
  <c r="C16" i="88" s="1"/>
  <c r="R13" i="61"/>
  <c r="R12" i="61"/>
  <c r="R11" i="61"/>
  <c r="C15" i="88" s="1"/>
  <c r="J12" i="81"/>
  <c r="J13" i="81"/>
  <c r="I11" i="81"/>
  <c r="I10" i="81" s="1"/>
  <c r="C37" i="88" s="1"/>
  <c r="J11" i="81"/>
  <c r="J10" i="81" l="1"/>
  <c r="J12" i="58" l="1"/>
  <c r="J11" i="58"/>
  <c r="J10" i="58" s="1"/>
  <c r="K58" i="58" s="1"/>
  <c r="C38" i="88"/>
  <c r="C23" i="88"/>
  <c r="C12" i="88"/>
  <c r="K59" i="58" l="1"/>
  <c r="C11" i="88"/>
  <c r="C10" i="88"/>
  <c r="C42" i="88" l="1"/>
  <c r="D37" i="88" s="1"/>
  <c r="D11" i="88" l="1"/>
  <c r="D36" i="88"/>
  <c r="D39" i="88"/>
  <c r="D31" i="88"/>
  <c r="D22" i="88"/>
  <c r="D20" i="88"/>
  <c r="D35" i="88"/>
  <c r="D33" i="88"/>
  <c r="D23" i="88"/>
  <c r="K13" i="81"/>
  <c r="D13" i="88"/>
  <c r="D28" i="88"/>
  <c r="D32" i="88"/>
  <c r="D14" i="88"/>
  <c r="K12" i="81"/>
  <c r="D41" i="88"/>
  <c r="D15" i="88"/>
  <c r="D21" i="88"/>
  <c r="D19" i="88"/>
  <c r="K11" i="81"/>
  <c r="D34" i="88"/>
  <c r="D38" i="88"/>
  <c r="D16" i="88"/>
  <c r="D40" i="88"/>
  <c r="D10" i="88"/>
  <c r="D25" i="88"/>
  <c r="D27" i="88"/>
  <c r="D12" i="88"/>
  <c r="D30" i="88"/>
  <c r="D24" i="88"/>
  <c r="K10" i="81"/>
  <c r="L59" i="58"/>
  <c r="L58" i="58"/>
  <c r="D17" i="88"/>
  <c r="P19" i="69"/>
  <c r="P13" i="69"/>
  <c r="K231" i="73"/>
  <c r="M14" i="72"/>
  <c r="K144" i="73"/>
  <c r="M40" i="72"/>
  <c r="D26" i="88"/>
  <c r="D42" i="88"/>
  <c r="D18" i="88"/>
  <c r="D29" i="88"/>
  <c r="I18" i="80" l="1"/>
  <c r="H18" i="80"/>
  <c r="I17" i="80"/>
  <c r="H1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R346" i="78"/>
  <c r="Q346" i="78"/>
  <c r="R345" i="78"/>
  <c r="Q345" i="78"/>
  <c r="R344" i="78"/>
  <c r="Q344" i="78"/>
  <c r="R343" i="78"/>
  <c r="Q343" i="78"/>
  <c r="R342" i="78"/>
  <c r="Q342" i="78"/>
  <c r="R341" i="78"/>
  <c r="Q341" i="78"/>
  <c r="R340" i="78"/>
  <c r="Q340" i="78"/>
  <c r="R339" i="78"/>
  <c r="Q339" i="78"/>
  <c r="R338" i="78"/>
  <c r="Q338" i="78"/>
  <c r="R337" i="78"/>
  <c r="Q337" i="78"/>
  <c r="R336" i="78"/>
  <c r="Q336" i="78"/>
  <c r="R335" i="78"/>
  <c r="Q335" i="78"/>
  <c r="R334" i="78"/>
  <c r="Q334" i="78"/>
  <c r="R333" i="78"/>
  <c r="Q333" i="78"/>
  <c r="R332" i="78"/>
  <c r="Q332" i="78"/>
  <c r="R331" i="78"/>
  <c r="Q331" i="78"/>
  <c r="R330" i="78"/>
  <c r="Q330" i="78"/>
  <c r="R329" i="78"/>
  <c r="Q329" i="78"/>
  <c r="R328" i="78"/>
  <c r="Q328" i="78"/>
  <c r="R327" i="78"/>
  <c r="Q327" i="78"/>
  <c r="R326" i="78"/>
  <c r="Q326" i="78"/>
  <c r="R325" i="78"/>
  <c r="Q325" i="78"/>
  <c r="R324" i="78"/>
  <c r="Q324" i="78"/>
  <c r="R323" i="78"/>
  <c r="Q323" i="78"/>
  <c r="R322" i="78"/>
  <c r="Q322" i="78"/>
  <c r="R321" i="78"/>
  <c r="Q321" i="78"/>
  <c r="R320" i="78"/>
  <c r="Q320" i="78"/>
  <c r="R319" i="78"/>
  <c r="Q319" i="78"/>
  <c r="R318" i="78"/>
  <c r="Q318" i="78"/>
  <c r="R317" i="78"/>
  <c r="Q317" i="78"/>
  <c r="R316" i="78"/>
  <c r="Q316" i="78"/>
  <c r="R315" i="78"/>
  <c r="Q315" i="78"/>
  <c r="R314" i="78"/>
  <c r="Q314" i="78"/>
  <c r="R313" i="78"/>
  <c r="Q313" i="78"/>
  <c r="R312" i="78"/>
  <c r="Q312" i="78"/>
  <c r="R311" i="78"/>
  <c r="Q311" i="78"/>
  <c r="R310" i="78"/>
  <c r="Q310" i="78"/>
  <c r="R309" i="78"/>
  <c r="Q309" i="78"/>
  <c r="R308" i="78"/>
  <c r="Q308" i="78"/>
  <c r="R307" i="78"/>
  <c r="Q307" i="78"/>
  <c r="R306" i="78"/>
  <c r="Q306" i="78"/>
  <c r="R305" i="78"/>
  <c r="Q305" i="78"/>
  <c r="R304" i="78"/>
  <c r="Q304" i="78"/>
  <c r="R303" i="78"/>
  <c r="Q303" i="78"/>
  <c r="R302" i="78"/>
  <c r="Q302" i="78"/>
  <c r="R301" i="78"/>
  <c r="Q301" i="78"/>
  <c r="R300" i="78"/>
  <c r="Q300" i="78"/>
  <c r="R299" i="78"/>
  <c r="Q299" i="78"/>
  <c r="R298" i="78"/>
  <c r="Q298" i="78"/>
  <c r="R297" i="78"/>
  <c r="Q297" i="78"/>
  <c r="R296" i="78"/>
  <c r="Q296" i="78"/>
  <c r="R295" i="78"/>
  <c r="Q295" i="78"/>
  <c r="R294" i="78"/>
  <c r="Q294" i="78"/>
  <c r="R293" i="78"/>
  <c r="Q293" i="78"/>
  <c r="R292" i="78"/>
  <c r="Q292" i="78"/>
  <c r="R291" i="78"/>
  <c r="Q291" i="78"/>
  <c r="R290" i="78"/>
  <c r="Q290" i="78"/>
  <c r="R289" i="78"/>
  <c r="Q289" i="78"/>
  <c r="R288" i="78"/>
  <c r="Q288" i="78"/>
  <c r="R287" i="78"/>
  <c r="Q287" i="78"/>
  <c r="R286" i="78"/>
  <c r="Q286" i="78"/>
  <c r="R285" i="78"/>
  <c r="Q285" i="78"/>
  <c r="R284" i="78"/>
  <c r="Q284" i="78"/>
  <c r="R283" i="78"/>
  <c r="Q283" i="78"/>
  <c r="R282" i="78"/>
  <c r="Q282" i="78"/>
  <c r="R281" i="78"/>
  <c r="Q281" i="78"/>
  <c r="R280" i="78"/>
  <c r="Q280" i="78"/>
  <c r="R279" i="78"/>
  <c r="Q279" i="78"/>
  <c r="R278" i="78"/>
  <c r="Q278" i="78"/>
  <c r="R277" i="78"/>
  <c r="Q277" i="78"/>
  <c r="R276" i="78"/>
  <c r="Q276" i="78"/>
  <c r="R275" i="78"/>
  <c r="Q275" i="78"/>
  <c r="R274" i="78"/>
  <c r="Q274" i="78"/>
  <c r="R273" i="78"/>
  <c r="Q273" i="78"/>
  <c r="R272" i="78"/>
  <c r="Q272" i="78"/>
  <c r="R271" i="78"/>
  <c r="Q271" i="78"/>
  <c r="R270" i="78"/>
  <c r="Q270" i="78"/>
  <c r="R269" i="78"/>
  <c r="Q269" i="78"/>
  <c r="R268" i="78"/>
  <c r="Q268" i="78"/>
  <c r="R267" i="78"/>
  <c r="Q267" i="78"/>
  <c r="R266" i="78"/>
  <c r="Q266" i="78"/>
  <c r="R265" i="78"/>
  <c r="Q265" i="78"/>
  <c r="R264" i="78"/>
  <c r="Q264" i="78"/>
  <c r="R263" i="78"/>
  <c r="Q263" i="78"/>
  <c r="R262" i="78"/>
  <c r="Q262" i="78"/>
  <c r="R261" i="78"/>
  <c r="Q261" i="78"/>
  <c r="R260" i="78"/>
  <c r="Q260" i="78"/>
  <c r="R259" i="78"/>
  <c r="Q259" i="78"/>
  <c r="R258" i="78"/>
  <c r="Q258" i="78"/>
  <c r="R257" i="78"/>
  <c r="Q257" i="78"/>
  <c r="R256" i="78"/>
  <c r="Q256" i="78"/>
  <c r="R255" i="78"/>
  <c r="Q255" i="78"/>
  <c r="R254" i="78"/>
  <c r="Q254" i="78"/>
  <c r="R253" i="78"/>
  <c r="Q253" i="78"/>
  <c r="R252" i="78"/>
  <c r="Q252" i="78"/>
  <c r="R250" i="78"/>
  <c r="Q250" i="78"/>
  <c r="R249" i="78"/>
  <c r="Q249" i="78"/>
  <c r="R248" i="78"/>
  <c r="Q248" i="78"/>
  <c r="R247" i="78"/>
  <c r="Q247" i="78"/>
  <c r="R246" i="78"/>
  <c r="Q246" i="78"/>
  <c r="R245" i="78"/>
  <c r="Q245" i="78"/>
  <c r="R244" i="78"/>
  <c r="Q244" i="78"/>
  <c r="R243" i="78"/>
  <c r="Q243" i="78"/>
  <c r="R242" i="78"/>
  <c r="Q242" i="78"/>
  <c r="R241" i="78"/>
  <c r="Q241" i="78"/>
  <c r="R240" i="78"/>
  <c r="Q240" i="78"/>
  <c r="R239" i="78"/>
  <c r="Q239" i="78"/>
  <c r="R238" i="78"/>
  <c r="Q238" i="78"/>
  <c r="R237" i="78"/>
  <c r="Q237" i="78"/>
  <c r="R236" i="78"/>
  <c r="Q236" i="78"/>
  <c r="R235" i="78"/>
  <c r="Q235" i="78"/>
  <c r="R234" i="78"/>
  <c r="Q234" i="78"/>
  <c r="R233" i="78"/>
  <c r="Q233" i="78"/>
  <c r="R232" i="78"/>
  <c r="Q232" i="78"/>
  <c r="R231" i="78"/>
  <c r="Q231" i="78"/>
  <c r="R230" i="78"/>
  <c r="Q230" i="78"/>
  <c r="R229" i="78"/>
  <c r="Q229" i="78"/>
  <c r="R228" i="78"/>
  <c r="Q228" i="78"/>
  <c r="R227" i="78"/>
  <c r="Q227" i="78"/>
  <c r="R226" i="78"/>
  <c r="Q226" i="78"/>
  <c r="R225" i="78"/>
  <c r="Q225" i="78"/>
  <c r="R224" i="78"/>
  <c r="Q224" i="78"/>
  <c r="R223" i="78"/>
  <c r="Q223" i="78"/>
  <c r="R222" i="78"/>
  <c r="Q222" i="78"/>
  <c r="R221" i="78"/>
  <c r="Q221" i="78"/>
  <c r="R220" i="78"/>
  <c r="Q220" i="78"/>
  <c r="R219" i="78"/>
  <c r="Q219" i="78"/>
  <c r="R218" i="78"/>
  <c r="Q218" i="78"/>
  <c r="R217" i="78"/>
  <c r="Q217" i="78"/>
  <c r="R216" i="78"/>
  <c r="Q216" i="78"/>
  <c r="R215" i="78"/>
  <c r="Q215" i="78"/>
  <c r="R214" i="78"/>
  <c r="Q214" i="78"/>
  <c r="R213" i="78"/>
  <c r="Q213" i="78"/>
  <c r="R212" i="78"/>
  <c r="Q212" i="78"/>
  <c r="R211" i="78"/>
  <c r="Q211" i="78"/>
  <c r="R210" i="78"/>
  <c r="Q210" i="78"/>
  <c r="R209" i="78"/>
  <c r="Q209" i="78"/>
  <c r="R208" i="78"/>
  <c r="Q208" i="78"/>
  <c r="R207" i="78"/>
  <c r="Q207" i="78"/>
  <c r="R206" i="78"/>
  <c r="Q206" i="78"/>
  <c r="R205" i="78"/>
  <c r="Q205" i="78"/>
  <c r="R204" i="78"/>
  <c r="Q204" i="78"/>
  <c r="R203" i="78"/>
  <c r="Q203" i="78"/>
  <c r="R202" i="78"/>
  <c r="Q202" i="78"/>
  <c r="R201" i="78"/>
  <c r="Q201" i="78"/>
  <c r="R200" i="78"/>
  <c r="Q200" i="78"/>
  <c r="R199" i="78"/>
  <c r="Q199" i="78"/>
  <c r="R198" i="78"/>
  <c r="Q198" i="78"/>
  <c r="R197" i="78"/>
  <c r="Q197" i="78"/>
  <c r="R196" i="78"/>
  <c r="Q196" i="78"/>
  <c r="R195" i="78"/>
  <c r="Q195" i="78"/>
  <c r="R194" i="78"/>
  <c r="Q194" i="78"/>
  <c r="R193" i="78"/>
  <c r="Q193" i="78"/>
  <c r="R192" i="78"/>
  <c r="Q192" i="78"/>
  <c r="R191" i="78"/>
  <c r="Q191" i="78"/>
  <c r="R190" i="78"/>
  <c r="Q190" i="78"/>
  <c r="R189" i="78"/>
  <c r="Q189" i="78"/>
  <c r="R188" i="78"/>
  <c r="Q188" i="78"/>
  <c r="R187" i="78"/>
  <c r="Q187" i="78"/>
  <c r="R186" i="78"/>
  <c r="Q186" i="78"/>
  <c r="R185" i="78"/>
  <c r="Q185" i="78"/>
  <c r="R184" i="78"/>
  <c r="Q184" i="78"/>
  <c r="R183" i="78"/>
  <c r="Q183" i="78"/>
  <c r="R182" i="78"/>
  <c r="Q182" i="78"/>
  <c r="R181" i="78"/>
  <c r="Q181" i="78"/>
  <c r="R180" i="78"/>
  <c r="Q180" i="78"/>
  <c r="R179" i="78"/>
  <c r="Q179" i="78"/>
  <c r="R178" i="78"/>
  <c r="Q178" i="78"/>
  <c r="R177" i="78"/>
  <c r="Q177" i="78"/>
  <c r="R176" i="78"/>
  <c r="Q176" i="78"/>
  <c r="R175" i="78"/>
  <c r="Q175" i="78"/>
  <c r="R174" i="78"/>
  <c r="Q174" i="78"/>
  <c r="R173" i="78"/>
  <c r="Q173" i="78"/>
  <c r="R172" i="78"/>
  <c r="Q172" i="78"/>
  <c r="R171" i="78"/>
  <c r="Q171" i="78"/>
  <c r="R170" i="78"/>
  <c r="Q170" i="78"/>
  <c r="R169" i="78"/>
  <c r="Q169" i="78"/>
  <c r="R168" i="78"/>
  <c r="Q168" i="78"/>
  <c r="R167" i="78"/>
  <c r="Q167" i="78"/>
  <c r="R166" i="78"/>
  <c r="Q166" i="78"/>
  <c r="R165" i="78"/>
  <c r="Q165" i="78"/>
  <c r="R164" i="78"/>
  <c r="Q164" i="78"/>
  <c r="R163" i="78"/>
  <c r="Q163" i="78"/>
  <c r="R162" i="78"/>
  <c r="Q162" i="78"/>
  <c r="R161" i="78"/>
  <c r="Q161" i="78"/>
  <c r="R160" i="78"/>
  <c r="Q160" i="78"/>
  <c r="R159" i="78"/>
  <c r="Q159" i="78"/>
  <c r="R158" i="78"/>
  <c r="Q158" i="78"/>
  <c r="R157" i="78"/>
  <c r="Q157" i="78"/>
  <c r="R156" i="78"/>
  <c r="Q156" i="78"/>
  <c r="R155" i="78"/>
  <c r="Q155" i="78"/>
  <c r="R154" i="78"/>
  <c r="Q154" i="78"/>
  <c r="R153" i="78"/>
  <c r="Q153" i="78"/>
  <c r="R152" i="78"/>
  <c r="Q152" i="78"/>
  <c r="R151" i="78"/>
  <c r="Q151" i="78"/>
  <c r="R150" i="78"/>
  <c r="Q150" i="78"/>
  <c r="R149" i="78"/>
  <c r="Q149" i="78"/>
  <c r="R148" i="78"/>
  <c r="Q148" i="78"/>
  <c r="R147" i="78"/>
  <c r="Q147" i="78"/>
  <c r="R146" i="78"/>
  <c r="Q146" i="78"/>
  <c r="R145" i="78"/>
  <c r="Q145" i="78"/>
  <c r="R144" i="78"/>
  <c r="Q144" i="78"/>
  <c r="R143" i="78"/>
  <c r="Q143" i="78"/>
  <c r="R142" i="78"/>
  <c r="Q142" i="78"/>
  <c r="R141" i="78"/>
  <c r="Q141" i="78"/>
  <c r="R140" i="78"/>
  <c r="Q140" i="78"/>
  <c r="R139" i="78"/>
  <c r="Q139" i="78"/>
  <c r="R138" i="78"/>
  <c r="Q138" i="78"/>
  <c r="R137" i="78"/>
  <c r="Q137" i="78"/>
  <c r="R136" i="78"/>
  <c r="Q136" i="78"/>
  <c r="R135" i="78"/>
  <c r="Q135" i="78"/>
  <c r="R134" i="78"/>
  <c r="Q134" i="78"/>
  <c r="R133" i="78"/>
  <c r="Q133" i="78"/>
  <c r="R132" i="78"/>
  <c r="Q132" i="78"/>
  <c r="R131" i="78"/>
  <c r="Q131" i="78"/>
  <c r="R130" i="78"/>
  <c r="Q130" i="78"/>
  <c r="R129" i="78"/>
  <c r="Q129" i="78"/>
  <c r="R128" i="78"/>
  <c r="Q128" i="78"/>
  <c r="R127" i="78"/>
  <c r="Q127" i="78"/>
  <c r="R126" i="78"/>
  <c r="Q126" i="78"/>
  <c r="R125" i="78"/>
  <c r="Q125" i="78"/>
  <c r="R124" i="78"/>
  <c r="Q124" i="78"/>
  <c r="R123" i="78"/>
  <c r="Q123" i="78"/>
  <c r="R122" i="78"/>
  <c r="Q122" i="78"/>
  <c r="R121" i="78"/>
  <c r="Q121" i="78"/>
  <c r="R120" i="78"/>
  <c r="Q120" i="78"/>
  <c r="R119" i="78"/>
  <c r="Q119" i="78"/>
  <c r="R118" i="78"/>
  <c r="Q118" i="78"/>
  <c r="R117" i="78"/>
  <c r="Q117" i="78"/>
  <c r="R116" i="78"/>
  <c r="Q116" i="78"/>
  <c r="R115" i="78"/>
  <c r="Q115" i="78"/>
  <c r="R114" i="78"/>
  <c r="Q114" i="78"/>
  <c r="R113" i="78"/>
  <c r="Q113" i="78"/>
  <c r="R112" i="78"/>
  <c r="Q112" i="78"/>
  <c r="R111" i="78"/>
  <c r="Q111" i="78"/>
  <c r="R110" i="78"/>
  <c r="Q110" i="78"/>
  <c r="R109" i="78"/>
  <c r="Q109" i="78"/>
  <c r="R108" i="78"/>
  <c r="Q108" i="78"/>
  <c r="R107" i="78"/>
  <c r="Q107" i="78"/>
  <c r="R106" i="78"/>
  <c r="Q106" i="78"/>
  <c r="R105" i="78"/>
  <c r="Q105" i="78"/>
  <c r="R104" i="78"/>
  <c r="Q104" i="78"/>
  <c r="R103" i="78"/>
  <c r="Q103" i="78"/>
  <c r="R102" i="78"/>
  <c r="Q102" i="78"/>
  <c r="R101" i="78"/>
  <c r="Q101" i="78"/>
  <c r="R100" i="78"/>
  <c r="Q100" i="78"/>
  <c r="R99" i="78"/>
  <c r="Q99" i="78"/>
  <c r="R98" i="78"/>
  <c r="Q98" i="78"/>
  <c r="R97" i="78"/>
  <c r="Q97" i="78"/>
  <c r="R96" i="78"/>
  <c r="Q96" i="78"/>
  <c r="R95" i="78"/>
  <c r="Q95" i="78"/>
  <c r="R94" i="78"/>
  <c r="Q94" i="78"/>
  <c r="R93" i="78"/>
  <c r="Q93" i="78"/>
  <c r="R92" i="78"/>
  <c r="Q92" i="78"/>
  <c r="R91" i="78"/>
  <c r="Q91" i="78"/>
  <c r="R90" i="78"/>
  <c r="Q90" i="78"/>
  <c r="R89" i="78"/>
  <c r="Q89" i="78"/>
  <c r="R88" i="78"/>
  <c r="Q88" i="78"/>
  <c r="R87" i="78"/>
  <c r="Q87" i="78"/>
  <c r="R86" i="78"/>
  <c r="Q86" i="78"/>
  <c r="R85" i="78"/>
  <c r="Q85" i="78"/>
  <c r="R84" i="78"/>
  <c r="Q84" i="78"/>
  <c r="R83" i="78"/>
  <c r="Q83" i="78"/>
  <c r="R82" i="78"/>
  <c r="Q82" i="78"/>
  <c r="R81" i="78"/>
  <c r="Q81" i="78"/>
  <c r="R80" i="78"/>
  <c r="Q80" i="78"/>
  <c r="R79" i="78"/>
  <c r="Q79" i="78"/>
  <c r="R78" i="78"/>
  <c r="Q78" i="78"/>
  <c r="R77" i="78"/>
  <c r="Q77" i="78"/>
  <c r="R76" i="78"/>
  <c r="Q76" i="78"/>
  <c r="R75" i="78"/>
  <c r="Q75" i="78"/>
  <c r="R74" i="78"/>
  <c r="Q74" i="78"/>
  <c r="R73" i="78"/>
  <c r="Q73" i="78"/>
  <c r="R72" i="78"/>
  <c r="Q72" i="78"/>
  <c r="R71" i="78"/>
  <c r="Q71" i="78"/>
  <c r="R70" i="78"/>
  <c r="Q70" i="78"/>
  <c r="R69" i="78"/>
  <c r="Q69" i="78"/>
  <c r="R68" i="78"/>
  <c r="Q68" i="78"/>
  <c r="R67" i="78"/>
  <c r="Q67" i="78"/>
  <c r="R66" i="78"/>
  <c r="Q66" i="78"/>
  <c r="R65" i="78"/>
  <c r="Q65" i="78"/>
  <c r="R64" i="78"/>
  <c r="Q64" i="78"/>
  <c r="R63" i="78"/>
  <c r="Q63" i="78"/>
  <c r="R62" i="78"/>
  <c r="Q62" i="78"/>
  <c r="R61" i="78"/>
  <c r="Q61" i="78"/>
  <c r="R60" i="78"/>
  <c r="Q60" i="78"/>
  <c r="R59" i="78"/>
  <c r="Q59" i="78"/>
  <c r="R58" i="78"/>
  <c r="Q58" i="78"/>
  <c r="R57" i="78"/>
  <c r="Q57" i="78"/>
  <c r="R56" i="78"/>
  <c r="Q56" i="78"/>
  <c r="R55" i="78"/>
  <c r="Q55" i="78"/>
  <c r="R54" i="78"/>
  <c r="Q54" i="78"/>
  <c r="R53" i="78"/>
  <c r="Q53" i="78"/>
  <c r="R52" i="78"/>
  <c r="Q52" i="78"/>
  <c r="R51" i="78"/>
  <c r="Q51" i="78"/>
  <c r="R50" i="78"/>
  <c r="Q50" i="78"/>
  <c r="R49" i="78"/>
  <c r="Q49" i="78"/>
  <c r="R48" i="78"/>
  <c r="Q48" i="78"/>
  <c r="R47" i="78"/>
  <c r="Q47" i="78"/>
  <c r="R46" i="78"/>
  <c r="Q46" i="78"/>
  <c r="R45" i="78"/>
  <c r="Q45" i="78"/>
  <c r="R44" i="78"/>
  <c r="Q44" i="78"/>
  <c r="R43" i="78"/>
  <c r="Q43" i="78"/>
  <c r="R42" i="78"/>
  <c r="Q42" i="78"/>
  <c r="R41" i="78"/>
  <c r="Q41" i="78"/>
  <c r="R40" i="78"/>
  <c r="Q40" i="78"/>
  <c r="R39" i="78"/>
  <c r="Q39" i="78"/>
  <c r="R38" i="78"/>
  <c r="Q38" i="78"/>
  <c r="R37" i="78"/>
  <c r="Q37" i="78"/>
  <c r="R36" i="78"/>
  <c r="Q36" i="78"/>
  <c r="R35" i="78"/>
  <c r="Q35" i="78"/>
  <c r="R34" i="78"/>
  <c r="Q34" i="78"/>
  <c r="R33" i="78"/>
  <c r="Q33" i="78"/>
  <c r="R31" i="78"/>
  <c r="Q31" i="78"/>
  <c r="R30" i="78"/>
  <c r="Q30" i="78"/>
  <c r="R29" i="78"/>
  <c r="Q29" i="78"/>
  <c r="R28" i="78"/>
  <c r="Q28" i="78"/>
  <c r="R27" i="78"/>
  <c r="Q27" i="78"/>
  <c r="R26" i="78"/>
  <c r="Q26" i="78"/>
  <c r="R25" i="78"/>
  <c r="Q25" i="78"/>
  <c r="R24" i="78"/>
  <c r="Q24" i="78"/>
  <c r="R23" i="78"/>
  <c r="Q23" i="78"/>
  <c r="R22" i="78"/>
  <c r="Q22" i="78"/>
  <c r="R21" i="78"/>
  <c r="Q21" i="78"/>
  <c r="R20" i="78"/>
  <c r="Q20" i="78"/>
  <c r="R19" i="78"/>
  <c r="Q19" i="78"/>
  <c r="R18" i="78"/>
  <c r="Q18" i="78"/>
  <c r="R17" i="78"/>
  <c r="Q17" i="78"/>
  <c r="R16" i="78"/>
  <c r="Q16" i="78"/>
  <c r="R15" i="78"/>
  <c r="Q15" i="78"/>
  <c r="R14" i="78"/>
  <c r="Q14" i="78"/>
  <c r="R13" i="78"/>
  <c r="Q13" i="78"/>
  <c r="R12" i="78"/>
  <c r="Q12" i="78"/>
  <c r="R11" i="78"/>
  <c r="Q11" i="78"/>
  <c r="R10" i="78"/>
  <c r="Q10" i="78"/>
  <c r="K401" i="76"/>
  <c r="J401" i="76"/>
  <c r="K400" i="76"/>
  <c r="J400" i="76"/>
  <c r="K399" i="76"/>
  <c r="J399" i="76"/>
  <c r="K398" i="76"/>
  <c r="J398" i="76"/>
  <c r="K397" i="76"/>
  <c r="J397" i="76"/>
  <c r="K396" i="76"/>
  <c r="J396" i="76"/>
  <c r="K395" i="76"/>
  <c r="J395" i="76"/>
  <c r="K394" i="76"/>
  <c r="J394" i="76"/>
  <c r="K393" i="76"/>
  <c r="J393" i="76"/>
  <c r="K392" i="76"/>
  <c r="J392" i="76"/>
  <c r="K391" i="76"/>
  <c r="J391" i="76"/>
  <c r="K389" i="76"/>
  <c r="J389" i="76"/>
  <c r="K388" i="76"/>
  <c r="J388" i="76"/>
  <c r="K386" i="76"/>
  <c r="J386" i="76"/>
  <c r="K385" i="76"/>
  <c r="J385" i="76"/>
  <c r="K384" i="76"/>
  <c r="J384" i="76"/>
  <c r="K383" i="76"/>
  <c r="J383" i="76"/>
  <c r="K382" i="76"/>
  <c r="J382" i="76"/>
  <c r="K381" i="76"/>
  <c r="J381" i="76"/>
  <c r="K380" i="76"/>
  <c r="J380" i="76"/>
  <c r="K379" i="76"/>
  <c r="J379" i="76"/>
  <c r="K378" i="76"/>
  <c r="J378" i="76"/>
  <c r="K377" i="76"/>
  <c r="J377" i="76"/>
  <c r="K376" i="76"/>
  <c r="J376" i="76"/>
  <c r="K375" i="76"/>
  <c r="J375" i="76"/>
  <c r="K374" i="76"/>
  <c r="J374" i="76"/>
  <c r="K373" i="76"/>
  <c r="J373" i="76"/>
  <c r="K372" i="76"/>
  <c r="J372" i="76"/>
  <c r="K371" i="76"/>
  <c r="J371" i="76"/>
  <c r="K370" i="76"/>
  <c r="J370" i="76"/>
  <c r="K369" i="76"/>
  <c r="J369" i="76"/>
  <c r="K368" i="76"/>
  <c r="J368" i="76"/>
  <c r="K367" i="76"/>
  <c r="J367" i="76"/>
  <c r="K366" i="76"/>
  <c r="J366" i="76"/>
  <c r="K365" i="76"/>
  <c r="J365" i="76"/>
  <c r="K364" i="76"/>
  <c r="J364" i="76"/>
  <c r="K363" i="76"/>
  <c r="J363" i="76"/>
  <c r="K362" i="76"/>
  <c r="J362" i="76"/>
  <c r="K361" i="76"/>
  <c r="J361" i="76"/>
  <c r="K360" i="76"/>
  <c r="J360" i="76"/>
  <c r="K359" i="76"/>
  <c r="J359" i="76"/>
  <c r="K358" i="76"/>
  <c r="J358" i="76"/>
  <c r="K357" i="76"/>
  <c r="J357" i="76"/>
  <c r="K356" i="76"/>
  <c r="J356" i="76"/>
  <c r="K355" i="76"/>
  <c r="J355" i="76"/>
  <c r="K354" i="76"/>
  <c r="J354" i="76"/>
  <c r="K353" i="76"/>
  <c r="J353" i="76"/>
  <c r="K352" i="76"/>
  <c r="J352" i="76"/>
  <c r="K351" i="76"/>
  <c r="J351" i="76"/>
  <c r="K350" i="76"/>
  <c r="J350" i="76"/>
  <c r="K349" i="76"/>
  <c r="J349" i="76"/>
  <c r="K348" i="76"/>
  <c r="J348" i="76"/>
  <c r="K347" i="76"/>
  <c r="J347" i="76"/>
  <c r="K346" i="76"/>
  <c r="J346" i="76"/>
  <c r="K345" i="76"/>
  <c r="J345" i="76"/>
  <c r="K344" i="76"/>
  <c r="J344" i="76"/>
  <c r="K343" i="76"/>
  <c r="J343" i="76"/>
  <c r="K342" i="76"/>
  <c r="J342" i="76"/>
  <c r="K341" i="76"/>
  <c r="J341" i="76"/>
  <c r="K340" i="76"/>
  <c r="J340" i="76"/>
  <c r="K339" i="76"/>
  <c r="J339" i="76"/>
  <c r="K338" i="76"/>
  <c r="J338" i="76"/>
  <c r="K337" i="76"/>
  <c r="J337" i="76"/>
  <c r="K336" i="76"/>
  <c r="J336" i="76"/>
  <c r="K335" i="76"/>
  <c r="J335" i="76"/>
  <c r="K334" i="76"/>
  <c r="J334" i="76"/>
  <c r="K333" i="76"/>
  <c r="J333" i="76"/>
  <c r="K332" i="76"/>
  <c r="J332" i="76"/>
  <c r="K331" i="76"/>
  <c r="J331" i="76"/>
  <c r="K330" i="76"/>
  <c r="J330" i="76"/>
  <c r="K329" i="76"/>
  <c r="J329" i="76"/>
  <c r="K328" i="76"/>
  <c r="J328" i="76"/>
  <c r="K327" i="76"/>
  <c r="J327" i="76"/>
  <c r="K326" i="76"/>
  <c r="J326" i="76"/>
  <c r="K325" i="76"/>
  <c r="J325" i="76"/>
  <c r="K324" i="76"/>
  <c r="J324" i="76"/>
  <c r="K323" i="76"/>
  <c r="J323" i="76"/>
  <c r="K322" i="76"/>
  <c r="J322" i="76"/>
  <c r="K321" i="76"/>
  <c r="J321" i="76"/>
  <c r="K320" i="76"/>
  <c r="J320" i="76"/>
  <c r="K319" i="76"/>
  <c r="J319" i="76"/>
  <c r="K318" i="76"/>
  <c r="J318" i="76"/>
  <c r="K317" i="76"/>
  <c r="J317" i="76"/>
  <c r="K316" i="76"/>
  <c r="J316" i="76"/>
  <c r="K315" i="76"/>
  <c r="J315" i="76"/>
  <c r="K314" i="76"/>
  <c r="J314" i="76"/>
  <c r="K313" i="76"/>
  <c r="J313" i="76"/>
  <c r="K312" i="76"/>
  <c r="J312" i="76"/>
  <c r="K311" i="76"/>
  <c r="J311" i="76"/>
  <c r="K310" i="76"/>
  <c r="J310" i="76"/>
  <c r="K309" i="76"/>
  <c r="J309" i="76"/>
  <c r="K308" i="76"/>
  <c r="J308" i="76"/>
  <c r="K307" i="76"/>
  <c r="J307" i="76"/>
  <c r="K306" i="76"/>
  <c r="J306" i="76"/>
  <c r="K305" i="76"/>
  <c r="J305" i="76"/>
  <c r="K304" i="76"/>
  <c r="J304" i="76"/>
  <c r="K303" i="76"/>
  <c r="J303" i="76"/>
  <c r="K302" i="76"/>
  <c r="J302" i="76"/>
  <c r="K301" i="76"/>
  <c r="J301" i="76"/>
  <c r="K300" i="76"/>
  <c r="J300" i="76"/>
  <c r="K299" i="76"/>
  <c r="J299" i="76"/>
  <c r="K298" i="76"/>
  <c r="J298" i="76"/>
  <c r="K297" i="76"/>
  <c r="J297" i="76"/>
  <c r="K296" i="76"/>
  <c r="J296" i="76"/>
  <c r="K295" i="76"/>
  <c r="J295" i="76"/>
  <c r="K294" i="76"/>
  <c r="J294" i="76"/>
  <c r="K293" i="76"/>
  <c r="J293" i="76"/>
  <c r="K292" i="76"/>
  <c r="J292" i="76"/>
  <c r="K291" i="76"/>
  <c r="J291" i="76"/>
  <c r="K290" i="76"/>
  <c r="J290" i="76"/>
  <c r="K289" i="76"/>
  <c r="J289" i="76"/>
  <c r="K288" i="76"/>
  <c r="J288" i="76"/>
  <c r="K287" i="76"/>
  <c r="J287" i="76"/>
  <c r="K286" i="76"/>
  <c r="J286" i="76"/>
  <c r="K285" i="76"/>
  <c r="J285" i="76"/>
  <c r="K283" i="76"/>
  <c r="J283" i="76"/>
  <c r="K282" i="76"/>
  <c r="J282" i="76"/>
  <c r="K281" i="76"/>
  <c r="J281" i="76"/>
  <c r="K280" i="76"/>
  <c r="J280" i="76"/>
  <c r="K279" i="76"/>
  <c r="J279" i="76"/>
  <c r="K278" i="76"/>
  <c r="J278" i="76"/>
  <c r="K277" i="76"/>
  <c r="J277" i="76"/>
  <c r="K276" i="76"/>
  <c r="J276" i="76"/>
  <c r="K275" i="76"/>
  <c r="J275" i="76"/>
  <c r="K274" i="76"/>
  <c r="J274" i="76"/>
  <c r="K273" i="76"/>
  <c r="J273" i="76"/>
  <c r="K272" i="76"/>
  <c r="J272" i="76"/>
  <c r="K271" i="76"/>
  <c r="J271" i="76"/>
  <c r="K270" i="76"/>
  <c r="J270" i="76"/>
  <c r="K269" i="76"/>
  <c r="J269" i="76"/>
  <c r="K268" i="76"/>
  <c r="J268" i="76"/>
  <c r="K267" i="76"/>
  <c r="J267" i="76"/>
  <c r="K266" i="76"/>
  <c r="J266" i="76"/>
  <c r="K265" i="76"/>
  <c r="J265" i="76"/>
  <c r="K264" i="76"/>
  <c r="J264" i="76"/>
  <c r="K263" i="76"/>
  <c r="J263" i="76"/>
  <c r="K262" i="76"/>
  <c r="J262" i="76"/>
  <c r="K261" i="76"/>
  <c r="J261" i="76"/>
  <c r="K260" i="76"/>
  <c r="J260" i="76"/>
  <c r="K259" i="76"/>
  <c r="J259" i="76"/>
  <c r="K258" i="76"/>
  <c r="J258" i="76"/>
  <c r="K257" i="76"/>
  <c r="J257" i="76"/>
  <c r="K256" i="76"/>
  <c r="J256" i="76"/>
  <c r="K255" i="76"/>
  <c r="J255" i="76"/>
  <c r="K254" i="76"/>
  <c r="J254" i="76"/>
  <c r="K253" i="76"/>
  <c r="J253" i="76"/>
  <c r="K252" i="76"/>
  <c r="J252" i="76"/>
  <c r="K251" i="76"/>
  <c r="J251" i="76"/>
  <c r="K250" i="76"/>
  <c r="J250" i="76"/>
  <c r="K249" i="76"/>
  <c r="J249" i="76"/>
  <c r="K248" i="76"/>
  <c r="J248" i="76"/>
  <c r="K247" i="76"/>
  <c r="J247" i="76"/>
  <c r="K246" i="76"/>
  <c r="J246" i="76"/>
  <c r="K245" i="76"/>
  <c r="J245" i="76"/>
  <c r="K244" i="76"/>
  <c r="J244" i="76"/>
  <c r="K243" i="76"/>
  <c r="J243" i="76"/>
  <c r="K242" i="76"/>
  <c r="J242" i="76"/>
  <c r="K241" i="76"/>
  <c r="J241" i="76"/>
  <c r="K240" i="76"/>
  <c r="J240" i="76"/>
  <c r="K239" i="76"/>
  <c r="J239" i="76"/>
  <c r="K238" i="76"/>
  <c r="J238" i="76"/>
  <c r="K237" i="76"/>
  <c r="J237" i="76"/>
  <c r="K236" i="76"/>
  <c r="J236" i="76"/>
  <c r="K235" i="76"/>
  <c r="J235" i="76"/>
  <c r="K234" i="76"/>
  <c r="J234" i="76"/>
  <c r="K233" i="76"/>
  <c r="J233" i="76"/>
  <c r="K232" i="76"/>
  <c r="J232" i="76"/>
  <c r="K231" i="76"/>
  <c r="J231" i="76"/>
  <c r="K230" i="76"/>
  <c r="J230" i="76"/>
  <c r="K229" i="76"/>
  <c r="J229" i="76"/>
  <c r="K228" i="76"/>
  <c r="J228" i="76"/>
  <c r="K227" i="76"/>
  <c r="J227" i="76"/>
  <c r="K226" i="76"/>
  <c r="J226" i="76"/>
  <c r="K225" i="76"/>
  <c r="J225" i="76"/>
  <c r="K224" i="76"/>
  <c r="J224" i="76"/>
  <c r="K223" i="76"/>
  <c r="J223" i="76"/>
  <c r="K222" i="76"/>
  <c r="J222" i="76"/>
  <c r="K221" i="76"/>
  <c r="J221" i="76"/>
  <c r="K220" i="76"/>
  <c r="J220" i="76"/>
  <c r="K219" i="76"/>
  <c r="J219" i="76"/>
  <c r="K218" i="76"/>
  <c r="J218" i="76"/>
  <c r="K217" i="76"/>
  <c r="J217" i="76"/>
  <c r="K216" i="76"/>
  <c r="J216" i="76"/>
  <c r="K215" i="76"/>
  <c r="J215" i="76"/>
  <c r="K214" i="76"/>
  <c r="J214" i="76"/>
  <c r="K213" i="76"/>
  <c r="J213" i="76"/>
  <c r="K212" i="76"/>
  <c r="J212" i="76"/>
  <c r="K211" i="76"/>
  <c r="J211" i="76"/>
  <c r="K210" i="76"/>
  <c r="J210" i="76"/>
  <c r="K209" i="76"/>
  <c r="J209" i="76"/>
  <c r="K208" i="76"/>
  <c r="J208" i="76"/>
  <c r="K207" i="76"/>
  <c r="J207" i="76"/>
  <c r="K206" i="76"/>
  <c r="J206" i="76"/>
  <c r="K205" i="76"/>
  <c r="J205" i="76"/>
  <c r="K204" i="76"/>
  <c r="J204" i="76"/>
  <c r="K203" i="76"/>
  <c r="J203" i="76"/>
  <c r="K202" i="76"/>
  <c r="J202" i="76"/>
  <c r="K201" i="76"/>
  <c r="J201" i="76"/>
  <c r="K200" i="76"/>
  <c r="J200" i="76"/>
  <c r="K199" i="76"/>
  <c r="J199" i="76"/>
  <c r="K198" i="76"/>
  <c r="J198" i="76"/>
  <c r="K197" i="76"/>
  <c r="J197" i="76"/>
  <c r="K196" i="76"/>
  <c r="J196" i="76"/>
  <c r="K195" i="76"/>
  <c r="J195" i="76"/>
  <c r="K194" i="76"/>
  <c r="J194" i="76"/>
  <c r="K193" i="76"/>
  <c r="J193" i="76"/>
  <c r="K192" i="76"/>
  <c r="J192" i="76"/>
  <c r="K191" i="76"/>
  <c r="J191" i="76"/>
  <c r="K190" i="76"/>
  <c r="J190" i="76"/>
  <c r="K189" i="76"/>
  <c r="J189" i="76"/>
  <c r="K188" i="76"/>
  <c r="J188" i="76"/>
  <c r="K187" i="76"/>
  <c r="J187" i="76"/>
  <c r="K186" i="76"/>
  <c r="J186" i="76"/>
  <c r="K185" i="76"/>
  <c r="J185" i="76"/>
  <c r="K184" i="76"/>
  <c r="J184" i="76"/>
  <c r="K183" i="76"/>
  <c r="J183" i="76"/>
  <c r="K182" i="76"/>
  <c r="J182" i="76"/>
  <c r="K181" i="76"/>
  <c r="J181" i="76"/>
  <c r="K180" i="76"/>
  <c r="J180" i="76"/>
  <c r="K179" i="76"/>
  <c r="J179" i="76"/>
  <c r="K178" i="76"/>
  <c r="J178" i="76"/>
  <c r="K177" i="76"/>
  <c r="J177" i="76"/>
  <c r="K176" i="76"/>
  <c r="J176" i="76"/>
  <c r="K175" i="76"/>
  <c r="J175" i="76"/>
  <c r="K174" i="76"/>
  <c r="J174" i="76"/>
  <c r="K173" i="76"/>
  <c r="J173" i="76"/>
  <c r="K172" i="76"/>
  <c r="J172" i="76"/>
  <c r="K171" i="76"/>
  <c r="J171" i="76"/>
  <c r="K170" i="76"/>
  <c r="J170" i="76"/>
  <c r="K169" i="76"/>
  <c r="J169" i="76"/>
  <c r="K168" i="76"/>
  <c r="J168" i="76"/>
  <c r="K167" i="76"/>
  <c r="J167" i="76"/>
  <c r="K166" i="76"/>
  <c r="J166" i="76"/>
  <c r="K165" i="76"/>
  <c r="J165" i="76"/>
  <c r="K164" i="76"/>
  <c r="J164" i="76"/>
  <c r="K163" i="76"/>
  <c r="J163" i="76"/>
  <c r="K162" i="76"/>
  <c r="J162" i="76"/>
  <c r="K161" i="76"/>
  <c r="J161" i="76"/>
  <c r="K160" i="76"/>
  <c r="J160" i="76"/>
  <c r="K159" i="76"/>
  <c r="J159" i="76"/>
  <c r="K158" i="76"/>
  <c r="J158" i="76"/>
  <c r="K157" i="76"/>
  <c r="J157" i="76"/>
  <c r="K156" i="76"/>
  <c r="J156" i="76"/>
  <c r="K155" i="76"/>
  <c r="J155" i="76"/>
  <c r="K154" i="76"/>
  <c r="J154" i="76"/>
  <c r="K153" i="76"/>
  <c r="J153" i="76"/>
  <c r="K152" i="76"/>
  <c r="J152" i="76"/>
  <c r="K151" i="76"/>
  <c r="J151" i="76"/>
  <c r="K150" i="76"/>
  <c r="J150" i="76"/>
  <c r="K149" i="76"/>
  <c r="J149" i="76"/>
  <c r="K148" i="76"/>
  <c r="J148" i="76"/>
  <c r="K147" i="76"/>
  <c r="J147" i="76"/>
  <c r="K146" i="76"/>
  <c r="J146" i="76"/>
  <c r="K145" i="76"/>
  <c r="J145" i="76"/>
  <c r="K144" i="76"/>
  <c r="J144" i="76"/>
  <c r="K143" i="76"/>
  <c r="J143" i="76"/>
  <c r="K142" i="76"/>
  <c r="J142" i="76"/>
  <c r="K141" i="76"/>
  <c r="J141" i="76"/>
  <c r="K140" i="76"/>
  <c r="J140" i="76"/>
  <c r="K139" i="76"/>
  <c r="J139" i="76"/>
  <c r="K138" i="76"/>
  <c r="J138" i="76"/>
  <c r="K137" i="76"/>
  <c r="J137" i="76"/>
  <c r="K136" i="76"/>
  <c r="J136" i="76"/>
  <c r="K135" i="76"/>
  <c r="J135" i="76"/>
  <c r="K134" i="76"/>
  <c r="J134" i="76"/>
  <c r="K133" i="76"/>
  <c r="J133" i="76"/>
  <c r="K132" i="76"/>
  <c r="J132" i="76"/>
  <c r="K131" i="76"/>
  <c r="J131" i="76"/>
  <c r="K130" i="76"/>
  <c r="J130" i="76"/>
  <c r="K129" i="76"/>
  <c r="J129" i="76"/>
  <c r="K128" i="76"/>
  <c r="J128" i="76"/>
  <c r="K127" i="76"/>
  <c r="J127" i="76"/>
  <c r="K126" i="76"/>
  <c r="J126" i="76"/>
  <c r="K125" i="76"/>
  <c r="J125" i="76"/>
  <c r="K124" i="76"/>
  <c r="J124" i="76"/>
  <c r="K123" i="76"/>
  <c r="J123" i="76"/>
  <c r="K122" i="76"/>
  <c r="J122" i="76"/>
  <c r="K121" i="76"/>
  <c r="J121" i="76"/>
  <c r="K120" i="76"/>
  <c r="J120" i="76"/>
  <c r="K119" i="76"/>
  <c r="J119" i="76"/>
  <c r="K118" i="76"/>
  <c r="J118" i="76"/>
  <c r="K117" i="76"/>
  <c r="J117" i="76"/>
  <c r="K116" i="76"/>
  <c r="J116" i="76"/>
  <c r="K115" i="76"/>
  <c r="J115" i="76"/>
  <c r="K114" i="76"/>
  <c r="J114" i="76"/>
  <c r="K113" i="76"/>
  <c r="J113" i="76"/>
  <c r="K112" i="76"/>
  <c r="J112" i="76"/>
  <c r="K111" i="76"/>
  <c r="J111" i="76"/>
  <c r="K110" i="76"/>
  <c r="J110" i="76"/>
  <c r="K109" i="76"/>
  <c r="J109" i="76"/>
  <c r="K108" i="76"/>
  <c r="J108" i="76"/>
  <c r="K107" i="76"/>
  <c r="J107" i="76"/>
  <c r="K106" i="76"/>
  <c r="J106" i="76"/>
  <c r="K105" i="76"/>
  <c r="J105" i="76"/>
  <c r="K104" i="76"/>
  <c r="J104" i="76"/>
  <c r="K103" i="76"/>
  <c r="J103" i="76"/>
  <c r="K102" i="76"/>
  <c r="J102" i="76"/>
  <c r="K101" i="76"/>
  <c r="J101" i="76"/>
  <c r="K100" i="76"/>
  <c r="J100" i="76"/>
  <c r="K99" i="76"/>
  <c r="J99" i="76"/>
  <c r="K98" i="76"/>
  <c r="J98" i="76"/>
  <c r="K97" i="76"/>
  <c r="J97" i="76"/>
  <c r="K96" i="76"/>
  <c r="J96" i="76"/>
  <c r="K95" i="76"/>
  <c r="J95" i="76"/>
  <c r="K94" i="76"/>
  <c r="J94" i="76"/>
  <c r="K93" i="76"/>
  <c r="J93" i="76"/>
  <c r="K92" i="76"/>
  <c r="J92" i="76"/>
  <c r="K91" i="76"/>
  <c r="J91" i="76"/>
  <c r="K90" i="76"/>
  <c r="J90" i="76"/>
  <c r="K89" i="76"/>
  <c r="J89" i="76"/>
  <c r="K88" i="76"/>
  <c r="J88" i="76"/>
  <c r="K87" i="76"/>
  <c r="J87" i="76"/>
  <c r="K86" i="76"/>
  <c r="J86" i="76"/>
  <c r="K85" i="76"/>
  <c r="J85" i="76"/>
  <c r="K84" i="76"/>
  <c r="J84" i="76"/>
  <c r="K83" i="76"/>
  <c r="J83" i="76"/>
  <c r="K82" i="76"/>
  <c r="J82" i="76"/>
  <c r="K81" i="76"/>
  <c r="J81" i="76"/>
  <c r="K80" i="76"/>
  <c r="J80" i="76"/>
  <c r="K79" i="76"/>
  <c r="J79" i="76"/>
  <c r="K78" i="76"/>
  <c r="J78" i="76"/>
  <c r="K77" i="76"/>
  <c r="J77" i="76"/>
  <c r="K76" i="76"/>
  <c r="J76" i="76"/>
  <c r="K75" i="76"/>
  <c r="J75" i="76"/>
  <c r="K74" i="76"/>
  <c r="J74" i="76"/>
  <c r="K73" i="76"/>
  <c r="J73" i="76"/>
  <c r="K72" i="76"/>
  <c r="J72" i="76"/>
  <c r="K71" i="76"/>
  <c r="J71" i="76"/>
  <c r="K70" i="76"/>
  <c r="J70" i="76"/>
  <c r="K69" i="76"/>
  <c r="J69" i="76"/>
  <c r="K68" i="76"/>
  <c r="J68" i="76"/>
  <c r="K67" i="76"/>
  <c r="J67" i="76"/>
  <c r="K66" i="76"/>
  <c r="J66" i="76"/>
  <c r="K65" i="76"/>
  <c r="J65" i="76"/>
  <c r="K64" i="76"/>
  <c r="J64" i="76"/>
  <c r="K63" i="76"/>
  <c r="J63" i="76"/>
  <c r="K62" i="76"/>
  <c r="J62" i="76"/>
  <c r="K61" i="76"/>
  <c r="J61" i="76"/>
  <c r="K60" i="76"/>
  <c r="J60" i="76"/>
  <c r="K59" i="76"/>
  <c r="J59" i="76"/>
  <c r="K58" i="76"/>
  <c r="J58" i="76"/>
  <c r="K57" i="76"/>
  <c r="J57" i="76"/>
  <c r="K56" i="76"/>
  <c r="J56" i="76"/>
  <c r="K55" i="76"/>
  <c r="J55" i="76"/>
  <c r="K54" i="76"/>
  <c r="J54" i="76"/>
  <c r="K53" i="76"/>
  <c r="J53" i="76"/>
  <c r="K52" i="76"/>
  <c r="J52" i="76"/>
  <c r="K51" i="76"/>
  <c r="J51" i="76"/>
  <c r="K50" i="76"/>
  <c r="J50" i="76"/>
  <c r="K49" i="76"/>
  <c r="J49" i="76"/>
  <c r="K48" i="76"/>
  <c r="J48" i="76"/>
  <c r="K47" i="76"/>
  <c r="J47" i="76"/>
  <c r="K46" i="76"/>
  <c r="J46" i="76"/>
  <c r="K45" i="76"/>
  <c r="J45" i="76"/>
  <c r="K44" i="76"/>
  <c r="J44" i="76"/>
  <c r="K43" i="76"/>
  <c r="J43" i="76"/>
  <c r="K42" i="76"/>
  <c r="J42" i="76"/>
  <c r="K41" i="76"/>
  <c r="J41" i="76"/>
  <c r="K40" i="76"/>
  <c r="J40" i="76"/>
  <c r="K39" i="76"/>
  <c r="J39" i="76"/>
  <c r="K38" i="76"/>
  <c r="J38" i="76"/>
  <c r="K37" i="76"/>
  <c r="J37" i="76"/>
  <c r="K36" i="76"/>
  <c r="J36" i="76"/>
  <c r="K35" i="76"/>
  <c r="J35" i="76"/>
  <c r="K34" i="76"/>
  <c r="J34" i="76"/>
  <c r="K33" i="76"/>
  <c r="J33" i="76"/>
  <c r="K32" i="76"/>
  <c r="J32" i="76"/>
  <c r="K31" i="76"/>
  <c r="J31" i="76"/>
  <c r="K30" i="76"/>
  <c r="J30" i="76"/>
  <c r="K29" i="76"/>
  <c r="J29" i="76"/>
  <c r="K28" i="76"/>
  <c r="J28" i="76"/>
  <c r="K27" i="76"/>
  <c r="J27" i="76"/>
  <c r="K26" i="76"/>
  <c r="J26" i="76"/>
  <c r="K25" i="76"/>
  <c r="J25" i="76"/>
  <c r="K24" i="76"/>
  <c r="J24" i="76"/>
  <c r="K22" i="76"/>
  <c r="J22" i="76"/>
  <c r="K21" i="76"/>
  <c r="J21" i="76"/>
  <c r="K20" i="76"/>
  <c r="J20" i="76"/>
  <c r="K19" i="76"/>
  <c r="J19" i="76"/>
  <c r="K18" i="76"/>
  <c r="J18" i="76"/>
  <c r="K17" i="76"/>
  <c r="J17" i="76"/>
  <c r="K16" i="76"/>
  <c r="J16" i="76"/>
  <c r="K15" i="76"/>
  <c r="J15" i="76"/>
  <c r="K14" i="76"/>
  <c r="J14" i="76"/>
  <c r="K13" i="76"/>
  <c r="J13" i="76"/>
  <c r="K12" i="76"/>
  <c r="J12" i="76"/>
  <c r="K11" i="76"/>
  <c r="J11" i="76"/>
  <c r="L17" i="75"/>
  <c r="K17" i="75"/>
  <c r="L16" i="75"/>
  <c r="K16" i="75"/>
  <c r="L15" i="75"/>
  <c r="K15" i="75"/>
  <c r="L14" i="75"/>
  <c r="K14" i="75"/>
  <c r="L13" i="75"/>
  <c r="K13" i="75"/>
  <c r="L12" i="75"/>
  <c r="K12" i="75"/>
  <c r="L11" i="75"/>
  <c r="K11" i="75"/>
  <c r="L17" i="74"/>
  <c r="K17" i="74"/>
  <c r="L16" i="74"/>
  <c r="K16" i="74"/>
  <c r="L15" i="74"/>
  <c r="K15" i="74"/>
  <c r="L14" i="74"/>
  <c r="K14" i="74"/>
  <c r="L13" i="74"/>
  <c r="K13" i="74"/>
  <c r="L12" i="74"/>
  <c r="K12" i="74"/>
  <c r="L11" i="74"/>
  <c r="K11" i="74"/>
  <c r="K248" i="73"/>
  <c r="J248" i="73"/>
  <c r="K247" i="73"/>
  <c r="J247" i="73"/>
  <c r="K246" i="73"/>
  <c r="J246" i="73"/>
  <c r="K245" i="73"/>
  <c r="J245" i="73"/>
  <c r="K244" i="73"/>
  <c r="J244" i="73"/>
  <c r="K243" i="73"/>
  <c r="J243" i="73"/>
  <c r="K242" i="73"/>
  <c r="J242" i="73"/>
  <c r="K241" i="73"/>
  <c r="J241" i="73"/>
  <c r="K240" i="73"/>
  <c r="J240" i="73"/>
  <c r="K239" i="73"/>
  <c r="J239" i="73"/>
  <c r="K238" i="73"/>
  <c r="J238" i="73"/>
  <c r="K237" i="73"/>
  <c r="J237" i="73"/>
  <c r="K236" i="73"/>
  <c r="J236" i="73"/>
  <c r="K235" i="73"/>
  <c r="J235" i="73"/>
  <c r="K234" i="73"/>
  <c r="J234" i="73"/>
  <c r="K233" i="73"/>
  <c r="J233" i="73"/>
  <c r="K232" i="73"/>
  <c r="J232" i="73"/>
  <c r="K230" i="73"/>
  <c r="J230" i="73"/>
  <c r="K229" i="73"/>
  <c r="J229" i="73"/>
  <c r="K228" i="73"/>
  <c r="J228" i="73"/>
  <c r="K227" i="73"/>
  <c r="J227" i="73"/>
  <c r="K226" i="73"/>
  <c r="J226" i="73"/>
  <c r="K225" i="73"/>
  <c r="J225" i="73"/>
  <c r="K224" i="73"/>
  <c r="J224" i="73"/>
  <c r="K223" i="73"/>
  <c r="J223" i="73"/>
  <c r="K222" i="73"/>
  <c r="J222" i="73"/>
  <c r="K221" i="73"/>
  <c r="J221" i="73"/>
  <c r="K220" i="73"/>
  <c r="J220" i="73"/>
  <c r="K219" i="73"/>
  <c r="J219" i="73"/>
  <c r="K218" i="73"/>
  <c r="J218" i="73"/>
  <c r="K217" i="73"/>
  <c r="J217" i="73"/>
  <c r="K216" i="73"/>
  <c r="J216" i="73"/>
  <c r="K215" i="73"/>
  <c r="J215" i="73"/>
  <c r="K214" i="73"/>
  <c r="J214" i="73"/>
  <c r="K213" i="73"/>
  <c r="J213" i="73"/>
  <c r="K212" i="73"/>
  <c r="J212" i="73"/>
  <c r="K211" i="73"/>
  <c r="J211" i="73"/>
  <c r="K210" i="73"/>
  <c r="J210" i="73"/>
  <c r="K209" i="73"/>
  <c r="J209" i="73"/>
  <c r="K208" i="73"/>
  <c r="J208" i="73"/>
  <c r="K207" i="73"/>
  <c r="J207" i="73"/>
  <c r="K206" i="73"/>
  <c r="J206" i="73"/>
  <c r="K205" i="73"/>
  <c r="J205" i="73"/>
  <c r="K204" i="73"/>
  <c r="J204" i="73"/>
  <c r="K203" i="73"/>
  <c r="J203" i="73"/>
  <c r="K202" i="73"/>
  <c r="J202" i="73"/>
  <c r="K201" i="73"/>
  <c r="J201" i="73"/>
  <c r="K200" i="73"/>
  <c r="J200" i="73"/>
  <c r="K199" i="73"/>
  <c r="J199" i="73"/>
  <c r="K198" i="73"/>
  <c r="J198" i="73"/>
  <c r="K197" i="73"/>
  <c r="J197" i="73"/>
  <c r="K196" i="73"/>
  <c r="J196" i="73"/>
  <c r="K195" i="73"/>
  <c r="J195" i="73"/>
  <c r="K194" i="73"/>
  <c r="J194" i="73"/>
  <c r="K193" i="73"/>
  <c r="J193" i="73"/>
  <c r="K192" i="73"/>
  <c r="J192" i="73"/>
  <c r="K191" i="73"/>
  <c r="J191" i="73"/>
  <c r="K190" i="73"/>
  <c r="J190" i="73"/>
  <c r="K189" i="73"/>
  <c r="J189" i="73"/>
  <c r="K188" i="73"/>
  <c r="J188" i="73"/>
  <c r="K187" i="73"/>
  <c r="J187" i="73"/>
  <c r="K186" i="73"/>
  <c r="J186" i="73"/>
  <c r="K185" i="73"/>
  <c r="J185" i="73"/>
  <c r="K184" i="73"/>
  <c r="J184" i="73"/>
  <c r="K183" i="73"/>
  <c r="J183" i="73"/>
  <c r="K182" i="73"/>
  <c r="J182" i="73"/>
  <c r="K181" i="73"/>
  <c r="J181" i="73"/>
  <c r="K180" i="73"/>
  <c r="J180" i="73"/>
  <c r="K179" i="73"/>
  <c r="J179" i="73"/>
  <c r="K178" i="73"/>
  <c r="J178" i="73"/>
  <c r="K177" i="73"/>
  <c r="J177" i="73"/>
  <c r="K176" i="73"/>
  <c r="J176" i="73"/>
  <c r="K175" i="73"/>
  <c r="J175" i="73"/>
  <c r="K174" i="73"/>
  <c r="J174" i="73"/>
  <c r="K173" i="73"/>
  <c r="J173" i="73"/>
  <c r="K172" i="73"/>
  <c r="J172" i="73"/>
  <c r="K171" i="73"/>
  <c r="J171" i="73"/>
  <c r="K170" i="73"/>
  <c r="J170" i="73"/>
  <c r="K169" i="73"/>
  <c r="J169" i="73"/>
  <c r="K168" i="73"/>
  <c r="J168" i="73"/>
  <c r="K167" i="73"/>
  <c r="J167" i="73"/>
  <c r="K166" i="73"/>
  <c r="J166" i="73"/>
  <c r="K165" i="73"/>
  <c r="J165" i="73"/>
  <c r="K164" i="73"/>
  <c r="J164" i="73"/>
  <c r="K163" i="73"/>
  <c r="J163" i="73"/>
  <c r="K162" i="73"/>
  <c r="J162" i="73"/>
  <c r="K161" i="73"/>
  <c r="J161" i="73"/>
  <c r="K160" i="73"/>
  <c r="J160" i="73"/>
  <c r="K159" i="73"/>
  <c r="J159" i="73"/>
  <c r="K158" i="73"/>
  <c r="J158" i="73"/>
  <c r="K157" i="73"/>
  <c r="J157" i="73"/>
  <c r="K156" i="73"/>
  <c r="J156" i="73"/>
  <c r="K155" i="73"/>
  <c r="J155" i="73"/>
  <c r="K154" i="73"/>
  <c r="J154" i="73"/>
  <c r="K153" i="73"/>
  <c r="J153" i="73"/>
  <c r="K152" i="73"/>
  <c r="J152" i="73"/>
  <c r="K151" i="73"/>
  <c r="J151" i="73"/>
  <c r="K150" i="73"/>
  <c r="J150" i="73"/>
  <c r="K149" i="73"/>
  <c r="J149" i="73"/>
  <c r="K148" i="73"/>
  <c r="J148" i="73"/>
  <c r="K147" i="73"/>
  <c r="J147" i="73"/>
  <c r="K146" i="73"/>
  <c r="J146" i="73"/>
  <c r="K145" i="73"/>
  <c r="J145" i="73"/>
  <c r="K143" i="73"/>
  <c r="J143" i="73"/>
  <c r="K142" i="73"/>
  <c r="J142" i="73"/>
  <c r="K141" i="73"/>
  <c r="J141" i="73"/>
  <c r="K140" i="73"/>
  <c r="J140" i="73"/>
  <c r="K139" i="73"/>
  <c r="J139" i="73"/>
  <c r="K138" i="73"/>
  <c r="J138" i="73"/>
  <c r="K137" i="73"/>
  <c r="J137" i="73"/>
  <c r="K136" i="73"/>
  <c r="J136" i="73"/>
  <c r="K135" i="73"/>
  <c r="J135" i="73"/>
  <c r="K134" i="73"/>
  <c r="J134" i="73"/>
  <c r="K133" i="73"/>
  <c r="J133" i="73"/>
  <c r="K132" i="73"/>
  <c r="J132" i="73"/>
  <c r="K131" i="73"/>
  <c r="J131" i="73"/>
  <c r="K130" i="73"/>
  <c r="J130" i="73"/>
  <c r="K129" i="73"/>
  <c r="J129" i="73"/>
  <c r="K128" i="73"/>
  <c r="J128" i="73"/>
  <c r="K127" i="73"/>
  <c r="J127" i="73"/>
  <c r="K126" i="73"/>
  <c r="J126" i="73"/>
  <c r="K125" i="73"/>
  <c r="J125" i="73"/>
  <c r="K124" i="73"/>
  <c r="J124" i="73"/>
  <c r="K123" i="73"/>
  <c r="J123" i="73"/>
  <c r="K122" i="73"/>
  <c r="J122" i="73"/>
  <c r="K121" i="73"/>
  <c r="J121" i="73"/>
  <c r="K120" i="73"/>
  <c r="J120" i="73"/>
  <c r="K119" i="73"/>
  <c r="J119" i="73"/>
  <c r="K118" i="73"/>
  <c r="J118" i="73"/>
  <c r="K117" i="73"/>
  <c r="J117" i="73"/>
  <c r="K116" i="73"/>
  <c r="J116" i="73"/>
  <c r="K115" i="73"/>
  <c r="J115" i="73"/>
  <c r="K114" i="73"/>
  <c r="J114" i="73"/>
  <c r="K113" i="73"/>
  <c r="J113" i="73"/>
  <c r="K112" i="73"/>
  <c r="J112" i="73"/>
  <c r="K111" i="73"/>
  <c r="J111" i="73"/>
  <c r="K110" i="73"/>
  <c r="J110" i="73"/>
  <c r="K109" i="73"/>
  <c r="J109" i="73"/>
  <c r="K108" i="73"/>
  <c r="J108" i="73"/>
  <c r="K107" i="73"/>
  <c r="J107" i="73"/>
  <c r="K106" i="73"/>
  <c r="J106" i="73"/>
  <c r="K105" i="73"/>
  <c r="J105" i="73"/>
  <c r="K104" i="73"/>
  <c r="J104" i="73"/>
  <c r="K103" i="73"/>
  <c r="J103" i="73"/>
  <c r="K102" i="73"/>
  <c r="J102" i="73"/>
  <c r="K101" i="73"/>
  <c r="J101" i="73"/>
  <c r="K100" i="73"/>
  <c r="J100" i="73"/>
  <c r="K99" i="73"/>
  <c r="J99" i="73"/>
  <c r="K98" i="73"/>
  <c r="J98" i="73"/>
  <c r="K97" i="73"/>
  <c r="J97" i="73"/>
  <c r="K96" i="73"/>
  <c r="J96" i="73"/>
  <c r="K95" i="73"/>
  <c r="J95" i="73"/>
  <c r="K94" i="73"/>
  <c r="J94" i="73"/>
  <c r="K93" i="73"/>
  <c r="J93" i="73"/>
  <c r="K92" i="73"/>
  <c r="J92" i="73"/>
  <c r="K91" i="73"/>
  <c r="J91" i="73"/>
  <c r="K90" i="73"/>
  <c r="J90" i="73"/>
  <c r="K88" i="73"/>
  <c r="J88" i="73"/>
  <c r="K87" i="73"/>
  <c r="J87" i="73"/>
  <c r="K86" i="73"/>
  <c r="J86" i="73"/>
  <c r="K85" i="73"/>
  <c r="J85" i="73"/>
  <c r="K84" i="73"/>
  <c r="J84" i="73"/>
  <c r="K83" i="73"/>
  <c r="J83" i="73"/>
  <c r="K82" i="73"/>
  <c r="J82" i="73"/>
  <c r="K81" i="73"/>
  <c r="J81" i="73"/>
  <c r="K80" i="73"/>
  <c r="J80" i="73"/>
  <c r="K79" i="73"/>
  <c r="J79" i="73"/>
  <c r="K77" i="73"/>
  <c r="J77" i="73"/>
  <c r="K76" i="73"/>
  <c r="J76" i="73"/>
  <c r="K74" i="73"/>
  <c r="J74" i="73"/>
  <c r="K73" i="73"/>
  <c r="J73" i="73"/>
  <c r="K72" i="73"/>
  <c r="J72" i="73"/>
  <c r="K71" i="73"/>
  <c r="J71" i="73"/>
  <c r="K70" i="73"/>
  <c r="J70" i="73"/>
  <c r="K69" i="73"/>
  <c r="J69" i="73"/>
  <c r="K68" i="73"/>
  <c r="J68" i="73"/>
  <c r="K67" i="73"/>
  <c r="J67" i="73"/>
  <c r="K66" i="73"/>
  <c r="J66" i="73"/>
  <c r="K65" i="73"/>
  <c r="J65" i="73"/>
  <c r="K64" i="73"/>
  <c r="J64" i="73"/>
  <c r="K63" i="73"/>
  <c r="J63" i="73"/>
  <c r="K62" i="73"/>
  <c r="J62" i="73"/>
  <c r="K61" i="73"/>
  <c r="J61" i="73"/>
  <c r="K60" i="73"/>
  <c r="J60" i="73"/>
  <c r="K59" i="73"/>
  <c r="J59" i="73"/>
  <c r="K58" i="73"/>
  <c r="J58" i="73"/>
  <c r="K57" i="73"/>
  <c r="J57" i="73"/>
  <c r="K56" i="73"/>
  <c r="J56" i="73"/>
  <c r="K55" i="73"/>
  <c r="J55" i="73"/>
  <c r="K54" i="73"/>
  <c r="J54" i="73"/>
  <c r="K53" i="73"/>
  <c r="J53" i="73"/>
  <c r="K52" i="73"/>
  <c r="J52" i="73"/>
  <c r="K51" i="73"/>
  <c r="J51" i="73"/>
  <c r="K50" i="73"/>
  <c r="J50" i="73"/>
  <c r="K49" i="73"/>
  <c r="J49" i="73"/>
  <c r="K48" i="73"/>
  <c r="J48" i="73"/>
  <c r="K47" i="73"/>
  <c r="J47" i="73"/>
  <c r="K46" i="73"/>
  <c r="J46" i="73"/>
  <c r="K45" i="73"/>
  <c r="J45" i="73"/>
  <c r="K43" i="73"/>
  <c r="J43" i="73"/>
  <c r="K42" i="73"/>
  <c r="J42" i="73"/>
  <c r="K41" i="73"/>
  <c r="J41" i="73"/>
  <c r="K40" i="73"/>
  <c r="J40" i="73"/>
  <c r="K39" i="73"/>
  <c r="J39" i="73"/>
  <c r="K38" i="73"/>
  <c r="J38" i="73"/>
  <c r="K37" i="73"/>
  <c r="J37" i="73"/>
  <c r="K36" i="73"/>
  <c r="J36" i="73"/>
  <c r="K35" i="73"/>
  <c r="J35" i="73"/>
  <c r="K34" i="73"/>
  <c r="J34" i="73"/>
  <c r="K33" i="73"/>
  <c r="J33" i="73"/>
  <c r="K32" i="73"/>
  <c r="J32" i="73"/>
  <c r="K31" i="73"/>
  <c r="J31" i="73"/>
  <c r="K30" i="73"/>
  <c r="J30" i="73"/>
  <c r="K29" i="73"/>
  <c r="J29" i="73"/>
  <c r="K27" i="73"/>
  <c r="J27" i="73"/>
  <c r="K26" i="73"/>
  <c r="J26" i="73"/>
  <c r="K25" i="73"/>
  <c r="J25" i="73"/>
  <c r="K23" i="73"/>
  <c r="J23" i="73"/>
  <c r="K22" i="73"/>
  <c r="J22" i="73"/>
  <c r="K21" i="73"/>
  <c r="J21" i="73"/>
  <c r="K20" i="73"/>
  <c r="J20" i="73"/>
  <c r="K19" i="73"/>
  <c r="J19" i="73"/>
  <c r="K18" i="73"/>
  <c r="J18" i="73"/>
  <c r="K17" i="73"/>
  <c r="J17" i="73"/>
  <c r="K16" i="73"/>
  <c r="J16" i="73"/>
  <c r="K15" i="73"/>
  <c r="J15" i="73"/>
  <c r="K14" i="73"/>
  <c r="J14" i="73"/>
  <c r="K13" i="73"/>
  <c r="J13" i="73"/>
  <c r="K12" i="73"/>
  <c r="J12" i="73"/>
  <c r="K11" i="73"/>
  <c r="J11" i="73"/>
  <c r="M67" i="72"/>
  <c r="L67" i="72"/>
  <c r="M66" i="72"/>
  <c r="L66" i="72"/>
  <c r="M65" i="72"/>
  <c r="L65" i="72"/>
  <c r="M64" i="72"/>
  <c r="L64" i="72"/>
  <c r="M63" i="72"/>
  <c r="L63" i="72"/>
  <c r="M62" i="72"/>
  <c r="L62" i="72"/>
  <c r="M61" i="72"/>
  <c r="L61" i="72"/>
  <c r="M60" i="72"/>
  <c r="L60" i="72"/>
  <c r="M59" i="72"/>
  <c r="L59" i="72"/>
  <c r="M58" i="72"/>
  <c r="L58" i="72"/>
  <c r="M57" i="72"/>
  <c r="L57" i="72"/>
  <c r="M56" i="72"/>
  <c r="L56" i="72"/>
  <c r="M55" i="72"/>
  <c r="L55" i="72"/>
  <c r="M54" i="72"/>
  <c r="L54" i="72"/>
  <c r="M53" i="72"/>
  <c r="L53" i="72"/>
  <c r="M52" i="72"/>
  <c r="L52" i="72"/>
  <c r="M51" i="72"/>
  <c r="L51" i="72"/>
  <c r="M50" i="72"/>
  <c r="L50" i="72"/>
  <c r="M49" i="72"/>
  <c r="L49" i="72"/>
  <c r="M48" i="72"/>
  <c r="L48" i="72"/>
  <c r="M47" i="72"/>
  <c r="L47" i="72"/>
  <c r="M46" i="72"/>
  <c r="L46" i="72"/>
  <c r="M45" i="72"/>
  <c r="L45" i="72"/>
  <c r="M44" i="72"/>
  <c r="L44" i="72"/>
  <c r="M43" i="72"/>
  <c r="L43" i="72"/>
  <c r="M42" i="72"/>
  <c r="L42" i="72"/>
  <c r="M41" i="72"/>
  <c r="L41" i="72"/>
  <c r="M39" i="72"/>
  <c r="L39" i="72"/>
  <c r="M38" i="72"/>
  <c r="L38" i="72"/>
  <c r="M37" i="72"/>
  <c r="L37" i="72"/>
  <c r="M35" i="72"/>
  <c r="L35" i="72"/>
  <c r="M34" i="72"/>
  <c r="L34" i="72"/>
  <c r="M33" i="72"/>
  <c r="L33" i="72"/>
  <c r="M32" i="72"/>
  <c r="L32" i="72"/>
  <c r="M31" i="72"/>
  <c r="L31" i="72"/>
  <c r="M30" i="72"/>
  <c r="L30" i="72"/>
  <c r="M29" i="72"/>
  <c r="L29" i="72"/>
  <c r="M28" i="72"/>
  <c r="L28" i="72"/>
  <c r="M27" i="72"/>
  <c r="L27" i="72"/>
  <c r="M26" i="72"/>
  <c r="L26" i="72"/>
  <c r="M25" i="72"/>
  <c r="L25" i="72"/>
  <c r="M24" i="72"/>
  <c r="L24" i="72"/>
  <c r="M23" i="72"/>
  <c r="L23" i="72"/>
  <c r="M22" i="72"/>
  <c r="L22" i="72"/>
  <c r="M21" i="72"/>
  <c r="L21" i="72"/>
  <c r="M20" i="72"/>
  <c r="L20" i="72"/>
  <c r="M19" i="72"/>
  <c r="L19" i="72"/>
  <c r="M18" i="72"/>
  <c r="L18" i="72"/>
  <c r="M17" i="72"/>
  <c r="L17" i="72"/>
  <c r="M16" i="72"/>
  <c r="L16" i="72"/>
  <c r="M15" i="72"/>
  <c r="L15" i="72"/>
  <c r="M13" i="72"/>
  <c r="L13" i="72"/>
  <c r="M12" i="72"/>
  <c r="L12" i="72"/>
  <c r="M11" i="72"/>
  <c r="L11" i="72"/>
  <c r="S37" i="71"/>
  <c r="R37" i="71"/>
  <c r="S36" i="71"/>
  <c r="R36" i="71"/>
  <c r="S35" i="71"/>
  <c r="R35" i="71"/>
  <c r="S34" i="71"/>
  <c r="R34" i="71"/>
  <c r="S24" i="71"/>
  <c r="R24" i="71"/>
  <c r="S23" i="71"/>
  <c r="R23" i="71"/>
  <c r="S32" i="71"/>
  <c r="R32" i="71"/>
  <c r="S31" i="71"/>
  <c r="R31" i="71"/>
  <c r="S26" i="71"/>
  <c r="R26" i="71"/>
  <c r="S25" i="71"/>
  <c r="R25" i="71"/>
  <c r="S27" i="71"/>
  <c r="R27" i="71"/>
  <c r="S29" i="71"/>
  <c r="R29" i="71"/>
  <c r="S28" i="71"/>
  <c r="R28" i="71"/>
  <c r="S22" i="71"/>
  <c r="R22" i="71"/>
  <c r="S20" i="71"/>
  <c r="R20" i="71"/>
  <c r="S19" i="71"/>
  <c r="R19" i="71"/>
  <c r="S18" i="71"/>
  <c r="R18" i="71"/>
  <c r="S17" i="71"/>
  <c r="R17" i="71"/>
  <c r="S16" i="71"/>
  <c r="R16" i="71"/>
  <c r="S15" i="71"/>
  <c r="R15" i="71"/>
  <c r="S14" i="71"/>
  <c r="R14" i="71"/>
  <c r="S13" i="71"/>
  <c r="R13" i="71"/>
  <c r="S12" i="71"/>
  <c r="R12" i="71"/>
  <c r="S11" i="71"/>
  <c r="R11" i="71"/>
  <c r="P158" i="69"/>
  <c r="O158" i="69"/>
  <c r="P157" i="69"/>
  <c r="O157" i="69"/>
  <c r="P156" i="69"/>
  <c r="O156" i="69"/>
  <c r="P155" i="69"/>
  <c r="O155" i="69"/>
  <c r="P154" i="69"/>
  <c r="O154" i="69"/>
  <c r="P153" i="69"/>
  <c r="O153" i="69"/>
  <c r="P152" i="69"/>
  <c r="O152" i="69"/>
  <c r="P151" i="69"/>
  <c r="O151" i="69"/>
  <c r="P150" i="69"/>
  <c r="O150" i="69"/>
  <c r="P149" i="69"/>
  <c r="O149" i="69"/>
  <c r="P148" i="69"/>
  <c r="O148" i="69"/>
  <c r="P147" i="69"/>
  <c r="O147" i="69"/>
  <c r="P146" i="69"/>
  <c r="O146" i="69"/>
  <c r="P145" i="69"/>
  <c r="O145" i="69"/>
  <c r="P144" i="69"/>
  <c r="O144" i="69"/>
  <c r="P143" i="69"/>
  <c r="O143" i="69"/>
  <c r="P142" i="69"/>
  <c r="O142" i="69"/>
  <c r="P141" i="69"/>
  <c r="O141" i="69"/>
  <c r="P140" i="69"/>
  <c r="O140" i="69"/>
  <c r="P139" i="69"/>
  <c r="O139" i="69"/>
  <c r="P138" i="69"/>
  <c r="O138" i="69"/>
  <c r="P137" i="69"/>
  <c r="O137" i="69"/>
  <c r="P136" i="69"/>
  <c r="O136" i="69"/>
  <c r="P135" i="69"/>
  <c r="O135" i="69"/>
  <c r="P134" i="69"/>
  <c r="O134" i="69"/>
  <c r="P133" i="69"/>
  <c r="O133" i="69"/>
  <c r="P132" i="69"/>
  <c r="O132" i="69"/>
  <c r="P131" i="69"/>
  <c r="O131" i="69"/>
  <c r="P130" i="69"/>
  <c r="O130" i="69"/>
  <c r="P129" i="69"/>
  <c r="O129" i="69"/>
  <c r="P128" i="69"/>
  <c r="O128" i="69"/>
  <c r="P127" i="69"/>
  <c r="O127" i="69"/>
  <c r="P126" i="69"/>
  <c r="O126" i="69"/>
  <c r="P125" i="69"/>
  <c r="O125" i="69"/>
  <c r="P124" i="69"/>
  <c r="O124" i="69"/>
  <c r="P123" i="69"/>
  <c r="O123" i="69"/>
  <c r="P122" i="69"/>
  <c r="O122" i="69"/>
  <c r="P121" i="69"/>
  <c r="O121" i="69"/>
  <c r="P120" i="69"/>
  <c r="O120" i="69"/>
  <c r="P119" i="69"/>
  <c r="O119" i="69"/>
  <c r="P118" i="69"/>
  <c r="O118" i="69"/>
  <c r="P117" i="69"/>
  <c r="O117" i="69"/>
  <c r="P116" i="69"/>
  <c r="O116" i="69"/>
  <c r="P115" i="69"/>
  <c r="O115" i="69"/>
  <c r="P114" i="69"/>
  <c r="O114" i="69"/>
  <c r="P113" i="69"/>
  <c r="O113" i="69"/>
  <c r="P112" i="69"/>
  <c r="O112" i="69"/>
  <c r="P111" i="69"/>
  <c r="O111" i="69"/>
  <c r="P110" i="69"/>
  <c r="O110" i="69"/>
  <c r="P109" i="69"/>
  <c r="O109" i="69"/>
  <c r="P108" i="69"/>
  <c r="O108" i="69"/>
  <c r="P107" i="69"/>
  <c r="O107" i="69"/>
  <c r="P106" i="69"/>
  <c r="O106" i="69"/>
  <c r="P105" i="69"/>
  <c r="O105" i="69"/>
  <c r="P104" i="69"/>
  <c r="O104" i="69"/>
  <c r="P103" i="69"/>
  <c r="O103" i="69"/>
  <c r="P102" i="69"/>
  <c r="O102" i="69"/>
  <c r="P101" i="69"/>
  <c r="O101" i="69"/>
  <c r="P100" i="69"/>
  <c r="O100" i="69"/>
  <c r="P99" i="69"/>
  <c r="O99" i="69"/>
  <c r="P98" i="69"/>
  <c r="O98" i="69"/>
  <c r="P97" i="69"/>
  <c r="O97" i="69"/>
  <c r="P96" i="69"/>
  <c r="O96" i="69"/>
  <c r="P95" i="69"/>
  <c r="O95" i="69"/>
  <c r="P94" i="69"/>
  <c r="O94" i="69"/>
  <c r="P93" i="69"/>
  <c r="O93" i="69"/>
  <c r="P92" i="69"/>
  <c r="O92" i="69"/>
  <c r="P91" i="69"/>
  <c r="O91" i="69"/>
  <c r="P90" i="69"/>
  <c r="O90" i="69"/>
  <c r="P89" i="69"/>
  <c r="O89" i="69"/>
  <c r="P88" i="69"/>
  <c r="O88" i="69"/>
  <c r="P87" i="69"/>
  <c r="O87" i="69"/>
  <c r="P86" i="69"/>
  <c r="O86" i="69"/>
  <c r="P85" i="69"/>
  <c r="O85" i="69"/>
  <c r="P84" i="69"/>
  <c r="O84" i="69"/>
  <c r="P83" i="69"/>
  <c r="O83" i="69"/>
  <c r="P82" i="69"/>
  <c r="O82" i="69"/>
  <c r="P81" i="69"/>
  <c r="O81" i="69"/>
  <c r="P80" i="69"/>
  <c r="O80" i="69"/>
  <c r="P79" i="69"/>
  <c r="O79" i="69"/>
  <c r="P78" i="69"/>
  <c r="O78" i="69"/>
  <c r="P77" i="69"/>
  <c r="O77" i="69"/>
  <c r="P76" i="69"/>
  <c r="O76" i="69"/>
  <c r="P75" i="69"/>
  <c r="O75" i="69"/>
  <c r="P74" i="69"/>
  <c r="O74" i="69"/>
  <c r="P73" i="69"/>
  <c r="O73" i="69"/>
  <c r="P72" i="69"/>
  <c r="O72" i="69"/>
  <c r="P71" i="69"/>
  <c r="O71" i="69"/>
  <c r="P70" i="69"/>
  <c r="O70" i="69"/>
  <c r="P69" i="69"/>
  <c r="O69" i="69"/>
  <c r="P68" i="69"/>
  <c r="O68" i="69"/>
  <c r="P67" i="69"/>
  <c r="O67" i="69"/>
  <c r="P66" i="69"/>
  <c r="O66" i="69"/>
  <c r="P65" i="69"/>
  <c r="O65" i="69"/>
  <c r="P64" i="69"/>
  <c r="O64" i="69"/>
  <c r="P63" i="69"/>
  <c r="O63" i="69"/>
  <c r="P62" i="69"/>
  <c r="O62" i="69"/>
  <c r="P61" i="69"/>
  <c r="O61" i="69"/>
  <c r="P60" i="69"/>
  <c r="O60" i="69"/>
  <c r="P59" i="69"/>
  <c r="O59" i="69"/>
  <c r="P58" i="69"/>
  <c r="O58" i="69"/>
  <c r="P57" i="69"/>
  <c r="O57" i="69"/>
  <c r="P56" i="69"/>
  <c r="O56" i="69"/>
  <c r="P55" i="69"/>
  <c r="O55" i="69"/>
  <c r="P54" i="69"/>
  <c r="O54" i="69"/>
  <c r="P53" i="69"/>
  <c r="O53" i="69"/>
  <c r="P52" i="69"/>
  <c r="O52" i="69"/>
  <c r="P51" i="69"/>
  <c r="O51" i="69"/>
  <c r="P50" i="69"/>
  <c r="O50" i="69"/>
  <c r="P49" i="69"/>
  <c r="O49" i="69"/>
  <c r="P48" i="69"/>
  <c r="O48" i="69"/>
  <c r="P47" i="69"/>
  <c r="O47" i="69"/>
  <c r="P46" i="69"/>
  <c r="O46" i="69"/>
  <c r="P45" i="69"/>
  <c r="O45" i="69"/>
  <c r="P44" i="69"/>
  <c r="O44" i="69"/>
  <c r="P43" i="69"/>
  <c r="O43" i="69"/>
  <c r="P42" i="69"/>
  <c r="O42" i="69"/>
  <c r="P41" i="69"/>
  <c r="O41" i="69"/>
  <c r="P40" i="69"/>
  <c r="O40" i="69"/>
  <c r="P39" i="69"/>
  <c r="O39" i="69"/>
  <c r="P38" i="69"/>
  <c r="O38" i="69"/>
  <c r="P37" i="69"/>
  <c r="O37" i="69"/>
  <c r="P36" i="69"/>
  <c r="O36" i="69"/>
  <c r="P35" i="69"/>
  <c r="O35" i="69"/>
  <c r="P34" i="69"/>
  <c r="O34" i="69"/>
  <c r="P33" i="69"/>
  <c r="O33" i="69"/>
  <c r="P32" i="69"/>
  <c r="O32" i="69"/>
  <c r="P31" i="69"/>
  <c r="O31" i="69"/>
  <c r="P30" i="69"/>
  <c r="O30" i="69"/>
  <c r="P29" i="69"/>
  <c r="O29" i="69"/>
  <c r="P28" i="69"/>
  <c r="O28" i="69"/>
  <c r="P27" i="69"/>
  <c r="O27" i="69"/>
  <c r="P26" i="69"/>
  <c r="O26" i="69"/>
  <c r="P25" i="69"/>
  <c r="O25" i="69"/>
  <c r="P24" i="69"/>
  <c r="O24" i="69"/>
  <c r="P23" i="69"/>
  <c r="O23" i="69"/>
  <c r="P22" i="69"/>
  <c r="O22" i="69"/>
  <c r="P21" i="69"/>
  <c r="O21" i="69"/>
  <c r="P20" i="69"/>
  <c r="O20" i="69"/>
  <c r="P17" i="69"/>
  <c r="O17" i="69"/>
  <c r="P16" i="69"/>
  <c r="O16" i="69"/>
  <c r="P15" i="69"/>
  <c r="O15" i="69"/>
  <c r="P14" i="69"/>
  <c r="O14" i="69"/>
  <c r="P12" i="69"/>
  <c r="O12" i="69"/>
  <c r="P11" i="69"/>
  <c r="O11" i="69"/>
  <c r="K19" i="67"/>
  <c r="J19" i="67"/>
  <c r="K18" i="67"/>
  <c r="J18" i="67"/>
  <c r="K17" i="67"/>
  <c r="J17" i="67"/>
  <c r="K16" i="67"/>
  <c r="J16" i="67"/>
  <c r="K15" i="67"/>
  <c r="J15" i="67"/>
  <c r="K14" i="67"/>
  <c r="J14" i="67"/>
  <c r="K13" i="67"/>
  <c r="J13" i="67"/>
  <c r="K12" i="67"/>
  <c r="J12" i="67"/>
  <c r="K11" i="67"/>
  <c r="J11" i="67"/>
  <c r="L17" i="66"/>
  <c r="K17" i="66"/>
  <c r="L16" i="66"/>
  <c r="K16" i="66"/>
  <c r="L15" i="66"/>
  <c r="K15" i="66"/>
  <c r="L14" i="66"/>
  <c r="K14" i="66"/>
  <c r="L13" i="66"/>
  <c r="K13" i="66"/>
  <c r="L12" i="66"/>
  <c r="K12" i="66"/>
  <c r="L11" i="66"/>
  <c r="K11" i="66"/>
  <c r="L20" i="65"/>
  <c r="K20" i="65"/>
  <c r="L19" i="65"/>
  <c r="K19" i="65"/>
  <c r="L18" i="65"/>
  <c r="K18" i="65"/>
  <c r="L17" i="65"/>
  <c r="K17" i="65"/>
  <c r="L15" i="65"/>
  <c r="K15" i="65"/>
  <c r="L14" i="65"/>
  <c r="K14" i="65"/>
  <c r="L13" i="65"/>
  <c r="K13" i="65"/>
  <c r="L12" i="65"/>
  <c r="K12" i="65"/>
  <c r="L11" i="65"/>
  <c r="K11" i="65"/>
  <c r="O26" i="64"/>
  <c r="N26" i="64"/>
  <c r="O25" i="64"/>
  <c r="N25" i="64"/>
  <c r="O24" i="64"/>
  <c r="N24" i="64"/>
  <c r="O23" i="64"/>
  <c r="N23" i="64"/>
  <c r="O22" i="64"/>
  <c r="N22" i="64"/>
  <c r="O20" i="64"/>
  <c r="N20" i="64"/>
  <c r="O19" i="64"/>
  <c r="N19" i="64"/>
  <c r="O18" i="64"/>
  <c r="N18" i="64"/>
  <c r="O17" i="64"/>
  <c r="N17" i="64"/>
  <c r="O16" i="64"/>
  <c r="N16" i="64"/>
  <c r="O15" i="64"/>
  <c r="N15" i="64"/>
  <c r="O14" i="64"/>
  <c r="N14" i="64"/>
  <c r="O13" i="64"/>
  <c r="N13" i="64"/>
  <c r="O12" i="64"/>
  <c r="N12" i="64"/>
  <c r="O11" i="64"/>
  <c r="N11" i="64"/>
  <c r="N76" i="63"/>
  <c r="M76" i="63"/>
  <c r="N75" i="63"/>
  <c r="M75" i="63"/>
  <c r="N73" i="63"/>
  <c r="M73" i="63"/>
  <c r="N72" i="63"/>
  <c r="M72" i="63"/>
  <c r="N71" i="63"/>
  <c r="M71" i="63"/>
  <c r="N70" i="63"/>
  <c r="M70" i="63"/>
  <c r="N69" i="63"/>
  <c r="M69" i="63"/>
  <c r="N68" i="63"/>
  <c r="M68" i="63"/>
  <c r="N67" i="63"/>
  <c r="M67" i="63"/>
  <c r="N66" i="63"/>
  <c r="M66" i="63"/>
  <c r="N65" i="63"/>
  <c r="M65" i="63"/>
  <c r="N64" i="63"/>
  <c r="M64" i="63"/>
  <c r="N63" i="63"/>
  <c r="M63" i="63"/>
  <c r="N62" i="63"/>
  <c r="M62" i="63"/>
  <c r="N61" i="63"/>
  <c r="M61" i="63"/>
  <c r="N60" i="63"/>
  <c r="M60" i="63"/>
  <c r="N59" i="63"/>
  <c r="M59" i="63"/>
  <c r="N58" i="63"/>
  <c r="M58" i="63"/>
  <c r="N57" i="63"/>
  <c r="M57" i="63"/>
  <c r="N56" i="63"/>
  <c r="M56" i="63"/>
  <c r="N55" i="63"/>
  <c r="M55" i="63"/>
  <c r="N54" i="63"/>
  <c r="M54" i="63"/>
  <c r="N53" i="63"/>
  <c r="M53" i="63"/>
  <c r="N52" i="63"/>
  <c r="M52" i="63"/>
  <c r="N51" i="63"/>
  <c r="M51" i="63"/>
  <c r="N50" i="63"/>
  <c r="M50" i="63"/>
  <c r="N49" i="63"/>
  <c r="M49" i="63"/>
  <c r="N48" i="63"/>
  <c r="M48" i="63"/>
  <c r="N47" i="63"/>
  <c r="M47" i="63"/>
  <c r="N46" i="63"/>
  <c r="M46" i="63"/>
  <c r="N45" i="63"/>
  <c r="M45" i="63"/>
  <c r="N44" i="63"/>
  <c r="M44" i="63"/>
  <c r="N43" i="63"/>
  <c r="M43" i="63"/>
  <c r="N42" i="63"/>
  <c r="M42" i="63"/>
  <c r="N41" i="63"/>
  <c r="M41" i="63"/>
  <c r="N40" i="63"/>
  <c r="M40" i="63"/>
  <c r="N39" i="63"/>
  <c r="M39" i="63"/>
  <c r="N38" i="63"/>
  <c r="M38" i="63"/>
  <c r="N37" i="63"/>
  <c r="M37" i="63"/>
  <c r="N36" i="63"/>
  <c r="M36" i="63"/>
  <c r="N35" i="63"/>
  <c r="M35" i="63"/>
  <c r="N34" i="63"/>
  <c r="M34" i="63"/>
  <c r="N33" i="63"/>
  <c r="M33" i="63"/>
  <c r="N31" i="63"/>
  <c r="M31" i="63"/>
  <c r="N30" i="63"/>
  <c r="M30" i="63"/>
  <c r="N29" i="63"/>
  <c r="M29" i="63"/>
  <c r="N28" i="63"/>
  <c r="M28" i="63"/>
  <c r="N27" i="63"/>
  <c r="M27" i="63"/>
  <c r="N25" i="63"/>
  <c r="M25" i="63"/>
  <c r="N24" i="63"/>
  <c r="M24" i="63"/>
  <c r="N23" i="63"/>
  <c r="M23" i="63"/>
  <c r="N22" i="63"/>
  <c r="M22" i="63"/>
  <c r="N21" i="63"/>
  <c r="M21" i="63"/>
  <c r="N20" i="63"/>
  <c r="M20" i="63"/>
  <c r="N19" i="63"/>
  <c r="M19" i="63"/>
  <c r="N18" i="63"/>
  <c r="M18" i="63"/>
  <c r="N17" i="63"/>
  <c r="M17" i="63"/>
  <c r="N16" i="63"/>
  <c r="M16" i="63"/>
  <c r="N15" i="63"/>
  <c r="M15" i="63"/>
  <c r="N14" i="63"/>
  <c r="M14" i="63"/>
  <c r="N13" i="63"/>
  <c r="M13" i="63"/>
  <c r="N12" i="63"/>
  <c r="M12" i="63"/>
  <c r="N11" i="63"/>
  <c r="M11" i="63"/>
  <c r="O264" i="62"/>
  <c r="N264" i="62"/>
  <c r="O263" i="62"/>
  <c r="N263" i="62"/>
  <c r="O262" i="62"/>
  <c r="N262" i="62"/>
  <c r="O261" i="62"/>
  <c r="N261" i="62"/>
  <c r="O260" i="62"/>
  <c r="N260" i="62"/>
  <c r="O259" i="62"/>
  <c r="N259" i="62"/>
  <c r="O258" i="62"/>
  <c r="N258" i="62"/>
  <c r="O256" i="62"/>
  <c r="N256" i="62"/>
  <c r="O255" i="62"/>
  <c r="N255" i="62"/>
  <c r="O254" i="62"/>
  <c r="N254" i="62"/>
  <c r="O253" i="62"/>
  <c r="N253" i="62"/>
  <c r="O252" i="62"/>
  <c r="N252" i="62"/>
  <c r="O251" i="62"/>
  <c r="N251" i="62"/>
  <c r="O250" i="62"/>
  <c r="N250" i="62"/>
  <c r="O249" i="62"/>
  <c r="N249" i="62"/>
  <c r="O247" i="62"/>
  <c r="N247" i="62"/>
  <c r="O246" i="62"/>
  <c r="N246" i="62"/>
  <c r="O245" i="62"/>
  <c r="N245" i="62"/>
  <c r="O244" i="62"/>
  <c r="N244" i="62"/>
  <c r="O243" i="62"/>
  <c r="N243" i="62"/>
  <c r="O242" i="62"/>
  <c r="N242" i="62"/>
  <c r="O240" i="62"/>
  <c r="N240" i="62"/>
  <c r="O239" i="62"/>
  <c r="N239" i="62"/>
  <c r="O238" i="62"/>
  <c r="N238" i="62"/>
  <c r="O236" i="62"/>
  <c r="N236" i="62"/>
  <c r="O235" i="62"/>
  <c r="N235" i="62"/>
  <c r="O234" i="62"/>
  <c r="N234" i="62"/>
  <c r="O233" i="62"/>
  <c r="N233" i="62"/>
  <c r="O232" i="62"/>
  <c r="N232" i="62"/>
  <c r="O231" i="62"/>
  <c r="N231" i="62"/>
  <c r="O230" i="62"/>
  <c r="N230" i="62"/>
  <c r="O229" i="62"/>
  <c r="N229" i="62"/>
  <c r="O228" i="62"/>
  <c r="N228" i="62"/>
  <c r="O227" i="62"/>
  <c r="N227" i="62"/>
  <c r="O226" i="62"/>
  <c r="N226" i="62"/>
  <c r="O225" i="62"/>
  <c r="N225" i="62"/>
  <c r="O224" i="62"/>
  <c r="N224" i="62"/>
  <c r="O223" i="62"/>
  <c r="N223" i="62"/>
  <c r="O222" i="62"/>
  <c r="N222" i="62"/>
  <c r="O221" i="62"/>
  <c r="N221" i="62"/>
  <c r="O220" i="62"/>
  <c r="N220" i="62"/>
  <c r="O219" i="62"/>
  <c r="N219" i="62"/>
  <c r="O218" i="62"/>
  <c r="N218" i="62"/>
  <c r="O217" i="62"/>
  <c r="N217" i="62"/>
  <c r="O215" i="62"/>
  <c r="N215" i="62"/>
  <c r="O214" i="62"/>
  <c r="N214" i="62"/>
  <c r="O213" i="62"/>
  <c r="N213" i="62"/>
  <c r="O212" i="62"/>
  <c r="N212" i="62"/>
  <c r="O211" i="62"/>
  <c r="N211" i="62"/>
  <c r="O210" i="62"/>
  <c r="N210" i="62"/>
  <c r="O209" i="62"/>
  <c r="N209" i="62"/>
  <c r="O208" i="62"/>
  <c r="N208" i="62"/>
  <c r="O207" i="62"/>
  <c r="N207" i="62"/>
  <c r="O206" i="62"/>
  <c r="N206" i="62"/>
  <c r="O257" i="62"/>
  <c r="N257" i="62"/>
  <c r="O205" i="62"/>
  <c r="N205" i="62"/>
  <c r="O204" i="62"/>
  <c r="N204" i="62"/>
  <c r="O248" i="62"/>
  <c r="N248" i="62"/>
  <c r="O203" i="62"/>
  <c r="N203" i="62"/>
  <c r="O202" i="62"/>
  <c r="N202" i="62"/>
  <c r="O201" i="62"/>
  <c r="N201" i="62"/>
  <c r="O200" i="62"/>
  <c r="N200" i="62"/>
  <c r="O241" i="62"/>
  <c r="N241" i="62"/>
  <c r="O199" i="62"/>
  <c r="N199" i="62"/>
  <c r="O198" i="62"/>
  <c r="N198" i="62"/>
  <c r="O197" i="62"/>
  <c r="N197" i="62"/>
  <c r="O196" i="62"/>
  <c r="N196" i="62"/>
  <c r="O195" i="62"/>
  <c r="N195" i="62"/>
  <c r="O194" i="62"/>
  <c r="N194" i="62"/>
  <c r="O237" i="62"/>
  <c r="N237" i="62"/>
  <c r="O193" i="62"/>
  <c r="N193" i="62"/>
  <c r="O192" i="62"/>
  <c r="N192" i="62"/>
  <c r="O191" i="62"/>
  <c r="N191" i="62"/>
  <c r="O190" i="62"/>
  <c r="N190" i="62"/>
  <c r="O189" i="62"/>
  <c r="N189" i="62"/>
  <c r="O188" i="62"/>
  <c r="N188" i="62"/>
  <c r="O187" i="62"/>
  <c r="N187" i="62"/>
  <c r="O185" i="62"/>
  <c r="N185" i="62"/>
  <c r="O184" i="62"/>
  <c r="N184" i="62"/>
  <c r="O183" i="62"/>
  <c r="N183" i="62"/>
  <c r="O182" i="62"/>
  <c r="N182" i="62"/>
  <c r="O181" i="62"/>
  <c r="N181" i="62"/>
  <c r="O180" i="62"/>
  <c r="N180" i="62"/>
  <c r="O179" i="62"/>
  <c r="N179" i="62"/>
  <c r="O178" i="62"/>
  <c r="N178" i="62"/>
  <c r="O177" i="62"/>
  <c r="N177" i="62"/>
  <c r="O176" i="62"/>
  <c r="N176" i="62"/>
  <c r="O175" i="62"/>
  <c r="N175" i="62"/>
  <c r="O174" i="62"/>
  <c r="N174" i="62"/>
  <c r="O173" i="62"/>
  <c r="N173" i="62"/>
  <c r="O172" i="62"/>
  <c r="N172" i="62"/>
  <c r="O171" i="62"/>
  <c r="N171" i="62"/>
  <c r="O170" i="62"/>
  <c r="N170" i="62"/>
  <c r="O169" i="62"/>
  <c r="N169" i="62"/>
  <c r="O168" i="62"/>
  <c r="N168" i="62"/>
  <c r="O167" i="62"/>
  <c r="N167" i="62"/>
  <c r="O166" i="62"/>
  <c r="N166" i="62"/>
  <c r="O165" i="62"/>
  <c r="N165" i="62"/>
  <c r="O164" i="62"/>
  <c r="N164" i="62"/>
  <c r="O163" i="62"/>
  <c r="N163" i="62"/>
  <c r="O162" i="62"/>
  <c r="N162" i="62"/>
  <c r="O161" i="62"/>
  <c r="N161" i="62"/>
  <c r="O160" i="62"/>
  <c r="N160" i="62"/>
  <c r="O159" i="62"/>
  <c r="N159" i="62"/>
  <c r="O158" i="62"/>
  <c r="N158" i="62"/>
  <c r="O157" i="62"/>
  <c r="N157" i="62"/>
  <c r="O156" i="62"/>
  <c r="N156" i="62"/>
  <c r="O155" i="62"/>
  <c r="N155" i="62"/>
  <c r="O154" i="62"/>
  <c r="N154" i="62"/>
  <c r="O153" i="62"/>
  <c r="N153" i="62"/>
  <c r="O152" i="62"/>
  <c r="N152" i="62"/>
  <c r="O151" i="62"/>
  <c r="N151" i="62"/>
  <c r="O150" i="62"/>
  <c r="N150" i="62"/>
  <c r="O149" i="62"/>
  <c r="N149" i="62"/>
  <c r="O148" i="62"/>
  <c r="N148" i="62"/>
  <c r="O147" i="62"/>
  <c r="N147" i="62"/>
  <c r="O146" i="62"/>
  <c r="N146" i="62"/>
  <c r="O145" i="62"/>
  <c r="N145" i="62"/>
  <c r="O144" i="62"/>
  <c r="N144" i="62"/>
  <c r="O143" i="62"/>
  <c r="N143" i="62"/>
  <c r="O142" i="62"/>
  <c r="N142" i="62"/>
  <c r="O141" i="62"/>
  <c r="N141" i="62"/>
  <c r="O140" i="62"/>
  <c r="N140" i="62"/>
  <c r="O139" i="62"/>
  <c r="N139" i="62"/>
  <c r="O138" i="62"/>
  <c r="N138" i="62"/>
  <c r="O137" i="62"/>
  <c r="N137" i="62"/>
  <c r="O136" i="62"/>
  <c r="N136" i="62"/>
  <c r="O135" i="62"/>
  <c r="N135" i="62"/>
  <c r="O134" i="62"/>
  <c r="N134" i="62"/>
  <c r="O133" i="62"/>
  <c r="N133" i="62"/>
  <c r="O132" i="62"/>
  <c r="N132" i="62"/>
  <c r="O131" i="62"/>
  <c r="N131" i="62"/>
  <c r="O130" i="62"/>
  <c r="N130" i="62"/>
  <c r="O129" i="62"/>
  <c r="N129" i="62"/>
  <c r="O128" i="62"/>
  <c r="N128" i="62"/>
  <c r="O127" i="62"/>
  <c r="N127" i="62"/>
  <c r="O126" i="62"/>
  <c r="N126" i="62"/>
  <c r="O125" i="62"/>
  <c r="N125" i="62"/>
  <c r="O124" i="62"/>
  <c r="N124" i="62"/>
  <c r="O123" i="62"/>
  <c r="N123" i="62"/>
  <c r="O122" i="62"/>
  <c r="N122" i="62"/>
  <c r="O121" i="62"/>
  <c r="N121" i="62"/>
  <c r="O120" i="62"/>
  <c r="N120" i="62"/>
  <c r="O119" i="62"/>
  <c r="N119" i="62"/>
  <c r="O118" i="62"/>
  <c r="N118" i="62"/>
  <c r="O117" i="62"/>
  <c r="N117" i="62"/>
  <c r="O116" i="62"/>
  <c r="N116" i="62"/>
  <c r="O115" i="62"/>
  <c r="N115" i="62"/>
  <c r="O113" i="62"/>
  <c r="N113" i="62"/>
  <c r="O112" i="62"/>
  <c r="N112" i="62"/>
  <c r="O111" i="62"/>
  <c r="N111" i="62"/>
  <c r="O110" i="62"/>
  <c r="N110" i="62"/>
  <c r="O109" i="62"/>
  <c r="N109" i="62"/>
  <c r="O108" i="62"/>
  <c r="N108" i="62"/>
  <c r="O107" i="62"/>
  <c r="N107" i="62"/>
  <c r="O106" i="62"/>
  <c r="N106" i="62"/>
  <c r="O105" i="62"/>
  <c r="N105" i="62"/>
  <c r="O104" i="62"/>
  <c r="N104" i="62"/>
  <c r="O103" i="62"/>
  <c r="N103" i="62"/>
  <c r="O102" i="62"/>
  <c r="N102" i="62"/>
  <c r="O101" i="62"/>
  <c r="N101" i="62"/>
  <c r="O100" i="62"/>
  <c r="N100" i="62"/>
  <c r="O99" i="62"/>
  <c r="N99" i="62"/>
  <c r="O98" i="62"/>
  <c r="N98" i="62"/>
  <c r="O97" i="62"/>
  <c r="N97" i="62"/>
  <c r="O96" i="62"/>
  <c r="N96" i="62"/>
  <c r="O95" i="62"/>
  <c r="N95" i="62"/>
  <c r="O94" i="62"/>
  <c r="N94" i="62"/>
  <c r="O93" i="62"/>
  <c r="N93" i="62"/>
  <c r="O92" i="62"/>
  <c r="N92" i="62"/>
  <c r="O91" i="62"/>
  <c r="N91" i="62"/>
  <c r="O90" i="62"/>
  <c r="N90" i="62"/>
  <c r="O89" i="62"/>
  <c r="N89" i="62"/>
  <c r="O88" i="62"/>
  <c r="N88" i="62"/>
  <c r="O87" i="62"/>
  <c r="N87" i="62"/>
  <c r="O86" i="62"/>
  <c r="N86" i="62"/>
  <c r="O85" i="62"/>
  <c r="N85" i="62"/>
  <c r="O84" i="62"/>
  <c r="N84" i="62"/>
  <c r="O83" i="62"/>
  <c r="N83" i="62"/>
  <c r="O82" i="62"/>
  <c r="N82" i="62"/>
  <c r="O81" i="62"/>
  <c r="N81" i="62"/>
  <c r="O80" i="62"/>
  <c r="N80" i="62"/>
  <c r="O79" i="62"/>
  <c r="N79" i="62"/>
  <c r="O78" i="62"/>
  <c r="N78" i="62"/>
  <c r="O77" i="62"/>
  <c r="N77" i="62"/>
  <c r="O76" i="62"/>
  <c r="N76" i="62"/>
  <c r="O75" i="62"/>
  <c r="N75" i="62"/>
  <c r="O74" i="62"/>
  <c r="N74" i="62"/>
  <c r="O73" i="62"/>
  <c r="N73" i="62"/>
  <c r="O72" i="62"/>
  <c r="N72" i="62"/>
  <c r="O71" i="62"/>
  <c r="N71" i="62"/>
  <c r="O70" i="62"/>
  <c r="N70" i="62"/>
  <c r="O69" i="62"/>
  <c r="N69" i="62"/>
  <c r="O68" i="62"/>
  <c r="N68" i="62"/>
  <c r="O67" i="62"/>
  <c r="N67" i="62"/>
  <c r="O66" i="62"/>
  <c r="N66" i="62"/>
  <c r="O65" i="62"/>
  <c r="N65" i="62"/>
  <c r="O64" i="62"/>
  <c r="N64" i="62"/>
  <c r="O63" i="62"/>
  <c r="N63" i="62"/>
  <c r="O62" i="62"/>
  <c r="N62" i="62"/>
  <c r="O61" i="62"/>
  <c r="N61" i="62"/>
  <c r="O60" i="62"/>
  <c r="N60" i="62"/>
  <c r="O59" i="62"/>
  <c r="N59" i="62"/>
  <c r="O58" i="62"/>
  <c r="N58" i="62"/>
  <c r="O57" i="62"/>
  <c r="N57" i="62"/>
  <c r="O56" i="62"/>
  <c r="N56" i="62"/>
  <c r="O55" i="62"/>
  <c r="N55" i="62"/>
  <c r="O54" i="62"/>
  <c r="N54" i="62"/>
  <c r="O53" i="62"/>
  <c r="N53" i="62"/>
  <c r="O52" i="62"/>
  <c r="N52" i="62"/>
  <c r="O51" i="62"/>
  <c r="N51" i="62"/>
  <c r="O50" i="62"/>
  <c r="N50" i="62"/>
  <c r="O49" i="62"/>
  <c r="N49" i="62"/>
  <c r="O47" i="62"/>
  <c r="N47" i="62"/>
  <c r="O46" i="62"/>
  <c r="N46" i="62"/>
  <c r="O45" i="62"/>
  <c r="N45" i="62"/>
  <c r="O44" i="62"/>
  <c r="N44" i="62"/>
  <c r="O43" i="62"/>
  <c r="N43" i="62"/>
  <c r="O42" i="62"/>
  <c r="N42" i="62"/>
  <c r="O41" i="62"/>
  <c r="N41" i="62"/>
  <c r="O40" i="62"/>
  <c r="N40" i="62"/>
  <c r="O39" i="62"/>
  <c r="N39" i="62"/>
  <c r="O38" i="62"/>
  <c r="N38" i="62"/>
  <c r="O37" i="62"/>
  <c r="N37" i="62"/>
  <c r="O36" i="62"/>
  <c r="N36" i="62"/>
  <c r="O35" i="62"/>
  <c r="N35" i="62"/>
  <c r="O34" i="62"/>
  <c r="N34" i="62"/>
  <c r="O33" i="62"/>
  <c r="N33" i="62"/>
  <c r="O32" i="62"/>
  <c r="N32" i="62"/>
  <c r="O31" i="62"/>
  <c r="N31" i="62"/>
  <c r="O30" i="62"/>
  <c r="N30" i="62"/>
  <c r="O29" i="62"/>
  <c r="N29" i="62"/>
  <c r="O28" i="62"/>
  <c r="N28" i="62"/>
  <c r="O27" i="62"/>
  <c r="N27" i="62"/>
  <c r="O26" i="62"/>
  <c r="N26" i="62"/>
  <c r="O25" i="62"/>
  <c r="N25" i="62"/>
  <c r="O24" i="62"/>
  <c r="N24" i="62"/>
  <c r="O23" i="62"/>
  <c r="N23" i="62"/>
  <c r="O22" i="62"/>
  <c r="N22" i="62"/>
  <c r="O21" i="62"/>
  <c r="N21" i="62"/>
  <c r="O20" i="62"/>
  <c r="N20" i="62"/>
  <c r="O19" i="62"/>
  <c r="N19" i="62"/>
  <c r="O18" i="62"/>
  <c r="N18" i="62"/>
  <c r="O17" i="62"/>
  <c r="N17" i="62"/>
  <c r="O16" i="62"/>
  <c r="N16" i="62"/>
  <c r="O15" i="62"/>
  <c r="N15" i="62"/>
  <c r="O14" i="62"/>
  <c r="N14" i="62"/>
  <c r="O13" i="62"/>
  <c r="N13" i="62"/>
  <c r="O12" i="62"/>
  <c r="N12" i="62"/>
  <c r="O11" i="62"/>
  <c r="N11" i="62"/>
  <c r="U374" i="61"/>
  <c r="T374" i="61"/>
  <c r="U373" i="61"/>
  <c r="T373" i="61"/>
  <c r="U372" i="61"/>
  <c r="T372" i="61"/>
  <c r="U371" i="61"/>
  <c r="T371" i="61"/>
  <c r="U370" i="61"/>
  <c r="T370" i="61"/>
  <c r="U369" i="61"/>
  <c r="T369" i="61"/>
  <c r="U368" i="61"/>
  <c r="T368" i="61"/>
  <c r="U367" i="61"/>
  <c r="T367" i="61"/>
  <c r="U366" i="61"/>
  <c r="T366" i="61"/>
  <c r="U365" i="61"/>
  <c r="T365" i="61"/>
  <c r="U364" i="61"/>
  <c r="T364" i="61"/>
  <c r="U363" i="61"/>
  <c r="T363" i="61"/>
  <c r="U362" i="61"/>
  <c r="T362" i="61"/>
  <c r="U361" i="61"/>
  <c r="T361" i="61"/>
  <c r="U360" i="61"/>
  <c r="T360" i="61"/>
  <c r="U359" i="61"/>
  <c r="T359" i="61"/>
  <c r="U358" i="61"/>
  <c r="T358" i="61"/>
  <c r="U357" i="61"/>
  <c r="T357" i="61"/>
  <c r="U356" i="61"/>
  <c r="T356" i="61"/>
  <c r="U355" i="61"/>
  <c r="T355" i="61"/>
  <c r="U354" i="61"/>
  <c r="T354" i="61"/>
  <c r="U353" i="61"/>
  <c r="T353" i="61"/>
  <c r="U352" i="61"/>
  <c r="T352" i="61"/>
  <c r="U351" i="61"/>
  <c r="T351" i="61"/>
  <c r="U350" i="61"/>
  <c r="T350" i="61"/>
  <c r="U349" i="61"/>
  <c r="T349" i="61"/>
  <c r="U348" i="61"/>
  <c r="T348" i="61"/>
  <c r="U347" i="61"/>
  <c r="T347" i="61"/>
  <c r="U346" i="61"/>
  <c r="T346" i="61"/>
  <c r="U345" i="61"/>
  <c r="T345" i="61"/>
  <c r="U344" i="61"/>
  <c r="T344" i="61"/>
  <c r="U343" i="61"/>
  <c r="T343" i="61"/>
  <c r="U342" i="61"/>
  <c r="T342" i="61"/>
  <c r="U341" i="61"/>
  <c r="T341" i="61"/>
  <c r="U340" i="61"/>
  <c r="T340" i="61"/>
  <c r="U339" i="61"/>
  <c r="T339" i="61"/>
  <c r="U338" i="61"/>
  <c r="T338" i="61"/>
  <c r="U337" i="61"/>
  <c r="T337" i="61"/>
  <c r="U336" i="61"/>
  <c r="T336" i="61"/>
  <c r="U335" i="61"/>
  <c r="T335" i="61"/>
  <c r="U334" i="61"/>
  <c r="T334" i="61"/>
  <c r="U333" i="61"/>
  <c r="T333" i="61"/>
  <c r="U332" i="61"/>
  <c r="T332" i="61"/>
  <c r="U331" i="61"/>
  <c r="T331" i="61"/>
  <c r="U330" i="61"/>
  <c r="T330" i="61"/>
  <c r="U329" i="61"/>
  <c r="T329" i="61"/>
  <c r="U328" i="61"/>
  <c r="T328" i="61"/>
  <c r="U327" i="61"/>
  <c r="T327" i="61"/>
  <c r="U326" i="61"/>
  <c r="T326" i="61"/>
  <c r="U325" i="61"/>
  <c r="T325" i="61"/>
  <c r="U324" i="61"/>
  <c r="T324" i="61"/>
  <c r="U323" i="61"/>
  <c r="T323" i="61"/>
  <c r="U322" i="61"/>
  <c r="T322" i="61"/>
  <c r="U321" i="61"/>
  <c r="T321" i="61"/>
  <c r="U320" i="61"/>
  <c r="T320" i="61"/>
  <c r="U319" i="61"/>
  <c r="T319" i="61"/>
  <c r="U318" i="61"/>
  <c r="T318" i="61"/>
  <c r="U317" i="61"/>
  <c r="T317" i="61"/>
  <c r="U316" i="61"/>
  <c r="T316" i="61"/>
  <c r="U315" i="61"/>
  <c r="T315" i="61"/>
  <c r="U314" i="61"/>
  <c r="T314" i="61"/>
  <c r="U313" i="61"/>
  <c r="T313" i="61"/>
  <c r="U312" i="61"/>
  <c r="T312" i="61"/>
  <c r="U311" i="61"/>
  <c r="T311" i="61"/>
  <c r="U310" i="61"/>
  <c r="T310" i="61"/>
  <c r="U309" i="61"/>
  <c r="T309" i="61"/>
  <c r="U308" i="61"/>
  <c r="T308" i="61"/>
  <c r="U307" i="61"/>
  <c r="T307" i="61"/>
  <c r="U306" i="61"/>
  <c r="T306" i="61"/>
  <c r="U305" i="61"/>
  <c r="T305" i="61"/>
  <c r="U304" i="61"/>
  <c r="T304" i="61"/>
  <c r="U303" i="61"/>
  <c r="T303" i="61"/>
  <c r="U302" i="61"/>
  <c r="T302" i="61"/>
  <c r="U301" i="61"/>
  <c r="T301" i="61"/>
  <c r="U300" i="61"/>
  <c r="T300" i="61"/>
  <c r="U299" i="61"/>
  <c r="T299" i="61"/>
  <c r="U298" i="61"/>
  <c r="T298" i="61"/>
  <c r="U297" i="61"/>
  <c r="T297" i="61"/>
  <c r="U296" i="61"/>
  <c r="T296" i="61"/>
  <c r="U295" i="61"/>
  <c r="T295" i="61"/>
  <c r="U294" i="61"/>
  <c r="T294" i="61"/>
  <c r="U293" i="61"/>
  <c r="T293" i="61"/>
  <c r="U292" i="61"/>
  <c r="T292" i="61"/>
  <c r="U291" i="61"/>
  <c r="T291" i="61"/>
  <c r="U290" i="61"/>
  <c r="T290" i="61"/>
  <c r="U289" i="61"/>
  <c r="T289" i="61"/>
  <c r="U288" i="61"/>
  <c r="T288" i="61"/>
  <c r="U287" i="61"/>
  <c r="T287" i="61"/>
  <c r="U286" i="61"/>
  <c r="T286" i="61"/>
  <c r="U285" i="61"/>
  <c r="T285" i="61"/>
  <c r="U284" i="61"/>
  <c r="T284" i="61"/>
  <c r="U283" i="61"/>
  <c r="T283" i="61"/>
  <c r="U282" i="61"/>
  <c r="T282" i="61"/>
  <c r="U281" i="61"/>
  <c r="T281" i="61"/>
  <c r="U280" i="61"/>
  <c r="T280" i="61"/>
  <c r="U279" i="61"/>
  <c r="T279" i="61"/>
  <c r="U278" i="61"/>
  <c r="T278" i="61"/>
  <c r="U277" i="61"/>
  <c r="T277" i="61"/>
  <c r="U276" i="61"/>
  <c r="T276" i="61"/>
  <c r="U275" i="61"/>
  <c r="T275" i="61"/>
  <c r="U274" i="61"/>
  <c r="T274" i="61"/>
  <c r="U273" i="61"/>
  <c r="T273" i="61"/>
  <c r="U13" i="61"/>
  <c r="T13" i="61"/>
  <c r="U12" i="61"/>
  <c r="T12" i="61"/>
  <c r="U11" i="61"/>
  <c r="T11" i="61"/>
  <c r="R48" i="59"/>
  <c r="Q48" i="59"/>
  <c r="R47" i="59"/>
  <c r="Q47" i="59"/>
  <c r="R46" i="59"/>
  <c r="Q46" i="59"/>
  <c r="R44" i="59"/>
  <c r="Q44" i="59"/>
  <c r="R43" i="59"/>
  <c r="Q43" i="59"/>
  <c r="R42" i="59"/>
  <c r="Q42" i="59"/>
  <c r="R41" i="59"/>
  <c r="Q41" i="59"/>
  <c r="R40" i="59"/>
  <c r="Q40" i="59"/>
  <c r="R39" i="59"/>
  <c r="Q39" i="59"/>
  <c r="R38" i="59"/>
  <c r="Q38" i="59"/>
  <c r="R37" i="59"/>
  <c r="Q37" i="59"/>
  <c r="R36" i="59"/>
  <c r="Q36" i="59"/>
  <c r="R35" i="59"/>
  <c r="Q35" i="59"/>
  <c r="R34" i="59"/>
  <c r="Q34" i="59"/>
  <c r="R33" i="59"/>
  <c r="Q33" i="59"/>
  <c r="R32" i="59"/>
  <c r="Q32" i="59"/>
  <c r="R31" i="59"/>
  <c r="Q31" i="59"/>
  <c r="R30" i="59"/>
  <c r="Q30" i="59"/>
  <c r="R29" i="59"/>
  <c r="Q29" i="59"/>
  <c r="R28" i="59"/>
  <c r="Q28" i="59"/>
  <c r="R27" i="59"/>
  <c r="Q27" i="59"/>
  <c r="R25" i="59"/>
  <c r="Q25" i="59"/>
  <c r="R24" i="59"/>
  <c r="Q24" i="59"/>
  <c r="R23" i="59"/>
  <c r="Q23" i="59"/>
  <c r="R22" i="59"/>
  <c r="Q22" i="59"/>
  <c r="R21" i="59"/>
  <c r="Q21" i="59"/>
  <c r="R20" i="59"/>
  <c r="Q20" i="59"/>
  <c r="R19" i="59"/>
  <c r="Q19" i="59"/>
  <c r="R18" i="59"/>
  <c r="Q18" i="59"/>
  <c r="R17" i="59"/>
  <c r="Q17" i="59"/>
  <c r="R16" i="59"/>
  <c r="Q16" i="59"/>
  <c r="R15" i="59"/>
  <c r="Q15" i="59"/>
  <c r="R14" i="59"/>
  <c r="Q14" i="59"/>
  <c r="R13" i="59"/>
  <c r="Q13" i="59"/>
  <c r="R12" i="59"/>
  <c r="Q12" i="59"/>
  <c r="R11" i="59"/>
  <c r="Q11" i="59"/>
  <c r="L62" i="58"/>
  <c r="K62" i="58"/>
  <c r="L61" i="58"/>
  <c r="K61" i="58"/>
  <c r="L60" i="58"/>
  <c r="K60" i="58"/>
  <c r="L55" i="58"/>
  <c r="K55" i="58"/>
  <c r="L54" i="58"/>
  <c r="K54" i="58"/>
  <c r="L53" i="58"/>
  <c r="K53" i="58"/>
  <c r="L52" i="58"/>
  <c r="K52" i="58"/>
  <c r="L51" i="58"/>
  <c r="K51" i="58"/>
  <c r="L50" i="58"/>
  <c r="K50" i="58"/>
  <c r="L49" i="58"/>
  <c r="K49" i="58"/>
  <c r="L48" i="58"/>
  <c r="K48" i="58"/>
  <c r="L47" i="58"/>
  <c r="K47" i="58"/>
  <c r="L46" i="58"/>
  <c r="K46" i="58"/>
  <c r="L45" i="58"/>
  <c r="K45" i="58"/>
  <c r="L44" i="58"/>
  <c r="K44" i="58"/>
  <c r="L43" i="58"/>
  <c r="K43" i="58"/>
  <c r="L42" i="58"/>
  <c r="K42" i="58"/>
  <c r="L41" i="58"/>
  <c r="K41" i="58"/>
  <c r="L40" i="58"/>
  <c r="K40" i="58"/>
  <c r="L39" i="58"/>
  <c r="K39" i="58"/>
  <c r="L38" i="58"/>
  <c r="K38" i="58"/>
  <c r="L37" i="58"/>
  <c r="K37" i="58"/>
  <c r="L36" i="58"/>
  <c r="K36" i="58"/>
  <c r="L35" i="58"/>
  <c r="K35" i="58"/>
  <c r="L34" i="58"/>
  <c r="K34" i="58"/>
  <c r="L33" i="58"/>
  <c r="K33" i="58"/>
  <c r="L32" i="58"/>
  <c r="K32" i="58"/>
  <c r="L31" i="58"/>
  <c r="K31" i="58"/>
  <c r="L30" i="58"/>
  <c r="K30" i="58"/>
  <c r="L29" i="58"/>
  <c r="K29" i="58"/>
  <c r="L28" i="58"/>
  <c r="K28" i="58"/>
  <c r="L27" i="58"/>
  <c r="K27" i="58"/>
  <c r="L26" i="58"/>
  <c r="K26" i="58"/>
  <c r="L25" i="58"/>
  <c r="K25" i="58"/>
  <c r="L24" i="58"/>
  <c r="K24" i="58"/>
  <c r="L23" i="58"/>
  <c r="K23" i="58"/>
  <c r="L22" i="58"/>
  <c r="K22" i="58"/>
  <c r="L21" i="58"/>
  <c r="K21" i="58"/>
  <c r="L19" i="58"/>
  <c r="K19" i="58"/>
  <c r="L18" i="58"/>
  <c r="K18" i="58"/>
  <c r="L17" i="58"/>
  <c r="K17" i="58"/>
  <c r="L16" i="58"/>
  <c r="K16" i="58"/>
  <c r="L15" i="58"/>
  <c r="K15" i="58"/>
  <c r="L14" i="58"/>
  <c r="K14" i="58"/>
  <c r="L13" i="58"/>
  <c r="K13" i="58"/>
  <c r="L12" i="58"/>
  <c r="K12" i="58"/>
  <c r="L11" i="58"/>
  <c r="K11" i="58"/>
  <c r="L10" i="58"/>
  <c r="K10" i="5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Migdal Hashkaot Neches Boded"/>
    <s v="{[Time].[Hie Time].[Yom].&amp;[20230630]}"/>
    <s v="{[Medida].[Medida].&amp;[2]}"/>
    <s v="{[Keren].[Keren].[All]}"/>
    <s v="{[Cheshbon KM].[Hie Peilut].[Chevra].&amp;[397]&amp;[Kod_Peilut_L7_397]&amp;[Kod_Peilut_L6_372]&amp;[Kod_Peilut_L5_305]&amp;[Kod_Peilut_L4_304]&amp;[Kod_Peilut_L3_303]&amp;[Kod_Peilut_L2_159]&amp;[Kod_Peilut_L1_182]}"/>
    <s v="{[Salim Maslulim].[Salim Maslulim].[אחזקה ישירה + מסלים]}"/>
    <s v="[Measures].[c_Shovi_Keren]"/>
    <s v="#,0.00"/>
    <s v="[Neches].[Hie Neches Boded].[Neches Boded L3].&amp;[NechesBoded_L3_104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4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2].&amp;[NechesBoded_L2_104]&amp;[NechesBoded_L1_101]"/>
    <s v="[Neches].[Hie Neches Boded].[Neches Boded L2].&amp;[NechesBoded_L2_106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26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 si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 si="7">
        <n x="1" s="1"/>
        <n x="2" s="1"/>
        <n x="3" s="1"/>
        <n x="4" s="1"/>
        <n x="5" s="1"/>
        <n x="15"/>
        <n x="6"/>
      </t>
    </mdx>
    <mdx n="0" f="v">
      <t c="7" si="7">
        <n x="1" s="1"/>
        <n x="2" s="1"/>
        <n x="3" s="1"/>
        <n x="4" s="1"/>
        <n x="5" s="1"/>
        <n x="16"/>
        <n x="6"/>
      </t>
    </mdx>
    <mdx n="0" f="v">
      <t c="7" si="7">
        <n x="1" s="1"/>
        <n x="2" s="1"/>
        <n x="3" s="1"/>
        <n x="4" s="1"/>
        <n x="5" s="1"/>
        <n x="17"/>
        <n x="6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 si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 si="7">
        <n x="1" s="1"/>
        <n x="2" s="1"/>
        <n x="3" s="1"/>
        <n x="4" s="1"/>
        <n x="5" s="1"/>
        <n x="21"/>
        <n x="6"/>
      </t>
    </mdx>
    <mdx n="0" f="v">
      <t c="7" si="7">
        <n x="1" s="1"/>
        <n x="2" s="1"/>
        <n x="3" s="1"/>
        <n x="4" s="1"/>
        <n x="5" s="1"/>
        <n x="22"/>
        <n x="6"/>
      </t>
    </mdx>
    <mdx n="0" f="v">
      <t c="3" si="25">
        <n x="1" s="1"/>
        <n x="23"/>
        <n x="24"/>
      </t>
    </mdx>
    <mdx n="0" f="v">
      <t c="3" si="25">
        <n x="1" s="1"/>
        <n x="26"/>
        <n x="24"/>
      </t>
    </mdx>
    <mdx n="0" f="v">
      <t c="3" si="25">
        <n x="1" s="1"/>
        <n x="27"/>
        <n x="24"/>
      </t>
    </mdx>
    <mdx n="0" f="v">
      <t c="3" si="25">
        <n x="1" s="1"/>
        <n x="28"/>
        <n x="24"/>
      </t>
    </mdx>
    <mdx n="0" f="v">
      <t c="3" si="25">
        <n x="1" s="1"/>
        <n x="29"/>
        <n x="24"/>
      </t>
    </mdx>
    <mdx n="0" f="v">
      <t c="3" si="25">
        <n x="1" s="1"/>
        <n x="30"/>
        <n x="24"/>
      </t>
    </mdx>
    <mdx n="0" f="v">
      <t c="3" si="25">
        <n x="1" s="1"/>
        <n x="31"/>
        <n x="24"/>
      </t>
    </mdx>
    <mdx n="0" f="v">
      <t c="3" si="25">
        <n x="1" s="1"/>
        <n x="32"/>
        <n x="24"/>
      </t>
    </mdx>
    <mdx n="0" f="v">
      <t c="3" si="25">
        <n x="1" s="1"/>
        <n x="33"/>
        <n x="24"/>
      </t>
    </mdx>
    <mdx n="0" f="v">
      <t c="3" si="25">
        <n x="1" s="1"/>
        <n x="34"/>
        <n x="24"/>
      </t>
    </mdx>
  </mdxMetadata>
  <valueMetadata count="2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</valueMetadata>
</metadata>
</file>

<file path=xl/sharedStrings.xml><?xml version="1.0" encoding="utf-8"?>
<sst xmlns="http://schemas.openxmlformats.org/spreadsheetml/2006/main" count="11910" uniqueCount="3496">
  <si>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</si>
  <si>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</si>
  <si>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</si>
  <si>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</si>
  <si>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</si>
  <si>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</si>
  <si>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</si>
  <si>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</si>
  <si>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</si>
  <si>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</si>
  <si>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</si>
  <si>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</si>
  <si>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</si>
  <si>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</si>
  <si>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</si>
  <si>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</si>
  <si>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</si>
  <si>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</si>
  <si>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</si>
  <si>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</si>
  <si>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</si>
  <si>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</si>
  <si>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</si>
  <si>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</si>
  <si>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</si>
  <si>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</si>
  <si>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</si>
  <si>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</si>
  <si>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</si>
  <si>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</si>
  <si>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</si>
  <si>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</si>
  <si>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</si>
  <si>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</si>
  <si>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</si>
  <si>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</si>
  <si>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</si>
  <si>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</si>
  <si>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</si>
  <si>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בחו"ל</t>
  </si>
  <si>
    <t>סה"כ מקרקעין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</si>
  <si>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</si>
  <si>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</si>
  <si>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</si>
  <si>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</si>
  <si>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</si>
  <si>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</si>
  <si>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</si>
  <si>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</si>
  <si>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</si>
  <si>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</si>
  <si>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</si>
  <si>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</si>
  <si>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</si>
  <si>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</si>
  <si>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</si>
  <si>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</si>
  <si>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</si>
  <si>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</si>
  <si>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</si>
  <si>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</si>
  <si>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</si>
  <si>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</si>
  <si>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</si>
  <si>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</si>
  <si>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</si>
  <si>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ערד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</si>
  <si>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</si>
  <si>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</si>
  <si>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</si>
  <si>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</si>
  <si>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</si>
  <si>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</si>
  <si>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</si>
  <si>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</si>
  <si>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</si>
  <si>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</si>
  <si>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</si>
  <si>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</si>
  <si>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</si>
  <si>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</si>
  <si>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</si>
  <si>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</si>
  <si>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</si>
  <si>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</si>
  <si>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</si>
  <si>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</si>
  <si>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</si>
  <si>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</si>
  <si>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</si>
  <si>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</si>
  <si>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</si>
  <si>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</si>
  <si>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</si>
  <si>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</si>
  <si>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</si>
  <si>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</si>
  <si>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</si>
  <si>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</si>
  <si>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</si>
  <si>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</si>
  <si>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</si>
  <si>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</si>
  <si>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</si>
  <si>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</si>
  <si>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</si>
  <si>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</si>
  <si>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</si>
  <si>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</si>
  <si>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</si>
  <si>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</si>
  <si>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</si>
  <si>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</si>
  <si>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</si>
  <si>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</si>
  <si>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</si>
  <si>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</si>
  <si>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</si>
  <si>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</si>
  <si>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</si>
  <si>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</si>
  <si>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</si>
  <si>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</si>
  <si>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</si>
  <si>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</si>
  <si>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</si>
  <si>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</si>
  <si>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</si>
  <si>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</si>
  <si>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</si>
  <si>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</si>
  <si>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</si>
  <si>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</si>
  <si>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</si>
  <si>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</si>
  <si>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</si>
  <si>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</si>
  <si>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</si>
  <si>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</si>
  <si>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</si>
  <si>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</si>
  <si>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</si>
  <si>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</si>
  <si>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</si>
  <si>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</si>
  <si>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</si>
  <si>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</si>
  <si>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</si>
  <si>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</si>
  <si>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</si>
  <si>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</si>
  <si>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</si>
  <si>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</si>
  <si>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השקעות במדעי החיים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</si>
  <si>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</si>
  <si>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</si>
  <si>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</si>
  <si>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</si>
  <si>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</si>
  <si>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</si>
  <si>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</si>
  <si>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</si>
  <si>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</si>
  <si>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</si>
  <si>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</si>
  <si>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</si>
  <si>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</si>
  <si>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</si>
  <si>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</si>
  <si>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</si>
  <si>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</si>
  <si>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</si>
  <si>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</si>
  <si>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</si>
  <si>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</si>
  <si>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</si>
  <si>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</si>
  <si>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</si>
  <si>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</si>
  <si>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</si>
  <si>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</si>
  <si>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</si>
  <si>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</si>
  <si>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</si>
  <si>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</si>
  <si>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</si>
  <si>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</si>
  <si>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</si>
  <si>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</si>
  <si>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</si>
  <si>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</si>
  <si>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</si>
  <si>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</si>
  <si>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</si>
  <si>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קרנות נדל"ן</t>
  </si>
  <si>
    <t>סה"כ קרנות השקעה אחרות</t>
  </si>
  <si>
    <t>סה"כ בחו"ל:</t>
  </si>
  <si>
    <t>סה"כ בישראל:</t>
  </si>
  <si>
    <t>סה"כ כתבי אופציה בחו"ל</t>
  </si>
  <si>
    <t>סה"כ חו"ל:</t>
  </si>
  <si>
    <t>סה"כ אופציות בישראל:</t>
  </si>
  <si>
    <t>סה"כ חוזים עתידיים בחו"ל:</t>
  </si>
  <si>
    <t>סה"כ מקרקעין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</si>
  <si>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</si>
  <si>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</si>
  <si>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</si>
  <si>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</si>
  <si>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</si>
  <si>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</si>
  <si>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</si>
  <si>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</si>
  <si>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</si>
  <si>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</si>
  <si>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</si>
  <si>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</si>
  <si>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</si>
  <si>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</si>
  <si>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</si>
  <si>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</si>
  <si>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</si>
  <si>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</si>
  <si>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</si>
  <si>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</si>
  <si>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</si>
  <si>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</si>
  <si>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</si>
  <si>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</si>
  <si>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</si>
  <si>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</si>
  <si>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30/06/2023</t>
  </si>
  <si>
    <t>מגדל מקפת קרנות פנסיה וקופות גמל בע"מ</t>
  </si>
  <si>
    <t>מגדל מקפת אישית (מספר אוצר 162) - מסלול לבני 50 ומטה</t>
  </si>
  <si>
    <t>מ.ק.מ 1123</t>
  </si>
  <si>
    <t>8231128</t>
  </si>
  <si>
    <t>RF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</si>
  <si>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</si>
  <si>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</si>
  <si>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</si>
  <si>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</si>
  <si>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</si>
  <si>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</si>
  <si>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</si>
  <si>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</si>
  <si>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</si>
  <si>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</si>
  <si>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</si>
  <si>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</si>
  <si>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</si>
  <si>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</si>
  <si>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</si>
  <si>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</si>
  <si>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</si>
  <si>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</si>
  <si>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</si>
  <si>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</si>
  <si>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</si>
  <si>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</si>
  <si>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</si>
  <si>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</si>
  <si>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</si>
  <si>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</si>
  <si>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</si>
  <si>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</si>
  <si>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</si>
  <si>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</si>
  <si>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</si>
  <si>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</si>
  <si>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</si>
  <si>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</si>
  <si>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</si>
  <si>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</si>
  <si>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</si>
  <si>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</si>
  <si>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</si>
  <si>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</si>
  <si>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</si>
  <si>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</si>
  <si>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</si>
  <si>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</si>
  <si>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</si>
  <si>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</si>
  <si>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</si>
  <si>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</si>
  <si>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</si>
  <si>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</si>
  <si>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</si>
  <si>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</si>
  <si>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</si>
  <si>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</si>
  <si>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</si>
  <si>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</si>
  <si>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</si>
  <si>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</si>
  <si>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</si>
  <si>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מגמה</t>
  </si>
  <si>
    <t>520018078</t>
  </si>
  <si>
    <t>בנקים</t>
  </si>
  <si>
    <t>Aaa.il</t>
  </si>
  <si>
    <t>מז טפ הנפק 45</t>
  </si>
  <si>
    <t>520000522</t>
  </si>
  <si>
    <t>מז טפ הנפק 49</t>
  </si>
  <si>
    <t>מז טפ הנפק 52</t>
  </si>
  <si>
    <t>מקורות אגח 11</t>
  </si>
  <si>
    <t>520010869</t>
  </si>
  <si>
    <t>ilAAA</t>
  </si>
  <si>
    <t>מעלות S&amp;P</t>
  </si>
  <si>
    <t>מרכנתיל הנ אגחג</t>
  </si>
  <si>
    <t>513686154</t>
  </si>
  <si>
    <t>נמלי ישראל אגחא</t>
  </si>
  <si>
    <t>513569780</t>
  </si>
  <si>
    <t>נדל"ן מניב בישראל</t>
  </si>
  <si>
    <t>פועלים אגח 200</t>
  </si>
  <si>
    <t>520000118</t>
  </si>
  <si>
    <t>פועלים הנ אגח32</t>
  </si>
  <si>
    <t>פועלים הנ אגח35</t>
  </si>
  <si>
    <t>פועלים הנ אגח36</t>
  </si>
  <si>
    <t>חשמל אגח 27</t>
  </si>
  <si>
    <t>520000472</t>
  </si>
  <si>
    <t>אנרגיה</t>
  </si>
  <si>
    <t>Aa1.il</t>
  </si>
  <si>
    <t>חשמל אגח 29</t>
  </si>
  <si>
    <t>חשמל אגח 31</t>
  </si>
  <si>
    <t>חשמל אגח 32</t>
  </si>
  <si>
    <t>חשמל אגח 33</t>
  </si>
  <si>
    <t>חשמל אגח 35</t>
  </si>
  <si>
    <t>נתיבי גז אגח ד</t>
  </si>
  <si>
    <t>513436394</t>
  </si>
  <si>
    <t>עזריאלי אגח ב</t>
  </si>
  <si>
    <t>510960719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</si>
  <si>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</si>
  <si>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</si>
  <si>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</si>
  <si>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</si>
  <si>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</si>
  <si>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</si>
  <si>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אמות אגח ד</t>
  </si>
  <si>
    <t>520026683</t>
  </si>
  <si>
    <t>Aa2.il</t>
  </si>
  <si>
    <t>אמות אגח ו</t>
  </si>
  <si>
    <t>אמות אגח ח</t>
  </si>
  <si>
    <t>ארפורט אגח ה</t>
  </si>
  <si>
    <t>511659401</t>
  </si>
  <si>
    <t>ilAA</t>
  </si>
  <si>
    <t>ארפורט אגח ט</t>
  </si>
  <si>
    <t>ארפורט אגח יא</t>
  </si>
  <si>
    <t>ביג אגח ח*</t>
  </si>
  <si>
    <t>513623314</t>
  </si>
  <si>
    <t>ביג אגח יא*</t>
  </si>
  <si>
    <t>ביג אגח יד*</t>
  </si>
  <si>
    <t>גב ים אגח ו</t>
  </si>
  <si>
    <t>520001736</t>
  </si>
  <si>
    <t>גב ים אגח ט</t>
  </si>
  <si>
    <t>גב ים אגח י</t>
  </si>
  <si>
    <t>ישרס אגח טו</t>
  </si>
  <si>
    <t>520017807</t>
  </si>
  <si>
    <t>ישרס אגח יח</t>
  </si>
  <si>
    <t>לאומי התח נד401</t>
  </si>
  <si>
    <t>לאומי התח נד402</t>
  </si>
  <si>
    <t>לאומי התח נד403</t>
  </si>
  <si>
    <t>לאומי התח נד404</t>
  </si>
  <si>
    <t>לאומי התח נד405</t>
  </si>
  <si>
    <t>מבנה אגח יז*</t>
  </si>
  <si>
    <t>520024126</t>
  </si>
  <si>
    <t>מבנה אגח כ*</t>
  </si>
  <si>
    <t>מבנה אגח כג*</t>
  </si>
  <si>
    <t>מבנה אגח כד*</t>
  </si>
  <si>
    <t>מבנה אגח כה*</t>
  </si>
  <si>
    <t>מליסרון אגח ו*</t>
  </si>
  <si>
    <t>520037789</t>
  </si>
  <si>
    <t>מליסרון אגח טז*</t>
  </si>
  <si>
    <t>מליסרון אגח י*</t>
  </si>
  <si>
    <t>מליסרון אגח יד*</t>
  </si>
  <si>
    <t>מליסרון אגח יז*</t>
  </si>
  <si>
    <t>מליסרון אגח יח*</t>
  </si>
  <si>
    <t>מליסרון אגח יט*</t>
  </si>
  <si>
    <t>מליסרון אגח כ*</t>
  </si>
  <si>
    <t>מליסרון אגח כא*</t>
  </si>
  <si>
    <t>פועלים הנ הת יט</t>
  </si>
  <si>
    <t>פועלים הנ הת כא</t>
  </si>
  <si>
    <t>פועלים הנפ הת כ</t>
  </si>
  <si>
    <t>פועלים התח נד ה</t>
  </si>
  <si>
    <t>פועלים התח נד ו</t>
  </si>
  <si>
    <t>פועלים התח נד ז</t>
  </si>
  <si>
    <t>רבוע נדלן אגח ח*</t>
  </si>
  <si>
    <t>513765859</t>
  </si>
  <si>
    <t>ריט 1 אגח ד*</t>
  </si>
  <si>
    <t>513821488</t>
  </si>
  <si>
    <t>ריט 1 אגח ה*</t>
  </si>
  <si>
    <t>ריט 1 אגח ו*</t>
  </si>
  <si>
    <t>ריט 1 אגח ז*</t>
  </si>
  <si>
    <t>שלמה החז אגח יח</t>
  </si>
  <si>
    <t>520034372</t>
  </si>
  <si>
    <t>שלמה החז אגח כ</t>
  </si>
  <si>
    <t>אדמה אגח ב</t>
  </si>
  <si>
    <t>520043605</t>
  </si>
  <si>
    <t>כימיה, גומי ופלסטיק</t>
  </si>
  <si>
    <t>ilAA-</t>
  </si>
  <si>
    <t>בזק אגח 10</t>
  </si>
  <si>
    <t>520031931</t>
  </si>
  <si>
    <t>Aa3.il</t>
  </si>
  <si>
    <t>בזק אגח 12</t>
  </si>
  <si>
    <t>בזק אגח 14</t>
  </si>
  <si>
    <t>ביג אגח ז*</t>
  </si>
  <si>
    <t>ביג אגח ט*</t>
  </si>
  <si>
    <t>ביג אגח טו*</t>
  </si>
  <si>
    <t>ביג אגח יב*</t>
  </si>
  <si>
    <t>ביג אגח יח*</t>
  </si>
  <si>
    <t>ביג אגח כ*</t>
  </si>
  <si>
    <t>בינל הנפ התח כו</t>
  </si>
  <si>
    <t>520029083</t>
  </si>
  <si>
    <t>בינל הנפק התחכד</t>
  </si>
  <si>
    <t>בינל הנפק התחכה</t>
  </si>
  <si>
    <t>בינל הנפקות כז</t>
  </si>
  <si>
    <t>דיסקונט מנ נד ו</t>
  </si>
  <si>
    <t>520007030</t>
  </si>
  <si>
    <t>דיסקונט מנ נד ז</t>
  </si>
  <si>
    <t>דיסקונט מנ נד ח</t>
  </si>
  <si>
    <t>דיסקונט מנ נד ט</t>
  </si>
  <si>
    <t>הפניקס אגח 5</t>
  </si>
  <si>
    <t>520017450</t>
  </si>
  <si>
    <t>ביטוח</t>
  </si>
  <si>
    <t>הראל הנפק אגח ז</t>
  </si>
  <si>
    <t>520033986</t>
  </si>
  <si>
    <t>ישרס אגח טז</t>
  </si>
  <si>
    <t>ישרס אגח יג</t>
  </si>
  <si>
    <t>ישרס אגח יט</t>
  </si>
  <si>
    <t>כלל מימון אגח ט</t>
  </si>
  <si>
    <t>520036120</t>
  </si>
  <si>
    <t>מגה אור אגח ח*</t>
  </si>
  <si>
    <t>513257873</t>
  </si>
  <si>
    <t>מז טפ הנפ הת 53</t>
  </si>
  <si>
    <t>מז טפ הנפ הת 65</t>
  </si>
  <si>
    <t>מז טפ הנפק הת48</t>
  </si>
  <si>
    <t>מז טפ הנפק הת50</t>
  </si>
  <si>
    <t>סלע נדלן אגח ב</t>
  </si>
  <si>
    <t>513992529</t>
  </si>
  <si>
    <t>סלע נדלן אגח ג</t>
  </si>
  <si>
    <t>סלע נדלן אגח ד</t>
  </si>
  <si>
    <t>פניקס הון אגח ה</t>
  </si>
  <si>
    <t>רבוע נדלן אגח ו*</t>
  </si>
  <si>
    <t>רבוע נדלן אגח ט*</t>
  </si>
  <si>
    <t>אלבר אגח יז'</t>
  </si>
  <si>
    <t>512025891</t>
  </si>
  <si>
    <t>ilA+</t>
  </si>
  <si>
    <t>אלבר אגח יט</t>
  </si>
  <si>
    <t>אלדן תחבו אגח ה</t>
  </si>
  <si>
    <t>510454333</t>
  </si>
  <si>
    <t>אלדן תחבו אגח ז</t>
  </si>
  <si>
    <t>אלדן תחבו אגח ח</t>
  </si>
  <si>
    <t>גירון אגח ו</t>
  </si>
  <si>
    <t>520044520</t>
  </si>
  <si>
    <t>A1.il</t>
  </si>
  <si>
    <t>גירון אגח ז</t>
  </si>
  <si>
    <t>גירון אגח ח</t>
  </si>
  <si>
    <t>ג'נרישן קפ אגחב*</t>
  </si>
  <si>
    <t>515846558</t>
  </si>
  <si>
    <t>השקעה ואחזקות</t>
  </si>
  <si>
    <t>ג'נרישן קפ אגחג*</t>
  </si>
  <si>
    <t>מגה אור אגח ד*</t>
  </si>
  <si>
    <t>מגה אור אגח ו*</t>
  </si>
  <si>
    <t>מגה אור אגח ז*</t>
  </si>
  <si>
    <t>מגה אור אגח ט*</t>
  </si>
  <si>
    <t>מגה אור אגח י*</t>
  </si>
  <si>
    <t>מגה אור אגח יא*</t>
  </si>
  <si>
    <t>מימון ישיר אגחג*</t>
  </si>
  <si>
    <t>513893123</t>
  </si>
  <si>
    <t>אשראי חוץ בנקאי</t>
  </si>
  <si>
    <t>מימון ישיר אגחד*</t>
  </si>
  <si>
    <t>מימון ישיר אגחה*</t>
  </si>
  <si>
    <t>מימון ישיר אגחו*</t>
  </si>
  <si>
    <t>פז נפט אגח ו*</t>
  </si>
  <si>
    <t>510216054</t>
  </si>
  <si>
    <t>פז נפט אגח ז*</t>
  </si>
  <si>
    <t>אפי נכסים אגח ח</t>
  </si>
  <si>
    <t>510560188</t>
  </si>
  <si>
    <t>נדל"ן מניב בחו"ל</t>
  </si>
  <si>
    <t>A2.il</t>
  </si>
  <si>
    <t>אפי נכסים אגחיא</t>
  </si>
  <si>
    <t>אפי נכסים אגחיג</t>
  </si>
  <si>
    <t>אפי נכסים אגחיד</t>
  </si>
  <si>
    <t>אשטרום קבוצה אגח ד</t>
  </si>
  <si>
    <t>510381601</t>
  </si>
  <si>
    <t>בנייה</t>
  </si>
  <si>
    <t>ilA</t>
  </si>
  <si>
    <t>ג'י סיטי אגח טו*</t>
  </si>
  <si>
    <t>520033234</t>
  </si>
  <si>
    <t>הכשרת ישוב אג21</t>
  </si>
  <si>
    <t>520020116</t>
  </si>
  <si>
    <t>נכסים ובנין אגח י</t>
  </si>
  <si>
    <t>520025438</t>
  </si>
  <si>
    <t>סלקום אגח ח*</t>
  </si>
  <si>
    <t>511930125</t>
  </si>
  <si>
    <t>או פי סי אגח ב*</t>
  </si>
  <si>
    <t>514401702</t>
  </si>
  <si>
    <t>ilA-</t>
  </si>
  <si>
    <t>או פי סי אגח ג*</t>
  </si>
  <si>
    <t>ג'י סיטי אגח יב*</t>
  </si>
  <si>
    <t>A3.il</t>
  </si>
  <si>
    <t>ג'י סיטי אגח יג*</t>
  </si>
  <si>
    <t>ג'י סיטי אגח יד*</t>
  </si>
  <si>
    <t>הכשרת ישוב אג23</t>
  </si>
  <si>
    <t>מגוריט אגח ב</t>
  </si>
  <si>
    <t>515434074</t>
  </si>
  <si>
    <t>מגוריט אגח ג</t>
  </si>
  <si>
    <t>מגוריט אגח ד</t>
  </si>
  <si>
    <t>מגוריט אגח ה</t>
  </si>
  <si>
    <t>פתאל החזקות אגח ד*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</si>
  <si>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</si>
  <si>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</si>
  <si>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</si>
  <si>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</si>
  <si>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</si>
  <si>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</si>
  <si>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</si>
  <si>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520038332</t>
  </si>
  <si>
    <t>מניבים ריט אגחב*</t>
  </si>
  <si>
    <t>515327120</t>
  </si>
  <si>
    <t>מניבים ריט אגחג*</t>
  </si>
  <si>
    <t>מניבים ריט אגחד*</t>
  </si>
  <si>
    <t>משק אנרג אגח א</t>
  </si>
  <si>
    <t>516167343</t>
  </si>
  <si>
    <t>נופר אנרג אגח א*</t>
  </si>
  <si>
    <t>514599943</t>
  </si>
  <si>
    <t>אנרגיה מתחדשת</t>
  </si>
  <si>
    <t>קרדן אןוי אגח ב*</t>
  </si>
  <si>
    <t>NV1239114</t>
  </si>
  <si>
    <t>דיסק מנ אגח יד</t>
  </si>
  <si>
    <t>פועלים אגח 100</t>
  </si>
  <si>
    <t>תעש אוירית אגחד</t>
  </si>
  <si>
    <t>520027194</t>
  </si>
  <si>
    <t>ביטחוניות</t>
  </si>
  <si>
    <t>אייסיאל אגח ז*</t>
  </si>
  <si>
    <t>520027830</t>
  </si>
  <si>
    <t>אמות אגח ה</t>
  </si>
  <si>
    <t>אמות אגח ז</t>
  </si>
  <si>
    <t>ביג אגח ו*</t>
  </si>
  <si>
    <t>גב ים אגח ח</t>
  </si>
  <si>
    <t>הראל השקעות אגח א</t>
  </si>
  <si>
    <t>וילאר אגח ח</t>
  </si>
  <si>
    <t>520038910</t>
  </si>
  <si>
    <t>ישראמקו אגח ג*</t>
  </si>
  <si>
    <t>550010003</t>
  </si>
  <si>
    <t>מנורה הון התח ד</t>
  </si>
  <si>
    <t>520007469</t>
  </si>
  <si>
    <t>שופרסל אגח ז*</t>
  </si>
  <si>
    <t>520022732</t>
  </si>
  <si>
    <t>רשתות שיווק</t>
  </si>
  <si>
    <t>שלמה החז אגח יז</t>
  </si>
  <si>
    <t>שלמה החז אגח יט</t>
  </si>
  <si>
    <t>בזק אגח 13</t>
  </si>
  <si>
    <t>בזק אגח 9</t>
  </si>
  <si>
    <t>גמא אגח 3</t>
  </si>
  <si>
    <t>512711789</t>
  </si>
  <si>
    <t>הראל הנפ אגח טו</t>
  </si>
  <si>
    <t>הראל הנפ אגח טז</t>
  </si>
  <si>
    <t>הראל הנפ אגח יב</t>
  </si>
  <si>
    <t>הראל הנפ אגח יד</t>
  </si>
  <si>
    <t>הראל הנפ אגח יח</t>
  </si>
  <si>
    <t>יוניברסל אגח ב</t>
  </si>
  <si>
    <t>511809071</t>
  </si>
  <si>
    <t>כלל ביטוח אגח א</t>
  </si>
  <si>
    <t>כלל מימון אגח י</t>
  </si>
  <si>
    <t>כללביט אגח יא</t>
  </si>
  <si>
    <t>כללביט אגח יב</t>
  </si>
  <si>
    <t>מנורה הון התח ה</t>
  </si>
  <si>
    <t>מנורה הון התח ז</t>
  </si>
  <si>
    <t>פניקס הון אגח ח</t>
  </si>
  <si>
    <t>פניקס הון אגח ט</t>
  </si>
  <si>
    <t>פניקס הון אגחיא</t>
  </si>
  <si>
    <t>קרסו אגח ג</t>
  </si>
  <si>
    <t>514065283</t>
  </si>
  <si>
    <t>קרסו אגח ד</t>
  </si>
  <si>
    <t>קרסו מוט' אגח א</t>
  </si>
  <si>
    <t>קרסו מוט' אגח ב</t>
  </si>
  <si>
    <t>אלבר אגח יח</t>
  </si>
  <si>
    <t>אלבר אגח כ</t>
  </si>
  <si>
    <t>אלדן תחבו אגח ו</t>
  </si>
  <si>
    <t>אלדן תחבו אגח ט</t>
  </si>
  <si>
    <t>אלקטרה אגח ד*</t>
  </si>
  <si>
    <t>520028911</t>
  </si>
  <si>
    <t>אלקטרה אגח ה*</t>
  </si>
  <si>
    <t>בזן אגח ה</t>
  </si>
  <si>
    <t>520036658</t>
  </si>
  <si>
    <t>בזן אגח י</t>
  </si>
  <si>
    <t>דמרי אגח ז*</t>
  </si>
  <si>
    <t>511399388</t>
  </si>
  <si>
    <t>דמרי אגח ט*</t>
  </si>
  <si>
    <t>דמרי אגח י*</t>
  </si>
  <si>
    <t>ממן אגח ב</t>
  </si>
  <si>
    <t>520036435</t>
  </si>
  <si>
    <t>פז נפט ד*</t>
  </si>
  <si>
    <t>פז נפט אגח ח*</t>
  </si>
  <si>
    <t>פרטנר אגח ו*</t>
  </si>
  <si>
    <t>520044314</t>
  </si>
  <si>
    <t>פרטנר אגח ז*</t>
  </si>
  <si>
    <t>שפיר הנדס אגח א*</t>
  </si>
  <si>
    <t>514892801</t>
  </si>
  <si>
    <t>מתכת ומוצרי בניה</t>
  </si>
  <si>
    <t>שפיר הנדס אגח ב*</t>
  </si>
  <si>
    <t>אזורים אגח 13*</t>
  </si>
  <si>
    <t>520025990</t>
  </si>
  <si>
    <t>אזורים אגח 14*</t>
  </si>
  <si>
    <t>איידיאייהנ הת ה</t>
  </si>
  <si>
    <t>513910703</t>
  </si>
  <si>
    <t>אנלייט אנר אג ג*</t>
  </si>
  <si>
    <t>520041146</t>
  </si>
  <si>
    <t>אנלייט אנר אגחו*</t>
  </si>
  <si>
    <t>אנרג'יקס אג ב*</t>
  </si>
  <si>
    <t>513901371</t>
  </si>
  <si>
    <t>אנרג'יקס אגח א*</t>
  </si>
  <si>
    <t>אפריקה מג אגח ה*</t>
  </si>
  <si>
    <t>520034760</t>
  </si>
  <si>
    <t>אשטרום קבוצה אגח ג</t>
  </si>
  <si>
    <t>סלקום אגח ט*</t>
  </si>
  <si>
    <t>סלקום אגח יא*</t>
  </si>
  <si>
    <t>סלקום אגח יב*</t>
  </si>
  <si>
    <t>סלקום אגח יג*</t>
  </si>
  <si>
    <t>פתאל אירו אגח א</t>
  </si>
  <si>
    <t>515328250</t>
  </si>
  <si>
    <t>פתאל אירו אגח ג</t>
  </si>
  <si>
    <t>פתאל אירו אגח ד</t>
  </si>
  <si>
    <t>קרסו נדלן אגח א*</t>
  </si>
  <si>
    <t>510488190</t>
  </si>
  <si>
    <t>אקרו אגח א</t>
  </si>
  <si>
    <t>511996803</t>
  </si>
  <si>
    <t>פתאל החז אגח ב*</t>
  </si>
  <si>
    <t>פתאל החז אגח ג*</t>
  </si>
  <si>
    <t>קרדן נדלן אגח ה</t>
  </si>
  <si>
    <t>520041005</t>
  </si>
  <si>
    <t>אלומיי אגח ג</t>
  </si>
  <si>
    <t>520039868</t>
  </si>
  <si>
    <t>אלומיי קפיטל אגח ה</t>
  </si>
  <si>
    <t>אנלייט אנר אגחה*</t>
  </si>
  <si>
    <t>ריט אזורים אג ב*</t>
  </si>
  <si>
    <t>516117181</t>
  </si>
  <si>
    <t>אלביט מע' אגח ג</t>
  </si>
  <si>
    <t>520043027</t>
  </si>
  <si>
    <t>אלביט מע' אגח ד</t>
  </si>
  <si>
    <t>ישראמקו אגח א*</t>
  </si>
  <si>
    <t>ישראמקו אגח ב*</t>
  </si>
  <si>
    <t>תמר פטרו אגח א*</t>
  </si>
  <si>
    <t>515334662</t>
  </si>
  <si>
    <t>תמר פטרו אגח ב*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</si>
  <si>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</si>
  <si>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</si>
  <si>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</si>
  <si>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</si>
  <si>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</si>
  <si>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</si>
  <si>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</si>
  <si>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</si>
  <si>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</si>
  <si>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</si>
  <si>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</si>
  <si>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</si>
  <si>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</si>
  <si>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</si>
  <si>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</si>
  <si>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</si>
  <si>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</si>
  <si>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</si>
  <si>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</si>
  <si>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</si>
  <si>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</si>
  <si>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</si>
  <si>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</si>
  <si>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</si>
  <si>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</si>
  <si>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</si>
  <si>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</si>
  <si>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</si>
  <si>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</si>
  <si>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</si>
  <si>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</si>
  <si>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</si>
  <si>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</si>
  <si>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</si>
  <si>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</si>
  <si>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</si>
  <si>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</si>
  <si>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</si>
  <si>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</si>
  <si>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</si>
  <si>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</si>
  <si>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</si>
  <si>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</si>
  <si>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</si>
  <si>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</si>
  <si>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</si>
  <si>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</si>
  <si>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</si>
  <si>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</si>
  <si>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</si>
  <si>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</si>
  <si>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</si>
  <si>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</si>
  <si>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</si>
  <si>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</si>
  <si>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</si>
  <si>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</si>
  <si>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</si>
  <si>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</si>
  <si>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</si>
  <si>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</si>
  <si>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</si>
  <si>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</si>
  <si>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</si>
  <si>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</si>
  <si>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</si>
  <si>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</si>
  <si>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</si>
  <si>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</si>
  <si>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</si>
  <si>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</si>
  <si>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</si>
  <si>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</si>
  <si>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</si>
  <si>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</si>
  <si>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</si>
  <si>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</si>
  <si>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</si>
  <si>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</si>
  <si>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</si>
  <si>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</si>
  <si>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</si>
  <si>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</si>
  <si>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</si>
  <si>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</si>
  <si>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</si>
  <si>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</si>
  <si>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</si>
  <si>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</si>
  <si>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</si>
  <si>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</si>
  <si>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</si>
  <si>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</si>
  <si>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</si>
  <si>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</si>
  <si>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</si>
  <si>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</si>
  <si>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</si>
  <si>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</si>
  <si>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</si>
  <si>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</si>
  <si>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</si>
  <si>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</si>
  <si>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</si>
  <si>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</si>
  <si>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</si>
  <si>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</si>
  <si>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</si>
  <si>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</si>
  <si>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</si>
  <si>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</si>
  <si>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</si>
  <si>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</si>
  <si>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</si>
  <si>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</si>
  <si>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</si>
  <si>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</si>
  <si>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</si>
  <si>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</si>
  <si>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</si>
  <si>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</si>
  <si>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</si>
  <si>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</si>
  <si>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</si>
  <si>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</si>
  <si>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</si>
  <si>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</si>
  <si>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</si>
  <si>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</si>
  <si>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</si>
  <si>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</si>
  <si>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</si>
  <si>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</si>
  <si>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</si>
  <si>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</si>
  <si>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</si>
  <si>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</si>
  <si>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</si>
  <si>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</si>
  <si>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</si>
  <si>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</si>
  <si>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</si>
  <si>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</si>
  <si>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</si>
  <si>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</si>
  <si>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</si>
  <si>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</si>
  <si>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</si>
  <si>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</si>
  <si>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</si>
  <si>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</si>
  <si>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</si>
  <si>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</si>
  <si>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</si>
  <si>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</si>
  <si>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</si>
  <si>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</si>
  <si>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</si>
  <si>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</si>
  <si>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</si>
  <si>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</si>
  <si>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</si>
  <si>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</si>
  <si>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</si>
  <si>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</si>
  <si>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</si>
  <si>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</si>
  <si>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</si>
  <si>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</si>
  <si>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</si>
  <si>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</si>
  <si>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</si>
  <si>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</si>
  <si>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</si>
  <si>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</si>
  <si>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</si>
  <si>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</si>
  <si>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</si>
  <si>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</si>
  <si>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</si>
  <si>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</si>
  <si>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</si>
  <si>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</si>
  <si>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</si>
  <si>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</si>
  <si>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</si>
  <si>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</si>
  <si>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</si>
  <si>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</si>
  <si>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</si>
  <si>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</si>
  <si>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</si>
  <si>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</si>
  <si>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</si>
  <si>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</si>
  <si>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</si>
  <si>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</si>
  <si>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</si>
  <si>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</si>
  <si>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</si>
  <si>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</si>
  <si>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</si>
  <si>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</si>
  <si>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</si>
  <si>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</si>
  <si>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</si>
  <si>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</si>
  <si>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</si>
  <si>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</si>
  <si>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</si>
  <si>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</si>
  <si>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</si>
  <si>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</si>
  <si>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</si>
  <si>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</si>
  <si>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</si>
  <si>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</si>
  <si>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</si>
  <si>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</si>
  <si>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</si>
  <si>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</si>
  <si>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</si>
  <si>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</si>
  <si>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</si>
  <si>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</si>
  <si>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</si>
  <si>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</si>
  <si>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</si>
  <si>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</si>
  <si>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</si>
  <si>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</si>
  <si>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</si>
  <si>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</si>
  <si>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</si>
  <si>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</si>
  <si>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</si>
  <si>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</si>
  <si>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</si>
  <si>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</si>
  <si>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</si>
  <si>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</si>
  <si>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</si>
  <si>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</si>
  <si>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</si>
  <si>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</si>
  <si>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</si>
  <si>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</si>
  <si>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</si>
  <si>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</si>
  <si>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</si>
  <si>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</si>
  <si>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</si>
  <si>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</si>
  <si>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</si>
  <si>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</si>
  <si>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</si>
  <si>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</si>
  <si>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</si>
  <si>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</si>
  <si>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</si>
  <si>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</si>
  <si>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</si>
  <si>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</si>
  <si>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</si>
  <si>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</si>
  <si>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</si>
  <si>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</si>
  <si>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US686688AB85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</si>
  <si>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</si>
  <si>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</si>
  <si>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</si>
  <si>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</si>
  <si>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</si>
  <si>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</si>
  <si>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</si>
  <si>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</si>
  <si>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</si>
  <si>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</si>
  <si>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</si>
  <si>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</si>
  <si>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</si>
  <si>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</si>
  <si>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</si>
  <si>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</si>
  <si>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</si>
  <si>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</si>
  <si>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</si>
  <si>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</si>
  <si>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</si>
  <si>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</si>
  <si>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</si>
  <si>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</si>
  <si>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</si>
  <si>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</si>
  <si>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</si>
  <si>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</si>
  <si>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</si>
  <si>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</si>
  <si>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ביג*</t>
  </si>
  <si>
    <t>1097260</t>
  </si>
  <si>
    <t>בינלאומי</t>
  </si>
  <si>
    <t>593038</t>
  </si>
  <si>
    <t>דיסקונט א</t>
  </si>
  <si>
    <t>691212</t>
  </si>
  <si>
    <t>דלק קבוצה</t>
  </si>
  <si>
    <t>1084128</t>
  </si>
  <si>
    <t>520044322</t>
  </si>
  <si>
    <t>הפניקס</t>
  </si>
  <si>
    <t>767012</t>
  </si>
  <si>
    <t>הראל השקעות</t>
  </si>
  <si>
    <t>585018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</si>
  <si>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</si>
  <si>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</si>
  <si>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</si>
  <si>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</si>
  <si>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</si>
  <si>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</si>
  <si>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</si>
  <si>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</si>
  <si>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</si>
  <si>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</si>
  <si>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</si>
  <si>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</si>
  <si>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</si>
  <si>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</si>
  <si>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</si>
  <si>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</si>
  <si>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</si>
  <si>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</si>
  <si>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</si>
  <si>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</si>
  <si>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</si>
  <si>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</si>
  <si>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</si>
  <si>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</si>
  <si>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</si>
  <si>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</si>
  <si>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</si>
  <si>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</si>
  <si>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</si>
  <si>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</si>
  <si>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</si>
  <si>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</si>
  <si>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</si>
  <si>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</si>
  <si>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</si>
  <si>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</si>
  <si>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</si>
  <si>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</si>
  <si>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</si>
  <si>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</si>
  <si>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</si>
  <si>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</si>
  <si>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</si>
  <si>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</si>
  <si>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</si>
  <si>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</si>
  <si>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</si>
  <si>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</si>
  <si>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</si>
  <si>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</si>
  <si>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</si>
  <si>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</si>
  <si>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</si>
  <si>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צריכה*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</si>
  <si>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</si>
  <si>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</si>
  <si>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</si>
  <si>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</si>
  <si>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</si>
  <si>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</si>
  <si>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</si>
  <si>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</si>
  <si>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</si>
  <si>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</si>
  <si>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</si>
  <si>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</si>
  <si>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</si>
  <si>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</si>
  <si>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סיטי*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</si>
  <si>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</si>
  <si>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</si>
  <si>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</si>
  <si>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</si>
  <si>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</si>
  <si>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</si>
  <si>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</si>
  <si>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</si>
  <si>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</si>
  <si>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</si>
  <si>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</si>
  <si>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</si>
  <si>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</si>
  <si>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</si>
  <si>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</si>
  <si>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</si>
  <si>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</si>
  <si>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</si>
  <si>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</si>
  <si>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</si>
  <si>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</si>
  <si>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</si>
  <si>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</si>
  <si>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</si>
  <si>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</si>
  <si>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</si>
  <si>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</si>
  <si>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</si>
  <si>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</si>
  <si>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</si>
  <si>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</si>
  <si>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</si>
  <si>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</si>
  <si>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</si>
  <si>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</si>
  <si>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</si>
  <si>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</si>
  <si>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</si>
  <si>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</si>
  <si>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</si>
  <si>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</si>
  <si>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</si>
  <si>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</si>
  <si>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</si>
  <si>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</si>
  <si>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מגדלי תיכון</t>
  </si>
  <si>
    <t>1131523</t>
  </si>
  <si>
    <t>512719485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</si>
  <si>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</si>
  <si>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</si>
  <si>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</si>
  <si>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</si>
  <si>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</si>
  <si>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</si>
  <si>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</si>
  <si>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</si>
  <si>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</si>
  <si>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</si>
  <si>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</si>
  <si>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מנורה מב החז</t>
  </si>
  <si>
    <t>566018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</si>
  <si>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</si>
  <si>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</si>
  <si>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</si>
  <si>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</si>
  <si>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</si>
  <si>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</si>
  <si>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</si>
  <si>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</si>
  <si>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</si>
  <si>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</si>
  <si>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</si>
  <si>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</si>
  <si>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</si>
  <si>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</si>
  <si>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</si>
  <si>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</si>
  <si>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</si>
  <si>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</si>
  <si>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</si>
  <si>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</si>
  <si>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</si>
  <si>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</si>
  <si>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</si>
  <si>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</si>
  <si>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</si>
  <si>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</si>
  <si>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</si>
  <si>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</si>
  <si>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</si>
  <si>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</si>
  <si>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</si>
  <si>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</si>
  <si>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</si>
  <si>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</si>
  <si>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</si>
  <si>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</si>
  <si>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</si>
  <si>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</si>
  <si>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</si>
  <si>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</si>
  <si>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</si>
  <si>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</si>
  <si>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</si>
  <si>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</si>
  <si>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פרשקובסקי</t>
  </si>
  <si>
    <t>1102128</t>
  </si>
  <si>
    <t>513817817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</si>
  <si>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</si>
  <si>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</si>
  <si>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</si>
  <si>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</si>
  <si>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</si>
  <si>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</si>
  <si>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</si>
  <si>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</si>
  <si>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</si>
  <si>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</si>
  <si>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</si>
  <si>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</si>
  <si>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</si>
  <si>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</si>
  <si>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</si>
  <si>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</si>
  <si>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</si>
  <si>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</si>
  <si>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</si>
  <si>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</si>
  <si>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</si>
  <si>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</si>
  <si>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</si>
  <si>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</si>
  <si>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</si>
  <si>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</si>
  <si>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</si>
  <si>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</si>
  <si>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</si>
  <si>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</si>
  <si>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</si>
  <si>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</si>
  <si>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</si>
  <si>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</si>
  <si>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</si>
  <si>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</si>
  <si>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</si>
  <si>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</si>
  <si>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</si>
  <si>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</si>
  <si>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</si>
  <si>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</si>
  <si>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</si>
  <si>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</si>
  <si>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</si>
  <si>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</si>
  <si>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</si>
  <si>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</si>
  <si>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</si>
  <si>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</si>
  <si>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</si>
  <si>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</si>
  <si>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</si>
  <si>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</si>
  <si>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</si>
  <si>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</si>
  <si>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</si>
  <si>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</si>
  <si>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</si>
  <si>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</si>
  <si>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</si>
  <si>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</si>
  <si>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</si>
  <si>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</si>
  <si>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</si>
  <si>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</si>
  <si>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</si>
  <si>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</si>
  <si>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</si>
  <si>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</si>
  <si>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</si>
  <si>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</si>
  <si>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</si>
  <si>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</si>
  <si>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</si>
  <si>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</si>
  <si>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</si>
  <si>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</si>
  <si>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</si>
  <si>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</si>
  <si>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</si>
  <si>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</si>
  <si>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</si>
  <si>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</si>
  <si>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</si>
  <si>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</si>
  <si>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</si>
  <si>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</si>
  <si>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</si>
  <si>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</si>
  <si>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</si>
  <si>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</si>
  <si>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</si>
  <si>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</si>
  <si>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</si>
  <si>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</si>
  <si>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</si>
  <si>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</si>
  <si>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</si>
  <si>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</si>
  <si>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</si>
  <si>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</si>
  <si>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</si>
  <si>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</si>
  <si>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</si>
  <si>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</si>
  <si>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</si>
  <si>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</si>
  <si>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</si>
  <si>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</si>
  <si>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</si>
  <si>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</si>
  <si>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</si>
  <si>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</si>
  <si>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</si>
  <si>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</si>
  <si>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</si>
  <si>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</si>
  <si>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</si>
  <si>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</si>
  <si>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</si>
  <si>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</si>
  <si>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</si>
  <si>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</si>
  <si>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</si>
  <si>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</si>
  <si>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</si>
  <si>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</si>
  <si>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</si>
  <si>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</si>
  <si>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</si>
  <si>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</si>
  <si>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</si>
  <si>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</si>
  <si>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</si>
  <si>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</si>
  <si>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</si>
  <si>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</si>
  <si>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</si>
  <si>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</si>
  <si>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</si>
  <si>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</si>
  <si>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</si>
  <si>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</si>
  <si>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</si>
  <si>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</si>
  <si>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</si>
  <si>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</si>
  <si>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</si>
  <si>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</si>
  <si>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</si>
  <si>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</si>
  <si>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</si>
  <si>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</si>
  <si>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</si>
  <si>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</si>
  <si>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</si>
  <si>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</si>
  <si>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</si>
  <si>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</si>
  <si>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</si>
  <si>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</si>
  <si>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</si>
  <si>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</si>
  <si>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</si>
  <si>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</si>
  <si>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</si>
  <si>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</si>
  <si>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</si>
  <si>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</si>
  <si>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</si>
  <si>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</si>
  <si>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</si>
  <si>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</si>
  <si>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</si>
  <si>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</si>
  <si>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</si>
  <si>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</si>
  <si>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</si>
  <si>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</si>
  <si>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</si>
  <si>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</si>
  <si>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</si>
  <si>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</si>
  <si>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</si>
  <si>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</si>
  <si>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</si>
  <si>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</si>
  <si>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</si>
  <si>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</si>
  <si>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</si>
  <si>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</si>
  <si>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</si>
  <si>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</si>
  <si>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</si>
  <si>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</si>
  <si>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</si>
  <si>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</si>
  <si>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</si>
  <si>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</si>
  <si>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</si>
  <si>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</si>
  <si>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</si>
  <si>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</si>
  <si>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</si>
  <si>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</si>
  <si>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</si>
  <si>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</si>
  <si>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</si>
  <si>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</si>
  <si>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</si>
  <si>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</si>
  <si>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</si>
  <si>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</si>
  <si>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</si>
  <si>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</si>
  <si>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</si>
  <si>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</si>
  <si>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</si>
  <si>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</si>
  <si>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</si>
  <si>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</si>
  <si>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</si>
  <si>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</si>
  <si>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</si>
  <si>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</si>
  <si>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</si>
  <si>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</si>
  <si>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</si>
  <si>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</si>
  <si>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</si>
  <si>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</si>
  <si>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</si>
  <si>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</si>
  <si>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</si>
  <si>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</si>
  <si>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</si>
  <si>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</si>
  <si>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</si>
  <si>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</si>
  <si>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</si>
  <si>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</si>
  <si>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</si>
  <si>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</si>
  <si>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</si>
  <si>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</si>
  <si>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</si>
  <si>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</si>
  <si>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</si>
  <si>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</si>
  <si>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</si>
  <si>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</si>
  <si>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</si>
  <si>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</si>
  <si>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</si>
  <si>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</si>
  <si>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</si>
  <si>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</si>
  <si>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</si>
  <si>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</si>
  <si>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</si>
  <si>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</si>
  <si>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</si>
  <si>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</si>
  <si>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</si>
  <si>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</si>
  <si>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</si>
  <si>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</si>
  <si>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</si>
  <si>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</si>
  <si>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</si>
  <si>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</si>
  <si>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</si>
  <si>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</si>
  <si>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</si>
  <si>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</si>
  <si>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</si>
  <si>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</si>
  <si>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</si>
  <si>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</si>
  <si>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</si>
  <si>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</si>
  <si>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LEONARDO DRS INC</t>
  </si>
  <si>
    <t>US52661A1088</t>
  </si>
  <si>
    <t>MOBILEYE NV</t>
  </si>
  <si>
    <t>US60741F1049</t>
  </si>
  <si>
    <t>560030876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</si>
  <si>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</si>
  <si>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</si>
  <si>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</si>
  <si>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</si>
  <si>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</si>
  <si>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</si>
  <si>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</si>
  <si>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</si>
  <si>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</si>
  <si>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</si>
  <si>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</si>
  <si>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</si>
  <si>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</si>
  <si>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</si>
  <si>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</si>
  <si>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</si>
  <si>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</si>
  <si>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</si>
  <si>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</si>
  <si>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</si>
  <si>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</si>
  <si>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</si>
  <si>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</si>
  <si>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</si>
  <si>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</si>
  <si>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</si>
  <si>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</si>
  <si>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</si>
  <si>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</si>
  <si>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</si>
  <si>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</si>
  <si>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</si>
  <si>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</si>
  <si>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</si>
  <si>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</si>
  <si>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</si>
  <si>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</si>
  <si>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</si>
  <si>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</si>
  <si>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</si>
  <si>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ZIM Integrated Shipping Services</t>
  </si>
  <si>
    <t>IL0065100930</t>
  </si>
  <si>
    <t>520015041</t>
  </si>
  <si>
    <t>AGCO CORP</t>
  </si>
  <si>
    <t>US0010841023</t>
  </si>
  <si>
    <t>AIRBUS</t>
  </si>
  <si>
    <t>NL0000235190</t>
  </si>
  <si>
    <t>ALPHABET INC CL C</t>
  </si>
  <si>
    <t>US02079K1079</t>
  </si>
  <si>
    <t>AMAZON.COM INC</t>
  </si>
  <si>
    <t>US0231351067</t>
  </si>
  <si>
    <t>APPLIED MATERIALS INC</t>
  </si>
  <si>
    <t>US0382221051</t>
  </si>
  <si>
    <t>AROUNDTOWN</t>
  </si>
  <si>
    <t>LU1673108939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</si>
  <si>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</si>
  <si>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</si>
  <si>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</si>
  <si>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</si>
  <si>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</si>
  <si>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</si>
  <si>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</si>
  <si>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</si>
  <si>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</si>
  <si>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</si>
  <si>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</si>
  <si>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</si>
  <si>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</si>
  <si>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</si>
  <si>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COSTCO WHOLESALE</t>
  </si>
  <si>
    <t>US22160K1051</t>
  </si>
  <si>
    <t>Food &amp; Staples Retailing</t>
  </si>
  <si>
    <t>CROWDSTRIKE HOLDINGS INC  A</t>
  </si>
  <si>
    <t>US22788C1053</t>
  </si>
  <si>
    <t>DATADOG INC  CLASS A</t>
  </si>
  <si>
    <t>US23804L1035</t>
  </si>
  <si>
    <t>DYNATRACE INC</t>
  </si>
  <si>
    <t>US2681501092</t>
  </si>
  <si>
    <t>EIFFAGE</t>
  </si>
  <si>
    <t>FR0000130452</t>
  </si>
  <si>
    <t>EMERSON ELECTRIC CO</t>
  </si>
  <si>
    <t>US2910111044</t>
  </si>
  <si>
    <t>FORTINET</t>
  </si>
  <si>
    <t>US34959E1091</t>
  </si>
  <si>
    <t>HOME DEPOT INC</t>
  </si>
  <si>
    <t>US4370761029</t>
  </si>
  <si>
    <t>JPMORGAN CHASE</t>
  </si>
  <si>
    <t>US46625H1005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</si>
  <si>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</si>
  <si>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</si>
  <si>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</si>
  <si>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</si>
  <si>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</si>
  <si>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</si>
  <si>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</si>
  <si>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</si>
  <si>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</si>
  <si>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</si>
  <si>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</si>
  <si>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</si>
  <si>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</si>
  <si>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</si>
  <si>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</si>
  <si>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</si>
  <si>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</si>
  <si>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</si>
  <si>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</si>
  <si>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</si>
  <si>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</si>
  <si>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</si>
  <si>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</si>
  <si>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</si>
  <si>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</si>
  <si>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</si>
  <si>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</si>
  <si>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</si>
  <si>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</si>
  <si>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</si>
  <si>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</si>
  <si>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</si>
  <si>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</si>
  <si>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</si>
  <si>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</si>
  <si>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</si>
  <si>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</si>
  <si>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</si>
  <si>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</si>
  <si>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</si>
  <si>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</si>
  <si>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</si>
  <si>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</si>
  <si>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</si>
  <si>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</si>
  <si>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</si>
  <si>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90</t>
  </si>
  <si>
    <t>1148931</t>
  </si>
  <si>
    <t>הראל סל תא בנקים</t>
  </si>
  <si>
    <t>1148949</t>
  </si>
  <si>
    <t>פסגות סל בנקים סדרה 1</t>
  </si>
  <si>
    <t>1148774</t>
  </si>
  <si>
    <t>513765339</t>
  </si>
  <si>
    <t>קסם סל תא 90</t>
  </si>
  <si>
    <t>1146331</t>
  </si>
  <si>
    <t>510938608</t>
  </si>
  <si>
    <t>קסם תא 35</t>
  </si>
  <si>
    <t>1146570</t>
  </si>
  <si>
    <t>קסם תא בנקים</t>
  </si>
  <si>
    <t>1146430</t>
  </si>
  <si>
    <t>קסם תא125</t>
  </si>
  <si>
    <t>1146356</t>
  </si>
  <si>
    <t>תכלית סל תא 90</t>
  </si>
  <si>
    <t>1143783</t>
  </si>
  <si>
    <t>513534974</t>
  </si>
  <si>
    <t>תכלית תא 125</t>
  </si>
  <si>
    <t>1143718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</si>
  <si>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</si>
  <si>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</si>
  <si>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</si>
  <si>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</si>
  <si>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</si>
  <si>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</si>
  <si>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</si>
  <si>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</si>
  <si>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</si>
  <si>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קסם תשואות</t>
  </si>
  <si>
    <t>1146950</t>
  </si>
  <si>
    <t>תכלית סל תל בונד תשואות</t>
  </si>
  <si>
    <t>1145259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</si>
  <si>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</si>
  <si>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</si>
  <si>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</si>
  <si>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</si>
  <si>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</si>
  <si>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</si>
  <si>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</si>
  <si>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</si>
  <si>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</si>
  <si>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</si>
  <si>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</si>
  <si>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</si>
  <si>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GLOBAL X CYBERSECURITY ETF</t>
  </si>
  <si>
    <t>US37954Y3844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</si>
  <si>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</si>
  <si>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</si>
  <si>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</si>
  <si>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</si>
  <si>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</si>
  <si>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</si>
  <si>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</si>
  <si>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</si>
  <si>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</si>
  <si>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</si>
  <si>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</si>
  <si>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</si>
  <si>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</si>
  <si>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</si>
  <si>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</si>
  <si>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</si>
  <si>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</si>
  <si>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</si>
  <si>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</si>
  <si>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</si>
  <si>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</si>
  <si>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</si>
  <si>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</si>
  <si>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</si>
  <si>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</si>
  <si>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</si>
  <si>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</si>
  <si>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</si>
  <si>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</si>
  <si>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</si>
  <si>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</si>
  <si>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</si>
  <si>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</si>
  <si>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ISHR EUR600 IND GDS&amp;SERV (DE)</t>
  </si>
  <si>
    <t>DE000A0H08J9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</si>
  <si>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</si>
  <si>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</si>
  <si>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</si>
  <si>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</si>
  <si>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</si>
  <si>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</si>
  <si>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</si>
  <si>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</si>
  <si>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</si>
  <si>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</si>
  <si>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</si>
  <si>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</si>
  <si>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SPDR EUROPE ENERGY</t>
  </si>
  <si>
    <t>IE00BKWQ0F09</t>
  </si>
  <si>
    <t>SPDR KBW BANK ETF</t>
  </si>
  <si>
    <t>US78464A7972</t>
  </si>
  <si>
    <t>SPDR MSCI EUROPE CONSUMER ST</t>
  </si>
  <si>
    <t>IE00BKWQ0D84</t>
  </si>
  <si>
    <t>SPDR MSCI Europe Health CareSM UCITS</t>
  </si>
  <si>
    <t>IE00BKWQ0H23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</si>
  <si>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</si>
  <si>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</si>
  <si>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</si>
  <si>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</si>
  <si>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</si>
  <si>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</si>
  <si>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</si>
  <si>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</si>
  <si>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</si>
  <si>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</si>
  <si>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</si>
  <si>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</si>
  <si>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</si>
  <si>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</si>
  <si>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</si>
  <si>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</si>
  <si>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</si>
  <si>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</si>
  <si>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</si>
  <si>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</si>
  <si>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</si>
  <si>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</si>
  <si>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</si>
  <si>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</si>
  <si>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</si>
  <si>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</si>
  <si>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</si>
  <si>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</si>
  <si>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AWI ASH WO INDIA OPP FD DUSD*</t>
  </si>
  <si>
    <t>IE00BH3N4915</t>
  </si>
  <si>
    <t>GS INDIA EQ IUSDA</t>
  </si>
  <si>
    <t>LU0333811072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</si>
  <si>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</si>
  <si>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</si>
  <si>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</si>
  <si>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</si>
  <si>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</si>
  <si>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</si>
  <si>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</si>
  <si>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</si>
  <si>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</si>
  <si>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</si>
  <si>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</si>
  <si>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</si>
  <si>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</si>
  <si>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</si>
  <si>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</si>
  <si>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</si>
  <si>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</si>
  <si>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</si>
  <si>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</si>
  <si>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</si>
  <si>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</si>
  <si>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</si>
  <si>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MSCI EMGMKT SEP23</t>
  </si>
  <si>
    <t>MESU3</t>
  </si>
  <si>
    <t>NASDAQ 100 SEP23</t>
  </si>
  <si>
    <t>NQU3</t>
  </si>
  <si>
    <t>S&amp;P/TSX 60 IX FUT SEP23</t>
  </si>
  <si>
    <t>PTU3</t>
  </si>
  <si>
    <t>S&amp;P500 EMINI FUT SEP23</t>
  </si>
  <si>
    <t>ESU3</t>
  </si>
  <si>
    <t>STOXX EUROPE 600 SEP23</t>
  </si>
  <si>
    <t>SXOU3</t>
  </si>
  <si>
    <t>TOPIX FUTR SEP23</t>
  </si>
  <si>
    <t>TPU3</t>
  </si>
  <si>
    <t>US 10YR ULTRA FUT SEP23</t>
  </si>
  <si>
    <t>UXYU3</t>
  </si>
  <si>
    <t>מבטיח תשואה 01.02.2028</t>
  </si>
  <si>
    <t>מבטיח תשואה 01.03.2028</t>
  </si>
  <si>
    <t>מבטיח תשואה 01.05.2028</t>
  </si>
  <si>
    <t>מבטיח תשואה 01.06.2028</t>
  </si>
  <si>
    <t>ערד   4.8%   סדרה  8751  2024</t>
  </si>
  <si>
    <t>8287518</t>
  </si>
  <si>
    <t>ערד   4.8%   סדרה  8752   2024</t>
  </si>
  <si>
    <t>8287526</t>
  </si>
  <si>
    <t>ערד   8754    4%</t>
  </si>
  <si>
    <t>98287542</t>
  </si>
  <si>
    <t>ערד 2024 סדרה 8761</t>
  </si>
  <si>
    <t>8287617</t>
  </si>
  <si>
    <t>ערד 2025 סדרה 8765</t>
  </si>
  <si>
    <t>8287658</t>
  </si>
  <si>
    <t>ערד 2025 סדרה 8769</t>
  </si>
  <si>
    <t>8287690</t>
  </si>
  <si>
    <t>ערד 2025 סדרה 8771</t>
  </si>
  <si>
    <t>8287716</t>
  </si>
  <si>
    <t>ערד 8745</t>
  </si>
  <si>
    <t>8287450</t>
  </si>
  <si>
    <t>ערד 8746</t>
  </si>
  <si>
    <t>8287468</t>
  </si>
  <si>
    <t>ערד 8786_1/2027</t>
  </si>
  <si>
    <t>71116487</t>
  </si>
  <si>
    <t>ערד 8790 2027 4.8%</t>
  </si>
  <si>
    <t>ערד 8792</t>
  </si>
  <si>
    <t>8287928</t>
  </si>
  <si>
    <t>ערד 8793</t>
  </si>
  <si>
    <t>87930</t>
  </si>
  <si>
    <t>ערד 8794</t>
  </si>
  <si>
    <t>71120232</t>
  </si>
  <si>
    <t>ערד 8795</t>
  </si>
  <si>
    <t>71120356</t>
  </si>
  <si>
    <t>ערד 8796</t>
  </si>
  <si>
    <t>98796000</t>
  </si>
  <si>
    <t>ערד 8797</t>
  </si>
  <si>
    <t>98797000</t>
  </si>
  <si>
    <t>ערד 8798</t>
  </si>
  <si>
    <t>98798000</t>
  </si>
  <si>
    <t>ערד 8799</t>
  </si>
  <si>
    <t>98799000</t>
  </si>
  <si>
    <t>ערד 8800</t>
  </si>
  <si>
    <t>98800000</t>
  </si>
  <si>
    <t>ערד 8801</t>
  </si>
  <si>
    <t>71120935</t>
  </si>
  <si>
    <t>ערד 8802</t>
  </si>
  <si>
    <t>ערד 8803</t>
  </si>
  <si>
    <t>71121057</t>
  </si>
  <si>
    <t>ערד 8805</t>
  </si>
  <si>
    <t>ערד 8806</t>
  </si>
  <si>
    <t>88061</t>
  </si>
  <si>
    <t>ערד 8807</t>
  </si>
  <si>
    <t>3236000</t>
  </si>
  <si>
    <t>ערד 8808</t>
  </si>
  <si>
    <t>3275000</t>
  </si>
  <si>
    <t>ערד 8809</t>
  </si>
  <si>
    <t>3322000</t>
  </si>
  <si>
    <t>ערד 8811</t>
  </si>
  <si>
    <t>98811000</t>
  </si>
  <si>
    <t>ערד 8812</t>
  </si>
  <si>
    <t>98812000</t>
  </si>
  <si>
    <t>ערד 8813</t>
  </si>
  <si>
    <t>98813000</t>
  </si>
  <si>
    <t>ערד 8814</t>
  </si>
  <si>
    <t>98814000</t>
  </si>
  <si>
    <t>ערד 8815</t>
  </si>
  <si>
    <t>98815000</t>
  </si>
  <si>
    <t>ערד 8816</t>
  </si>
  <si>
    <t>98816000</t>
  </si>
  <si>
    <t>ערד 8817</t>
  </si>
  <si>
    <t>98817000</t>
  </si>
  <si>
    <t>ערד 8818</t>
  </si>
  <si>
    <t>98818000</t>
  </si>
  <si>
    <t>ערד 8819</t>
  </si>
  <si>
    <t>98819000</t>
  </si>
  <si>
    <t>ערד 8820</t>
  </si>
  <si>
    <t>98820000</t>
  </si>
  <si>
    <t>ערד 8821</t>
  </si>
  <si>
    <t>98821000</t>
  </si>
  <si>
    <t>ערד 8822</t>
  </si>
  <si>
    <t>9882200</t>
  </si>
  <si>
    <t>ערד 8823</t>
  </si>
  <si>
    <t>9882300</t>
  </si>
  <si>
    <t>ערד 8824</t>
  </si>
  <si>
    <t>9882500</t>
  </si>
  <si>
    <t>ערד 8825</t>
  </si>
  <si>
    <t>9882600</t>
  </si>
  <si>
    <t>ערד 8826</t>
  </si>
  <si>
    <t>9882700</t>
  </si>
  <si>
    <t>ערד 8827</t>
  </si>
  <si>
    <t>9882800</t>
  </si>
  <si>
    <t>ערד 8829</t>
  </si>
  <si>
    <t>9882900</t>
  </si>
  <si>
    <t>ערד 8832</t>
  </si>
  <si>
    <t>8831000</t>
  </si>
  <si>
    <t>ערד 8833</t>
  </si>
  <si>
    <t>8833000</t>
  </si>
  <si>
    <t>ערד 8834</t>
  </si>
  <si>
    <t>8834000</t>
  </si>
  <si>
    <t>ערד 8837</t>
  </si>
  <si>
    <t>8837000</t>
  </si>
  <si>
    <t>ערד 8838</t>
  </si>
  <si>
    <t>8838000</t>
  </si>
  <si>
    <t>ערד 8839</t>
  </si>
  <si>
    <t>8839000</t>
  </si>
  <si>
    <t>ערד 8840</t>
  </si>
  <si>
    <t>8840000</t>
  </si>
  <si>
    <t>ערד 8841</t>
  </si>
  <si>
    <t>8841000</t>
  </si>
  <si>
    <t>ערד 8842</t>
  </si>
  <si>
    <t>8842000</t>
  </si>
  <si>
    <t>ערד 8843</t>
  </si>
  <si>
    <t>8843000</t>
  </si>
  <si>
    <t>ערד 8844</t>
  </si>
  <si>
    <t>8844000</t>
  </si>
  <si>
    <t>ערד 8845</t>
  </si>
  <si>
    <t>8845000</t>
  </si>
  <si>
    <t>ערד 8846</t>
  </si>
  <si>
    <t>8846000</t>
  </si>
  <si>
    <t>ערד 8847</t>
  </si>
  <si>
    <t>8847000</t>
  </si>
  <si>
    <t>ערד 8848</t>
  </si>
  <si>
    <t>8848000</t>
  </si>
  <si>
    <t>ערד 8849</t>
  </si>
  <si>
    <t>8849000</t>
  </si>
  <si>
    <t>ערד 8850</t>
  </si>
  <si>
    <t>8850000</t>
  </si>
  <si>
    <t>ערד 8851</t>
  </si>
  <si>
    <t>8851000</t>
  </si>
  <si>
    <t>ערד 8852</t>
  </si>
  <si>
    <t>8852000</t>
  </si>
  <si>
    <t>ערד 8853</t>
  </si>
  <si>
    <t>8853000</t>
  </si>
  <si>
    <t>ערד 8854</t>
  </si>
  <si>
    <t>8854000</t>
  </si>
  <si>
    <t>ערד 8855</t>
  </si>
  <si>
    <t>88550000</t>
  </si>
  <si>
    <t>ערד 8856</t>
  </si>
  <si>
    <t>88560000</t>
  </si>
  <si>
    <t>ערד 8857</t>
  </si>
  <si>
    <t>88570000</t>
  </si>
  <si>
    <t>ערד 8858</t>
  </si>
  <si>
    <t>88580000</t>
  </si>
  <si>
    <t>ערד 8859</t>
  </si>
  <si>
    <t>88590000</t>
  </si>
  <si>
    <t>ערד 8860</t>
  </si>
  <si>
    <t>88600000</t>
  </si>
  <si>
    <t>ערד 8862</t>
  </si>
  <si>
    <t>88620000</t>
  </si>
  <si>
    <t>ערד 8863</t>
  </si>
  <si>
    <t>88630000</t>
  </si>
  <si>
    <t>ערד 8864</t>
  </si>
  <si>
    <t>88640000</t>
  </si>
  <si>
    <t>ערד 8865</t>
  </si>
  <si>
    <t>88650000</t>
  </si>
  <si>
    <t>ערד 8866</t>
  </si>
  <si>
    <t>88660000</t>
  </si>
  <si>
    <t>ערד 8867</t>
  </si>
  <si>
    <t>88670000</t>
  </si>
  <si>
    <t>ערד 8868</t>
  </si>
  <si>
    <t>88680000</t>
  </si>
  <si>
    <t>ערד 8869</t>
  </si>
  <si>
    <t>88690000</t>
  </si>
  <si>
    <t>ערד 8871</t>
  </si>
  <si>
    <t>88710000</t>
  </si>
  <si>
    <t>ערד 8872</t>
  </si>
  <si>
    <t>88720000</t>
  </si>
  <si>
    <t>ערד 8873</t>
  </si>
  <si>
    <t>88730000</t>
  </si>
  <si>
    <t>ערד 8874</t>
  </si>
  <si>
    <t>88740000</t>
  </si>
  <si>
    <t>ערד 8875</t>
  </si>
  <si>
    <t>88750000</t>
  </si>
  <si>
    <t>ערד 8876</t>
  </si>
  <si>
    <t>88760000</t>
  </si>
  <si>
    <t>ערד 8877</t>
  </si>
  <si>
    <t>88770000</t>
  </si>
  <si>
    <t>ערד 8878</t>
  </si>
  <si>
    <t>88780000</t>
  </si>
  <si>
    <t>ערד 8879</t>
  </si>
  <si>
    <t>88790000</t>
  </si>
  <si>
    <t>ערד 8880</t>
  </si>
  <si>
    <t>88800000</t>
  </si>
  <si>
    <t>ערד 8881</t>
  </si>
  <si>
    <t>88810000</t>
  </si>
  <si>
    <t>ערד 8882</t>
  </si>
  <si>
    <t>88820000</t>
  </si>
  <si>
    <t>ערד 8883</t>
  </si>
  <si>
    <t>88830000</t>
  </si>
  <si>
    <t>ערד 8884</t>
  </si>
  <si>
    <t>88840000</t>
  </si>
  <si>
    <t>ערד 8888</t>
  </si>
  <si>
    <t>88880000</t>
  </si>
  <si>
    <t>ערד 8889</t>
  </si>
  <si>
    <t>88890000</t>
  </si>
  <si>
    <t>ערד 8892</t>
  </si>
  <si>
    <t>88920000</t>
  </si>
  <si>
    <t>ערד 8893</t>
  </si>
  <si>
    <t>88930000</t>
  </si>
  <si>
    <t>ערד 8894</t>
  </si>
  <si>
    <t>88940000</t>
  </si>
  <si>
    <t>ערד 8895</t>
  </si>
  <si>
    <t>88950000</t>
  </si>
  <si>
    <t>ערד 8896</t>
  </si>
  <si>
    <t>88960000</t>
  </si>
  <si>
    <t>ערד 8897</t>
  </si>
  <si>
    <t>88970000</t>
  </si>
  <si>
    <t>ערד 8898</t>
  </si>
  <si>
    <t>88980000</t>
  </si>
  <si>
    <t>ערד 8899</t>
  </si>
  <si>
    <t>88990000</t>
  </si>
  <si>
    <t>ערד 8900</t>
  </si>
  <si>
    <t>89000000</t>
  </si>
  <si>
    <t>ערד 8901</t>
  </si>
  <si>
    <t>89010000</t>
  </si>
  <si>
    <t>ערד 8903</t>
  </si>
  <si>
    <t>89030000</t>
  </si>
  <si>
    <t>ערד 8904</t>
  </si>
  <si>
    <t>89040000</t>
  </si>
  <si>
    <t>ערד 8905</t>
  </si>
  <si>
    <t>89050000</t>
  </si>
  <si>
    <t>ערד 8908</t>
  </si>
  <si>
    <t>89080000</t>
  </si>
  <si>
    <t>ערד סדרה 2024  8758  4.8%</t>
  </si>
  <si>
    <t>8287583</t>
  </si>
  <si>
    <t>ערד סדרה 2024  8759  4.8%</t>
  </si>
  <si>
    <t>8287591</t>
  </si>
  <si>
    <t>ערד סדרה 2024  8760  4.8%</t>
  </si>
  <si>
    <t>8287609</t>
  </si>
  <si>
    <t>ערד סדרה 8744  4.8%  2023</t>
  </si>
  <si>
    <t>8287443</t>
  </si>
  <si>
    <t>ערד סדרה 8753 2024 4.8%</t>
  </si>
  <si>
    <t>8287534</t>
  </si>
  <si>
    <t>ערד סדרה 8755 2024 4.8%</t>
  </si>
  <si>
    <t>8287559</t>
  </si>
  <si>
    <t>ערד סדרה 8756 2024 4.8%</t>
  </si>
  <si>
    <t>8287567</t>
  </si>
  <si>
    <t>ערד סדרה 8757 2024 4.8%</t>
  </si>
  <si>
    <t>8287575</t>
  </si>
  <si>
    <t>ערד סדרה 8762 %4.8 2025</t>
  </si>
  <si>
    <t>8287625</t>
  </si>
  <si>
    <t>ערד סדרה 8763 %4.8 2025</t>
  </si>
  <si>
    <t>8287633</t>
  </si>
  <si>
    <t>ערד סדרה 8764 %4.8 2025</t>
  </si>
  <si>
    <t>8287641</t>
  </si>
  <si>
    <t>ערד סדרה 8766 2025 4.8%</t>
  </si>
  <si>
    <t>8287666</t>
  </si>
  <si>
    <t>ערד סדרה 8768 2025 4.8%</t>
  </si>
  <si>
    <t>8287682</t>
  </si>
  <si>
    <t>ערד סדרה 8770   2025   4.8%</t>
  </si>
  <si>
    <t>8287708</t>
  </si>
  <si>
    <t>ערד סדרה 8772 4.8% 2025</t>
  </si>
  <si>
    <t>8287724</t>
  </si>
  <si>
    <t>ערד סדרה 8773 4.8% 2025</t>
  </si>
  <si>
    <t>8287732</t>
  </si>
  <si>
    <t>ערד סדרה 8774 2026 4.8%</t>
  </si>
  <si>
    <t>8287740</t>
  </si>
  <si>
    <t>ערד סדרה 8775 2026 4.8%</t>
  </si>
  <si>
    <t>8287757</t>
  </si>
  <si>
    <t>ערד סדרה 8776 2026 4.8%</t>
  </si>
  <si>
    <t>8287765</t>
  </si>
  <si>
    <t>ערד סדרה 8777 2026 4.8%</t>
  </si>
  <si>
    <t>8287773</t>
  </si>
  <si>
    <t>ערד סדרה 8778 2026 4.8%</t>
  </si>
  <si>
    <t>8287781</t>
  </si>
  <si>
    <t>ערד סדרה 8781 2026 4.8%</t>
  </si>
  <si>
    <t>8287815</t>
  </si>
  <si>
    <t>ערד סדרה 8784  4.8%  2026</t>
  </si>
  <si>
    <t>8287849</t>
  </si>
  <si>
    <t>ערד סדרה 8787 4.8% 2027</t>
  </si>
  <si>
    <t>8287872</t>
  </si>
  <si>
    <t>ערד סדרה 8788 4.8% 2027</t>
  </si>
  <si>
    <t>71116727</t>
  </si>
  <si>
    <t>ערד סדרה 8789 2027 4.8%</t>
  </si>
  <si>
    <t>87890</t>
  </si>
  <si>
    <t>ערד סדרה 8810 2029 4.8%</t>
  </si>
  <si>
    <t>71121438</t>
  </si>
  <si>
    <t>ערד8911</t>
  </si>
  <si>
    <t>89110000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</si>
  <si>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</si>
  <si>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</si>
  <si>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</si>
  <si>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</si>
  <si>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</si>
  <si>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</si>
  <si>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</si>
  <si>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</si>
  <si>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</si>
  <si>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</si>
  <si>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</si>
  <si>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</si>
  <si>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</si>
  <si>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</si>
  <si>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</si>
  <si>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</si>
  <si>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</si>
  <si>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</si>
  <si>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</si>
  <si>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</si>
  <si>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</si>
  <si>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</si>
  <si>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</si>
  <si>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</si>
  <si>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</si>
  <si>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</si>
  <si>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</si>
  <si>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</si>
  <si>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</si>
  <si>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</si>
  <si>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</si>
  <si>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</si>
  <si>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</si>
  <si>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</si>
  <si>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</si>
  <si>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</si>
  <si>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</si>
  <si>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</si>
  <si>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</si>
  <si>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Agritask Ltd</t>
  </si>
  <si>
    <t>513717694</t>
  </si>
  <si>
    <t>Behalf</t>
  </si>
  <si>
    <t>514610450</t>
  </si>
  <si>
    <t>BioSight Ltd</t>
  </si>
  <si>
    <t>512852559</t>
  </si>
  <si>
    <t>Continuity Software Ltd</t>
  </si>
  <si>
    <t>Cynerio Israel Ltd</t>
  </si>
  <si>
    <t>515746212</t>
  </si>
  <si>
    <t>Distree Ltd</t>
  </si>
  <si>
    <t>516596848</t>
  </si>
  <si>
    <t>Essence Infra and Construction*</t>
  </si>
  <si>
    <t>520034505</t>
  </si>
  <si>
    <t>FutureCides</t>
  </si>
  <si>
    <t>516544111</t>
  </si>
  <si>
    <t>GES אקוויטי</t>
  </si>
  <si>
    <t>511325326</t>
  </si>
  <si>
    <t>GES הלוואת בעלים</t>
  </si>
  <si>
    <t>Lightricks</t>
  </si>
  <si>
    <t xml:space="preserve"> 514879071</t>
  </si>
  <si>
    <t>NeoManna Ltd</t>
  </si>
  <si>
    <t>516561917</t>
  </si>
  <si>
    <t>Sustained Therapy</t>
  </si>
  <si>
    <t>516541372</t>
  </si>
  <si>
    <t>TIPA CORP LTD</t>
  </si>
  <si>
    <t>514420660</t>
  </si>
  <si>
    <t>Veev וויו גרופ*</t>
  </si>
  <si>
    <t>1171107</t>
  </si>
  <si>
    <t>83-2652993</t>
  </si>
  <si>
    <t>VELOX PURE DIGITAL</t>
  </si>
  <si>
    <t>514727430</t>
  </si>
  <si>
    <t>Venn 2014</t>
  </si>
  <si>
    <t>515171510</t>
  </si>
  <si>
    <t>Viisights Solutions</t>
  </si>
  <si>
    <t>515252112</t>
  </si>
  <si>
    <t>Virility Medical Ltd</t>
  </si>
  <si>
    <t>515448165</t>
  </si>
  <si>
    <t>אגכימדס שותפות מוגבלת*</t>
  </si>
  <si>
    <t>540310463</t>
  </si>
  <si>
    <t>אי.די.אף אנרגיות מתחדשות ישראל*</t>
  </si>
  <si>
    <t>540306990</t>
  </si>
  <si>
    <t>אפקון קרן אירופה שותף כללי*</t>
  </si>
  <si>
    <t>516404811</t>
  </si>
  <si>
    <t>פרויקט תענך   הלוואת בעלים</t>
  </si>
  <si>
    <t>540278835</t>
  </si>
  <si>
    <t>1735 MARKET INVESTOR HOLDC MAKEFET*</t>
  </si>
  <si>
    <t>240 West 35th Street  mkf*</t>
  </si>
  <si>
    <t>494382</t>
  </si>
  <si>
    <t>425 Lexington*</t>
  </si>
  <si>
    <t>901 Fifth Seattle*</t>
  </si>
  <si>
    <t>Eschborn Plaza*</t>
  </si>
  <si>
    <t>FinTLV Opportunity 2 LP</t>
  </si>
  <si>
    <t>Fu Gen AG</t>
  </si>
  <si>
    <t>Global Energy Generation LLC*</t>
  </si>
  <si>
    <t>Lendbuzz Inc</t>
  </si>
  <si>
    <t>Mammoth North LP*</t>
  </si>
  <si>
    <t>Mammoth South LP*</t>
  </si>
  <si>
    <t>Migdal WORE 2021 1 Holdings*</t>
  </si>
  <si>
    <t>NORDIC POWER 2*</t>
  </si>
  <si>
    <t>NORDIC POWER 3*</t>
  </si>
  <si>
    <t>NORDIC POWER 4*</t>
  </si>
  <si>
    <t>OPC Power Ventures LP</t>
  </si>
  <si>
    <t>ORDH</t>
  </si>
  <si>
    <t>ReLog*</t>
  </si>
  <si>
    <t>Rialto Elite Portfolio makefet*</t>
  </si>
  <si>
    <t>508308</t>
  </si>
  <si>
    <t>ROBIN*</t>
  </si>
  <si>
    <t>505145</t>
  </si>
  <si>
    <t>Sacramento 353*</t>
  </si>
  <si>
    <t>SPVNI 2 Next 2021 LP</t>
  </si>
  <si>
    <t>Sunbit</t>
  </si>
  <si>
    <t>Tanfield 1*</t>
  </si>
  <si>
    <t>USBT INVESTOR HOLDCO 2 LP*</t>
  </si>
  <si>
    <t>white oak 2*</t>
  </si>
  <si>
    <t>white oak 3 mkf*</t>
  </si>
  <si>
    <t>494381</t>
  </si>
  <si>
    <t>חברת Earnix</t>
  </si>
  <si>
    <t>עסקת Danforth*</t>
  </si>
  <si>
    <t>סה"כ קרנות השקעה</t>
  </si>
  <si>
    <t>סה"כ קרנות השקעה בישראל</t>
  </si>
  <si>
    <t>Arkin Bio Ventures II L.P</t>
  </si>
  <si>
    <t>Diagnostic Robotics Ltd</t>
  </si>
  <si>
    <t>F2 Capital Partners 3 LP</t>
  </si>
  <si>
    <t>F2 Capital Partners II, L.P.</t>
  </si>
  <si>
    <t>F2 Select I LP</t>
  </si>
  <si>
    <t>Panorays. Ltd (ISR)</t>
  </si>
  <si>
    <t>Pitango Venture Capital Fund VIII, L.P.</t>
  </si>
  <si>
    <t>Stage One Venture Capital Fund IV</t>
  </si>
  <si>
    <t>StageOne S.P.V R.S</t>
  </si>
  <si>
    <t>Vintage fund of funds ISRAEL V</t>
  </si>
  <si>
    <t>JTLV III LIMITED PARTNERSHIP</t>
  </si>
  <si>
    <t>ריאליטי קרן השקעות בנדל"ן IV</t>
  </si>
  <si>
    <t>Cynet Security LTD (ISR)</t>
  </si>
  <si>
    <t>FIMI Israel Opportunity VII</t>
  </si>
  <si>
    <t>Fortissimo Capital Fund V L.P.</t>
  </si>
  <si>
    <t>Gad</t>
  </si>
  <si>
    <t>GESM Via Maris Limited Partnership</t>
  </si>
  <si>
    <t>Green Lantern GL II LP</t>
  </si>
  <si>
    <t>Greenfield Cobra Investments L.P</t>
  </si>
  <si>
    <t>Greenfield Partners II L.P</t>
  </si>
  <si>
    <t>Kedma Capital III</t>
  </si>
  <si>
    <t>Noy 4 Infrastructure and energy</t>
  </si>
  <si>
    <t>RAM COASTAL ENERGY LIMITED PARTNERSHIP</t>
  </si>
  <si>
    <t>S.H. SKY 4 L.P</t>
  </si>
  <si>
    <t>TENE GROWTH CAPITAL IV</t>
  </si>
  <si>
    <t>Yesodot Gimmel</t>
  </si>
  <si>
    <t>Yesodot Senior Co Invest</t>
  </si>
  <si>
    <t>סה"כ קרנות השקעה בחו"ל</t>
  </si>
  <si>
    <t>83North FXV III, L.P.</t>
  </si>
  <si>
    <t>Andreessen Horowitz Fund VII, L.P.</t>
  </si>
  <si>
    <t>Andreessen Horowitz Fund VIII</t>
  </si>
  <si>
    <t>Andreessen Horowitz LSV Fund II, L.P.</t>
  </si>
  <si>
    <t>Andreessen Horowitz LSV Fund III</t>
  </si>
  <si>
    <t>BVP Forge Institutional L.P</t>
  </si>
  <si>
    <t>Creandum VI Select</t>
  </si>
  <si>
    <t>General Catalyst Group XI - Creation</t>
  </si>
  <si>
    <t>General Catalyst Group XI - Ignition</t>
  </si>
  <si>
    <t>General Catalyst Group XI -Endurance</t>
  </si>
  <si>
    <t>Horsley Bridge XII Ventures</t>
  </si>
  <si>
    <t>ISF III Overflow Fund L.P</t>
  </si>
  <si>
    <t>Israel Secondary fund III L.P</t>
  </si>
  <si>
    <t>Lightspeed Venture Partners Select IV, L.P.</t>
  </si>
  <si>
    <t>Lightspeed Venture Partners XIII, L.P.</t>
  </si>
  <si>
    <t>Point Nine Annex II GmbH &amp; Co. KG</t>
  </si>
  <si>
    <t>Point Nine VI</t>
  </si>
  <si>
    <t>Pontifax (Israel) VI L.P.</t>
  </si>
  <si>
    <t>Spark Capital Growth Fund IV</t>
  </si>
  <si>
    <t>Spark Capital VII</t>
  </si>
  <si>
    <t>Strategic Investors Fund IX L.P</t>
  </si>
  <si>
    <t>Strategic Investors Fund VIII LP</t>
  </si>
  <si>
    <t>Strategic Investors Fund X</t>
  </si>
  <si>
    <t>Vintage Fund of Funds V ACCESS</t>
  </si>
  <si>
    <t>Vintage Fund of Funds VI Access</t>
  </si>
  <si>
    <t>Vintage Fund of Funds VII (Access) LP</t>
  </si>
  <si>
    <t>Zeev Opportunity Fund I</t>
  </si>
  <si>
    <t>Zeev Ventures VI, L.P.</t>
  </si>
  <si>
    <t>קרנות גידור</t>
  </si>
  <si>
    <t>ION TECH FEEDER FUND</t>
  </si>
  <si>
    <t>KYG4939W1188</t>
  </si>
  <si>
    <t>Blackstone Real Estate Partners IX.F L.P</t>
  </si>
  <si>
    <t>Brookfield SREP III F3</t>
  </si>
  <si>
    <t>Co Invest Antlia BSREP III</t>
  </si>
  <si>
    <t>Electra America Multifamily III</t>
  </si>
  <si>
    <t>ELECTRA AMERICA PRINCIPAL HOSPITALITY</t>
  </si>
  <si>
    <t>Faropoint III FEEDER 6</t>
  </si>
  <si>
    <t>Portfolio EDGE</t>
  </si>
  <si>
    <t>Waterton Residential P V XIII</t>
  </si>
  <si>
    <t>חשבון ריט WATERTON EDGE</t>
  </si>
  <si>
    <t>Accelmed Partners II</t>
  </si>
  <si>
    <t>ACE IV*</t>
  </si>
  <si>
    <t>ACE V*</t>
  </si>
  <si>
    <t>ADLS</t>
  </si>
  <si>
    <t>Advent International GPE IX L.P</t>
  </si>
  <si>
    <t>Advent International GPE X B L.P</t>
  </si>
  <si>
    <t>AIOF II Woolly Co Invest Fund L.P</t>
  </si>
  <si>
    <t>Ambition HOLDINGS OFFSHORE LP</t>
  </si>
  <si>
    <t>AP IX Connect Holdings L.P</t>
  </si>
  <si>
    <t>APCS LP*</t>
  </si>
  <si>
    <t>Apollo Natural Resources Partners II LP</t>
  </si>
  <si>
    <t>Apollo Overseas Partners IX L.P</t>
  </si>
  <si>
    <t>ARCLIGHT AEP FEEDER FUND VII LLC</t>
  </si>
  <si>
    <t>ArcLight Fund VII AIV L.P</t>
  </si>
  <si>
    <t>Arcmont SLF II</t>
  </si>
  <si>
    <t>Ares Private Capital Solutions II*</t>
  </si>
  <si>
    <t>Artemis*</t>
  </si>
  <si>
    <t>Astorg MidCap</t>
  </si>
  <si>
    <t>Astorg VII</t>
  </si>
  <si>
    <t>Astorg VII Co Invest ERT</t>
  </si>
  <si>
    <t>Astorg VII Co Invest LGC</t>
  </si>
  <si>
    <t>Astorg VIII</t>
  </si>
  <si>
    <t>AT-BAY, Inc.</t>
  </si>
  <si>
    <t>Audax Direct Lending Solutions Fund II</t>
  </si>
  <si>
    <t>Augury Inc.</t>
  </si>
  <si>
    <t>BCP V Brand Co Invest LP</t>
  </si>
  <si>
    <t>BCP V DEXKO CO INVEST LP</t>
  </si>
  <si>
    <t>Boom Co invest B LP</t>
  </si>
  <si>
    <t>Brookfield Capital Partners Fund VI</t>
  </si>
  <si>
    <t>Brookfield Capital Partners V</t>
  </si>
  <si>
    <t>Brookfield coinv JCI</t>
  </si>
  <si>
    <t>Brookfield HSO Co Invest L.P</t>
  </si>
  <si>
    <t>CAPSII</t>
  </si>
  <si>
    <t>CAPSII co inv</t>
  </si>
  <si>
    <t>Caretech*</t>
  </si>
  <si>
    <t>Cary Group*</t>
  </si>
  <si>
    <t>CDL II</t>
  </si>
  <si>
    <t>Cerity Partners</t>
  </si>
  <si>
    <t>Cherry Bekaert</t>
  </si>
  <si>
    <t>Cheyne Real Estate Credit Holdings VII</t>
  </si>
  <si>
    <t>Clayton Dubilier &amp; Rice XI L.P</t>
  </si>
  <si>
    <t>CMPVIIC</t>
  </si>
  <si>
    <t>Concorde Co Invest L.P.</t>
  </si>
  <si>
    <t>Copenhagen Energy Transition</t>
  </si>
  <si>
    <t>Copenhagen Infrastructure III F2</t>
  </si>
  <si>
    <t>Copenhagen Infrastructure Partners IV F2</t>
  </si>
  <si>
    <t>Court Square Capital Lancet Holdings L.P</t>
  </si>
  <si>
    <t>Court Square IV</t>
  </si>
  <si>
    <t>CRECH V</t>
  </si>
  <si>
    <t>Crescent Direct Lending III</t>
  </si>
  <si>
    <t>CVC Capital partners VIII</t>
  </si>
  <si>
    <t>DIRECT LENDING FUND IV (EUR) SLP</t>
  </si>
  <si>
    <t>EC 6 ADLS co inv</t>
  </si>
  <si>
    <t>EC1 ADLS  co inv</t>
  </si>
  <si>
    <t>EC2 ADLS  co inv</t>
  </si>
  <si>
    <t>EC3 ADLS  co inv</t>
  </si>
  <si>
    <t>EC4 ADLS  co inv</t>
  </si>
  <si>
    <t>EC5 ADLS  co inv</t>
  </si>
  <si>
    <t>EIP Renewables invest SCS</t>
  </si>
  <si>
    <t>Euromoney*</t>
  </si>
  <si>
    <t>European Camping Group ECG*</t>
  </si>
  <si>
    <t>Fitzgerald Fund US LP</t>
  </si>
  <si>
    <t>Francisco Partners VI</t>
  </si>
  <si>
    <t>GIP CAPS II Panther Co Investment L.P</t>
  </si>
  <si>
    <t>GIP CAPS II REX Co Investment Fund L.P</t>
  </si>
  <si>
    <t>GIP GEMINI FUND CAYMAN FEEDER II LP</t>
  </si>
  <si>
    <t>GIP IV Gutenberg Co Invest SCsp</t>
  </si>
  <si>
    <t>GIP IV Seaway Energy</t>
  </si>
  <si>
    <t>GIP OAK CO INVEST L.P</t>
  </si>
  <si>
    <t>Girasol Investments S.A</t>
  </si>
  <si>
    <t>Global Infrastructure Partners Core C</t>
  </si>
  <si>
    <t>Global Infrastructure Partners IV L.P</t>
  </si>
  <si>
    <t>Group 11 Fund IV</t>
  </si>
  <si>
    <t>Group 11 Fund V</t>
  </si>
  <si>
    <t>GTCR Fund XII/A&amp;B LP</t>
  </si>
  <si>
    <t>H.I.G. Advantage Buyout Fund, L.P.</t>
  </si>
  <si>
    <t>HarbourVest Partners Co-Investment Fund IV L.P.</t>
  </si>
  <si>
    <t>Havea*</t>
  </si>
  <si>
    <t>ICG Real Estate Debt VI</t>
  </si>
  <si>
    <t>ICGLV</t>
  </si>
  <si>
    <t>IFM GLOBAL INFRASTRUCTURE C</t>
  </si>
  <si>
    <t>IK Small Cap Fund II No.1 SCSp</t>
  </si>
  <si>
    <t>InfraRed Infrastructure Fund V</t>
  </si>
  <si>
    <t>InnovateMR</t>
  </si>
  <si>
    <t>Insight Partners XI</t>
  </si>
  <si>
    <t>Insight Partners XII LP</t>
  </si>
  <si>
    <t>Insight Venture Partners X, L.P.</t>
  </si>
  <si>
    <t>Investindustrial VII L.P.</t>
  </si>
  <si>
    <t>ISQ Global infrastructure Fund III</t>
  </si>
  <si>
    <t>ISQ Kio Co Invest Fund L.P</t>
  </si>
  <si>
    <t>itm8*</t>
  </si>
  <si>
    <t>JoyTunes Ltd.</t>
  </si>
  <si>
    <t>JP Morgan IIF</t>
  </si>
  <si>
    <t>Kartesia Senior Opportunities II</t>
  </si>
  <si>
    <t>KASS</t>
  </si>
  <si>
    <t>KASS Unlevered   Compartment E</t>
  </si>
  <si>
    <t>KASS Unlevered II S.a r.l</t>
  </si>
  <si>
    <t>KCO VI</t>
  </si>
  <si>
    <t>KCOIV SCS</t>
  </si>
  <si>
    <t>KCOV</t>
  </si>
  <si>
    <t>Kelso Investment Associates X, L.P.</t>
  </si>
  <si>
    <t>KKR CAVALRY CO INVEST</t>
  </si>
  <si>
    <t>KKR THOR CO INVEST LP</t>
  </si>
  <si>
    <t>Klirmark III</t>
  </si>
  <si>
    <t>Klirmark Opportunity Fund IV</t>
  </si>
  <si>
    <t>KSO</t>
  </si>
  <si>
    <t>Lightricks Ltd.</t>
  </si>
  <si>
    <t>LS POWER FUND IV F2</t>
  </si>
  <si>
    <t>Magna Legal Services</t>
  </si>
  <si>
    <t>MCP V</t>
  </si>
  <si>
    <t>MIE III Co Investment Fund II S.L.P</t>
  </si>
  <si>
    <t>Minute Media Inc.</t>
  </si>
  <si>
    <t>Mirasol Co Invest Fund L.P</t>
  </si>
  <si>
    <t>MORE B 1</t>
  </si>
  <si>
    <t>MTDL</t>
  </si>
  <si>
    <t>NCA Co Invest L.P</t>
  </si>
  <si>
    <t>Ned Stevens</t>
  </si>
  <si>
    <t>Nirvana Holdings I LP</t>
  </si>
  <si>
    <t>Odevo*</t>
  </si>
  <si>
    <t>ORCC III</t>
  </si>
  <si>
    <t>Pantheon Global Co Inv Opportunities V</t>
  </si>
  <si>
    <t>Pantheon Global Secondary Fund VI</t>
  </si>
  <si>
    <t>Paragon Fund III Feeder Limited</t>
  </si>
  <si>
    <t>Patria Private Equity Fund VI</t>
  </si>
  <si>
    <t>PCSIII LP</t>
  </si>
  <si>
    <t>PERMIRA VII L.P.2 SCSP</t>
  </si>
  <si>
    <t>Permira VIII   2 SCSp</t>
  </si>
  <si>
    <t>PGCO IV Co mingled Fund SCSP</t>
  </si>
  <si>
    <t>PORCUPINE HOLDINGS (OFFSHORE) LP</t>
  </si>
  <si>
    <t>PPCSIV</t>
  </si>
  <si>
    <t>Project Stream Co Invest Fund L.P</t>
  </si>
  <si>
    <t>Proofpoint Co Invest Fund L.P</t>
  </si>
  <si>
    <t>Proxima Co Invest L.P</t>
  </si>
  <si>
    <t>R Software Inc.</t>
  </si>
  <si>
    <t>SDP IV</t>
  </si>
  <si>
    <t>SDPIII</t>
  </si>
  <si>
    <t>SLF1</t>
  </si>
  <si>
    <t>SONNEDIX</t>
  </si>
  <si>
    <t>Spectrum</t>
  </si>
  <si>
    <t>SPECTRUM co inv   Mayberry LP</t>
  </si>
  <si>
    <t>SPECTRUM co inv   Saavi LP</t>
  </si>
  <si>
    <t>Sportority Limited (UK)</t>
  </si>
  <si>
    <t>Sun Capital Partners VII, L.P.</t>
  </si>
  <si>
    <t>TDLIV</t>
  </si>
  <si>
    <t>Thoma Bravo Discover Fund II, L.P.</t>
  </si>
  <si>
    <t>Thoma Bravo Fund XIII</t>
  </si>
  <si>
    <t>Thoma Bravo Fund XIV A</t>
  </si>
  <si>
    <t>Thor Investment Trust 1</t>
  </si>
  <si>
    <t>Tikehau Direct Lending V</t>
  </si>
  <si>
    <t>TPG Asia VII L.P</t>
  </si>
  <si>
    <t>Trilantic Europe VI SCSp</t>
  </si>
  <si>
    <t>Warburg Pincus China II L.P</t>
  </si>
  <si>
    <t>Warburg Pincus China LP</t>
  </si>
  <si>
    <t>Whitehorse IV</t>
  </si>
  <si>
    <t>WHITEHORSE LIQUIDITY PARTNERS GPSOF</t>
  </si>
  <si>
    <t>Whitehorse Liquidity Partners V</t>
  </si>
  <si>
    <t>WHLP Kennedy (A) LP</t>
  </si>
  <si>
    <t>WSREDII</t>
  </si>
  <si>
    <t>סה"כ כתבי אופציה בישראל:</t>
  </si>
  <si>
    <t>ג'י סיטי בע"מ*</t>
  </si>
  <si>
    <t>הייקון מערכות אפ 03/22*</t>
  </si>
  <si>
    <t>1185214</t>
  </si>
  <si>
    <t>נוסטרומו אופ*</t>
  </si>
  <si>
    <t>אופציה על מניה לא סחירה Agritask</t>
  </si>
  <si>
    <t>₪ / מט"ח</t>
  </si>
  <si>
    <t>C +USD/-ILS 3.685 08-02 (20)</t>
  </si>
  <si>
    <t>10003676</t>
  </si>
  <si>
    <t>C +USD/-ILS 3.76 08-30 (20)</t>
  </si>
  <si>
    <t>10003764</t>
  </si>
  <si>
    <t>P -USD/+ILS 3.54 08-02 (20)</t>
  </si>
  <si>
    <t>10003677</t>
  </si>
  <si>
    <t>P -USD/+ILS 3.625 08-30 (20)</t>
  </si>
  <si>
    <t>10003765</t>
  </si>
  <si>
    <t>או פי סי אנרגיה</t>
  </si>
  <si>
    <t>10000668</t>
  </si>
  <si>
    <t>10000669</t>
  </si>
  <si>
    <t>10000632</t>
  </si>
  <si>
    <t>10000677</t>
  </si>
  <si>
    <t>10000676</t>
  </si>
  <si>
    <t>10000667</t>
  </si>
  <si>
    <t>10000757</t>
  </si>
  <si>
    <t>10000643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</si>
  <si>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</si>
  <si>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</si>
  <si>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</si>
  <si>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</si>
  <si>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</si>
  <si>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</si>
  <si>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</si>
  <si>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</si>
  <si>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</si>
  <si>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</si>
  <si>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</si>
  <si>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</si>
  <si>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</si>
  <si>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</si>
  <si>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</si>
  <si>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</si>
  <si>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</si>
  <si>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</si>
  <si>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</si>
  <si>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 12-10-23 (12) -438</t>
  </si>
  <si>
    <t>10002508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</si>
  <si>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</si>
  <si>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</si>
  <si>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</si>
  <si>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</si>
  <si>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</si>
  <si>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</si>
  <si>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</si>
  <si>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</si>
  <si>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</si>
  <si>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</si>
  <si>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</si>
  <si>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</si>
  <si>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</si>
  <si>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</si>
  <si>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</si>
  <si>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</si>
  <si>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</si>
  <si>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</si>
  <si>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</si>
  <si>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</si>
  <si>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</si>
  <si>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</si>
  <si>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</si>
  <si>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</si>
  <si>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</si>
  <si>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</si>
  <si>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</si>
  <si>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</si>
  <si>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</si>
  <si>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</si>
  <si>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</si>
  <si>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</si>
  <si>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</si>
  <si>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</si>
  <si>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</si>
  <si>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</si>
  <si>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</si>
  <si>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</si>
  <si>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</si>
  <si>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</si>
  <si>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</si>
  <si>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</si>
  <si>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</si>
  <si>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 17-10-23 (12) -467</t>
  </si>
  <si>
    <t>10002510</t>
  </si>
  <si>
    <t>+ILS/-USD 3.432 17-10-23 (93) -460</t>
  </si>
  <si>
    <t>10003380</t>
  </si>
  <si>
    <t>+ILS/-USD 3.432 24-10-23 (10) -448</t>
  </si>
  <si>
    <t>10000197</t>
  </si>
  <si>
    <t>10000841</t>
  </si>
  <si>
    <t>+ILS/-USD 3.4335 16-10-23 (11) -465</t>
  </si>
  <si>
    <t>10003372</t>
  </si>
  <si>
    <t>+ILS/-USD 3.4336 16-10-23 (94) -464</t>
  </si>
  <si>
    <t>10003376</t>
  </si>
  <si>
    <t>+ILS/-USD 3.478 30-10-23 (10) -430</t>
  </si>
  <si>
    <t>10002525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</si>
  <si>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</si>
  <si>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</si>
  <si>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</si>
  <si>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</si>
  <si>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</si>
  <si>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</si>
  <si>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</si>
  <si>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</si>
  <si>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</si>
  <si>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</si>
  <si>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</si>
  <si>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10002528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</si>
  <si>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</si>
  <si>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</si>
  <si>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</si>
  <si>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</si>
  <si>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</si>
  <si>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</si>
  <si>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3.515 02-11-23 (12) -448</t>
  </si>
  <si>
    <t>10002530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</si>
  <si>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</si>
  <si>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</si>
  <si>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</si>
  <si>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</si>
  <si>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</si>
  <si>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</si>
  <si>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</si>
  <si>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</si>
  <si>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</si>
  <si>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</si>
  <si>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</si>
  <si>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</si>
  <si>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</si>
  <si>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</si>
  <si>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</si>
  <si>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</si>
  <si>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</si>
  <si>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</si>
  <si>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</si>
  <si>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</si>
  <si>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</si>
  <si>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10000249</t>
  </si>
  <si>
    <t>10000748</t>
  </si>
  <si>
    <t>+ILS/-USD 3.55 15-11-23 (12) -462</t>
  </si>
  <si>
    <t>10000887</t>
  </si>
  <si>
    <t>+ILS/-USD 3.5501 30-10-23 (10) -344</t>
  </si>
  <si>
    <t>10002553</t>
  </si>
  <si>
    <t>+ILS/-USD 3.555 22-11-23 (11) -400</t>
  </si>
  <si>
    <t>10003615</t>
  </si>
  <si>
    <t>10000717</t>
  </si>
  <si>
    <t>+ILS/-USD 3.5568 22-11-23 (10) -397</t>
  </si>
  <si>
    <t>10000223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</si>
  <si>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</si>
  <si>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</si>
  <si>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</si>
  <si>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</si>
  <si>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</si>
  <si>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</si>
  <si>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</si>
  <si>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10000976</t>
  </si>
  <si>
    <t>10000751</t>
  </si>
  <si>
    <t>+ILS/-USD 3.5603 22-11-23 (12) -397</t>
  </si>
  <si>
    <t>10002548</t>
  </si>
  <si>
    <t>10000912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</si>
  <si>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</si>
  <si>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</si>
  <si>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</si>
  <si>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</si>
  <si>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</si>
  <si>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</si>
  <si>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</si>
  <si>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</si>
  <si>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</si>
  <si>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</si>
  <si>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</si>
  <si>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</si>
  <si>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</si>
  <si>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</si>
  <si>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</si>
  <si>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</si>
  <si>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</si>
  <si>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</si>
  <si>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</si>
  <si>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</si>
  <si>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</si>
  <si>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</si>
  <si>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</si>
  <si>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</si>
  <si>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</si>
  <si>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</si>
  <si>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3.5781 06-12-23 (10) -264</t>
  </si>
  <si>
    <t>10002580</t>
  </si>
  <si>
    <t>+ILS/-USD 3.5787 06-12-23 (10) -273</t>
  </si>
  <si>
    <t>10002582</t>
  </si>
  <si>
    <t>+ILS/-USD 3.579 30-10-23 (10) -440</t>
  </si>
  <si>
    <t>10002539</t>
  </si>
  <si>
    <t>+ILS/-USD 3.58 10-10-23 (20) -365</t>
  </si>
  <si>
    <t>10000885</t>
  </si>
  <si>
    <t>+ILS/-USD 3.582 17-10-23 (11) -174</t>
  </si>
  <si>
    <t>10000756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</si>
  <si>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</si>
  <si>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</si>
  <si>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</si>
  <si>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</si>
  <si>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</si>
  <si>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</si>
  <si>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</si>
  <si>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 18-07-23 (20) -40</t>
  </si>
  <si>
    <t>10003817</t>
  </si>
  <si>
    <t>+ILS/-USD 3.59 30-10-23 (10) -380</t>
  </si>
  <si>
    <t>10002536</t>
  </si>
  <si>
    <t>+ILS/-USD 3.5911 18-07-23 (11) -39</t>
  </si>
  <si>
    <t>10003815</t>
  </si>
  <si>
    <t>10000972</t>
  </si>
  <si>
    <t>+ILS/-USD 3.5919 20-07-23 (11) -31</t>
  </si>
  <si>
    <t>10000762</t>
  </si>
  <si>
    <t>+ILS/-USD 3.595 26-10-23 (11) -420</t>
  </si>
  <si>
    <t>10000875</t>
  </si>
  <si>
    <t>10000693</t>
  </si>
  <si>
    <t>+ILS/-USD 3.596 24-10-23 (12) -192</t>
  </si>
  <si>
    <t>10003844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</si>
  <si>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</si>
  <si>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</si>
  <si>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</si>
  <si>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</si>
  <si>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</si>
  <si>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</si>
  <si>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</si>
  <si>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</si>
  <si>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</si>
  <si>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</si>
  <si>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</si>
  <si>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</si>
  <si>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</si>
  <si>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</si>
  <si>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</si>
  <si>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</si>
  <si>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</si>
  <si>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</si>
  <si>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</si>
  <si>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</si>
  <si>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</si>
  <si>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</si>
  <si>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</si>
  <si>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</si>
  <si>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</si>
  <si>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</si>
  <si>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</si>
  <si>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</si>
  <si>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</si>
  <si>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</si>
  <si>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</si>
  <si>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</si>
  <si>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</si>
  <si>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</si>
  <si>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 19-07-23 (10) -28</t>
  </si>
  <si>
    <t>10003859</t>
  </si>
  <si>
    <t>+ILS/-USD 3.611 13-12-23 (12) -440</t>
  </si>
  <si>
    <t>10003589</t>
  </si>
  <si>
    <t>+ILS/-USD 3.611 19-07-23 (10) -28</t>
  </si>
  <si>
    <t>10000251</t>
  </si>
  <si>
    <t>10003838</t>
  </si>
  <si>
    <t>+ILS/-USD 3.612 13-12-23 (20) -445</t>
  </si>
  <si>
    <t>10003591</t>
  </si>
  <si>
    <t>+ILS/-USD 3.612 19-07-23 (11) -28</t>
  </si>
  <si>
    <t>10000760</t>
  </si>
  <si>
    <t>10003840</t>
  </si>
  <si>
    <t>+ILS/-USD 3.6122 15-11-23 (11) -348</t>
  </si>
  <si>
    <t>10003648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</si>
  <si>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</si>
  <si>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</si>
  <si>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</si>
  <si>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</si>
  <si>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</si>
  <si>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</si>
  <si>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</si>
  <si>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</si>
  <si>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</si>
  <si>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3.614 19-07-23 (98) -29</t>
  </si>
  <si>
    <t>10003842</t>
  </si>
  <si>
    <t>+ILS/-USD 3.6146 07-11-23 (20) -444</t>
  </si>
  <si>
    <t>10003521</t>
  </si>
  <si>
    <t>10000689</t>
  </si>
  <si>
    <t>+ILS/-USD 3.6149 13-11-23 (11) -441</t>
  </si>
  <si>
    <t>10000695</t>
  </si>
  <si>
    <t>+ILS/-USD 3.615 28-11-23 (11) -368</t>
  </si>
  <si>
    <t>10003651</t>
  </si>
  <si>
    <t>+ILS/-USD 3.616 28-11-23 (10) -368</t>
  </si>
  <si>
    <t>10000117</t>
  </si>
  <si>
    <t>10000227</t>
  </si>
  <si>
    <t>+ILS/-USD 3.616 28-11-23 (12) -369</t>
  </si>
  <si>
    <t>10000924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</si>
  <si>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</si>
  <si>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</si>
  <si>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</si>
  <si>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</si>
  <si>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</si>
  <si>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</si>
  <si>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3.617 29-11-23 (10) -370</t>
  </si>
  <si>
    <t>10003660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</si>
  <si>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</si>
  <si>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</si>
  <si>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</si>
  <si>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</si>
  <si>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</si>
  <si>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10002560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</si>
  <si>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</si>
  <si>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</si>
  <si>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</si>
  <si>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</si>
  <si>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</si>
  <si>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</si>
  <si>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</si>
  <si>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</si>
  <si>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</si>
  <si>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</si>
  <si>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</si>
  <si>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3.6222 30-10-23 (10) -343</t>
  </si>
  <si>
    <t>10002556</t>
  </si>
  <si>
    <t>+ILS/-USD 3.625 07-11-23 (12) -463</t>
  </si>
  <si>
    <t>10003506</t>
  </si>
  <si>
    <t>+ILS/-USD 3.625647 25-07-23 (10) -35</t>
  </si>
  <si>
    <t>10003868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</si>
  <si>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</si>
  <si>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</si>
  <si>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</si>
  <si>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</si>
  <si>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</si>
  <si>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</si>
  <si>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03-07-23 (11) -73</t>
  </si>
  <si>
    <t>10003700</t>
  </si>
  <si>
    <t>+ILS/-USD 3.6317 30-11-23 (10) -327</t>
  </si>
  <si>
    <t>10003704</t>
  </si>
  <si>
    <t>+ILS/-USD 3.634 03-07-23 (20) -72</t>
  </si>
  <si>
    <t>10003702</t>
  </si>
  <si>
    <t>10000946</t>
  </si>
  <si>
    <t>+ILS/-USD 3.635 03-07-23 (10) -73</t>
  </si>
  <si>
    <t>10000944</t>
  </si>
  <si>
    <t>10003698</t>
  </si>
  <si>
    <t>+ILS/-USD 3.635 07-09-23 (98) -170</t>
  </si>
  <si>
    <t>10003728</t>
  </si>
  <si>
    <t>+ILS/-USD 3.6355 05-09-23 (20) -355</t>
  </si>
  <si>
    <t>10000687</t>
  </si>
  <si>
    <t>+ILS/-USD 3.636 07-09-23 (10) -170</t>
  </si>
  <si>
    <t>10000236</t>
  </si>
  <si>
    <t>+ILS/-USD 3.636 07-09-23 (11) -170</t>
  </si>
  <si>
    <t>10003722</t>
  </si>
  <si>
    <t>+ILS/-USD 3.636 07-09-23 (12) -170</t>
  </si>
  <si>
    <t>10003724</t>
  </si>
  <si>
    <t>+ILS/-USD 3.637 15-11-23 (12) -433</t>
  </si>
  <si>
    <t>10003579</t>
  </si>
  <si>
    <t>+ILS/-USD 3.6385 05-09-23 (11) -355</t>
  </si>
  <si>
    <t>10003510</t>
  </si>
  <si>
    <t>+ILS/-USD 3.639 07-09-23 (20) -169</t>
  </si>
  <si>
    <t>10003726</t>
  </si>
  <si>
    <t>+ILS/-USD 3.643 05-09-23 (98) -360</t>
  </si>
  <si>
    <t>10003508</t>
  </si>
  <si>
    <t>+ILS/-USD 3.643 11-10-23 (20) -145</t>
  </si>
  <si>
    <t>10000981</t>
  </si>
  <si>
    <t>+ILS/-USD 3.6447 30-10-23 (10) -263</t>
  </si>
  <si>
    <t>10002569</t>
  </si>
  <si>
    <t>+ILS/-USD 3.646 07-12-23 (20) -264</t>
  </si>
  <si>
    <t>10000985</t>
  </si>
  <si>
    <t>+ILS/-USD 3.6486 12-09-23 (11) -174</t>
  </si>
  <si>
    <t>10003734</t>
  </si>
  <si>
    <t>+ILS/-USD 3.649 07-12-23 (11) -269</t>
  </si>
  <si>
    <t>10003870</t>
  </si>
  <si>
    <t>+ILS/-USD 3.6496 12-09-23 (10) -174</t>
  </si>
  <si>
    <t>10000243</t>
  </si>
  <si>
    <t>+ILS/-USD 3.65 05-07-23 (10) -74</t>
  </si>
  <si>
    <t>10003710</t>
  </si>
  <si>
    <t>10000952</t>
  </si>
  <si>
    <t>+ILS/-USD 3.65 05-07-23 (12) -74</t>
  </si>
  <si>
    <t>10003712</t>
  </si>
  <si>
    <t>+ILS/-USD 3.6506 05-07-23 (11) -74</t>
  </si>
  <si>
    <t>10000954</t>
  </si>
  <si>
    <t>10000735</t>
  </si>
  <si>
    <t>+ILS/-USD 3.6584 06-07-23 (20) -66</t>
  </si>
  <si>
    <t>10000119</t>
  </si>
  <si>
    <t>10003714</t>
  </si>
  <si>
    <t>+ILS/-USD 3.663 07-12-23 (10) -271</t>
  </si>
  <si>
    <t>10000983</t>
  </si>
  <si>
    <t>+ILS/-USD 3.6631 06-07-23 (11) -29</t>
  </si>
  <si>
    <t>10003805</t>
  </si>
  <si>
    <t>+ILS/-USD 3.664 06-07-23 (12) -29</t>
  </si>
  <si>
    <t>10000970</t>
  </si>
  <si>
    <t>10003807</t>
  </si>
  <si>
    <t>+ILS/-USD 3.6668 17-07-23 (11) -52</t>
  </si>
  <si>
    <t>10000746</t>
  </si>
  <si>
    <t>+ILS/-USD 3.668 17-07-23 (94) -50</t>
  </si>
  <si>
    <t>10003797</t>
  </si>
  <si>
    <t>+ILS/-USD 3.67 17-07-23 (12) -52.5</t>
  </si>
  <si>
    <t>10002577</t>
  </si>
  <si>
    <t>10003801</t>
  </si>
  <si>
    <t>+ILS/-USD 3.692 06-09-23 (11) -176</t>
  </si>
  <si>
    <t>10000739</t>
  </si>
  <si>
    <t>10003762</t>
  </si>
  <si>
    <t>+ILS/-USD 3.693 06-09-23 (10) -174</t>
  </si>
  <si>
    <t>10003760</t>
  </si>
  <si>
    <t>+ILS/-USD 3.7 13-09-23 (11) -180</t>
  </si>
  <si>
    <t>10000737</t>
  </si>
  <si>
    <t>10003752</t>
  </si>
  <si>
    <t>+ILS/-USD 3.7014 06-12-23 (10) -336</t>
  </si>
  <si>
    <t>10002575</t>
  </si>
  <si>
    <t>+ILS/-USD 3.7028 25-07-23 (20) -92</t>
  </si>
  <si>
    <t>10000958</t>
  </si>
  <si>
    <t>+ILS/-USD 3.703 13-09-23 (10) -181</t>
  </si>
  <si>
    <t>10000246</t>
  </si>
  <si>
    <t>10003748</t>
  </si>
  <si>
    <t>+ILS/-USD 3.7068 25-07-23 (11) -92</t>
  </si>
  <si>
    <t>10000956</t>
  </si>
  <si>
    <t>10003750</t>
  </si>
  <si>
    <t>+ILS/-USD 3.707 26-07-23 (12) -103</t>
  </si>
  <si>
    <t>10000743</t>
  </si>
  <si>
    <t>+ILS/-USD 3.708 26-07-23 (11) -101</t>
  </si>
  <si>
    <t>10000741</t>
  </si>
  <si>
    <t>+ILS/-USD 3.711 26-07-23 (10) -104</t>
  </si>
  <si>
    <t>10003767</t>
  </si>
  <si>
    <t>+ILS/-USD 3.718 13-07-23 (11) -48</t>
  </si>
  <si>
    <t>10003793</t>
  </si>
  <si>
    <t>+ILS/-USD 3.72 13-07-23 (12) -49</t>
  </si>
  <si>
    <t>10003795</t>
  </si>
  <si>
    <t>+ILS/-USD 3.72357 12-07-23 (94) -54.3</t>
  </si>
  <si>
    <t>10003786</t>
  </si>
  <si>
    <t>+ILS/-USD 3.724 12-07-23 (10) -53</t>
  </si>
  <si>
    <t>10003782</t>
  </si>
  <si>
    <t>+ILS/-USD 3.7247 12-07-23 (11) -53</t>
  </si>
  <si>
    <t>10000962</t>
  </si>
  <si>
    <t>10003784</t>
  </si>
  <si>
    <t>+ILS/-USD 3.7256 12-07-23 (20) -54</t>
  </si>
  <si>
    <t>10000964</t>
  </si>
  <si>
    <t>+USD/-ILS 3.5342 29-11-23 (12) -248</t>
  </si>
  <si>
    <t>10003832</t>
  </si>
  <si>
    <t>+USD/-ILS 3.539 29-11-23 (20) -250</t>
  </si>
  <si>
    <t>10003827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</si>
  <si>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</si>
  <si>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</si>
  <si>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</si>
  <si>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</si>
  <si>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</si>
  <si>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</si>
  <si>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</si>
  <si>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</si>
  <si>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3.567 16-11-23 (10) -230</t>
  </si>
  <si>
    <t>10000974</t>
  </si>
  <si>
    <t>+USD/-ILS 3.5725 30-10-23 (10) -445</t>
  </si>
  <si>
    <t>10002533</t>
  </si>
  <si>
    <t>+USD/-ILS 3.5745 06-11-23 (11) -220</t>
  </si>
  <si>
    <t>10003812</t>
  </si>
  <si>
    <t>+USD/-ILS 3.575 07-11-23 (12) -220</t>
  </si>
  <si>
    <t>10003813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</si>
  <si>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</si>
  <si>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</si>
  <si>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</si>
  <si>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</si>
  <si>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</si>
  <si>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</si>
  <si>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</si>
  <si>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</si>
  <si>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</si>
  <si>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</si>
  <si>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</si>
  <si>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</si>
  <si>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</si>
  <si>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</si>
  <si>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</si>
  <si>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</si>
  <si>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3.608 29-11-23 (12) -345</t>
  </si>
  <si>
    <t>10002563</t>
  </si>
  <si>
    <t>+USD/-ILS 3.6092 27-11-23 (11) -338</t>
  </si>
  <si>
    <t>10003687</t>
  </si>
  <si>
    <t>+USD/-ILS 3.641 30-10-23 (10) -390</t>
  </si>
  <si>
    <t>10002542</t>
  </si>
  <si>
    <t>+USD/-ILS 3.643 11-10-23 (20) -145</t>
  </si>
  <si>
    <t>10000120</t>
  </si>
  <si>
    <t>+USD/-ILS 3.6697 05-07-23 (12) -53</t>
  </si>
  <si>
    <t>10003742</t>
  </si>
  <si>
    <t>+USD/-ILS 3.6853 03-07-23 (10) -47</t>
  </si>
  <si>
    <t>10003744</t>
  </si>
  <si>
    <t>+USD/-ILS 3.6904 03-07-23 (20) -46</t>
  </si>
  <si>
    <t>10003746</t>
  </si>
  <si>
    <t>+USD/-ILS 3.713 24-10-23 (10) -242</t>
  </si>
  <si>
    <t>10000968</t>
  </si>
  <si>
    <t>פורוורד ש"ח-מט"ח</t>
  </si>
  <si>
    <t>10000982</t>
  </si>
  <si>
    <t>10000984</t>
  </si>
  <si>
    <t>10003869</t>
  </si>
  <si>
    <t>+AUD/-USD 0.67797 24-07-23 (20) +19.7</t>
  </si>
  <si>
    <t>10003691</t>
  </si>
  <si>
    <t>+AUD/-USD 0.6803 24-07-23 (20) +7</t>
  </si>
  <si>
    <t>10003856</t>
  </si>
  <si>
    <t>+AUD/-USD 0.70018 24-07-23 (20) +38.8</t>
  </si>
  <si>
    <t>10003452</t>
  </si>
  <si>
    <t>+AUD/-USD 0.7006 24-07-23 (10) +39</t>
  </si>
  <si>
    <t>10003450</t>
  </si>
  <si>
    <t>+CAD/-USD 1.347 24-07-23 (10) -25</t>
  </si>
  <si>
    <t>10003624</t>
  </si>
  <si>
    <t>+EUR/-USD 1.07468 01-08-23 (10) +36.8</t>
  </si>
  <si>
    <t>10003780</t>
  </si>
  <si>
    <t>+EUR/-USD 1.08485 24-07-23 (10) +38.5</t>
  </si>
  <si>
    <t>10003732</t>
  </si>
  <si>
    <t>+EUR/-USD 1.08485 24-07-23 (20) +38.5</t>
  </si>
  <si>
    <t>10003730</t>
  </si>
  <si>
    <t>+EUR/-USD 1.08935 11-09-23 (10) +66.5</t>
  </si>
  <si>
    <t>10002566</t>
  </si>
  <si>
    <t>+EUR/-USD 1.0961 14-08-23 (10) +31</t>
  </si>
  <si>
    <t>10003858</t>
  </si>
  <si>
    <t>+EUR/-USD 1.1013 01-08-23 (10) +51</t>
  </si>
  <si>
    <t>10002564</t>
  </si>
  <si>
    <t>+GBP/-USD 1.23965 15-08-23 (10) +16.5</t>
  </si>
  <si>
    <t>10000966</t>
  </si>
  <si>
    <t>+GBP/-USD 1.2476 10-07-23 (12) +9</t>
  </si>
  <si>
    <t>10003776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</si>
  <si>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</si>
  <si>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</si>
  <si>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</si>
  <si>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</si>
  <si>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</si>
  <si>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</si>
  <si>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</si>
  <si>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</si>
  <si>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</si>
  <si>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</si>
  <si>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</si>
  <si>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</si>
  <si>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</si>
  <si>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</si>
  <si>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+USD/-AUD 0.6484 24-07-23 (20) +12</t>
  </si>
  <si>
    <t>10003768</t>
  </si>
  <si>
    <t>+USD/-AUD 0.652725 24-07-23 (20) +11.25</t>
  </si>
  <si>
    <t>10003775</t>
  </si>
  <si>
    <t>+USD/-AUD 0.66755 24-07-23 (10) +9.5</t>
  </si>
  <si>
    <t>10003790</t>
  </si>
  <si>
    <t>+USD/-AUD 0.6681 24-07-23 (10) +4.5</t>
  </si>
  <si>
    <t>10000010</t>
  </si>
  <si>
    <t>+USD/-AUD 0.6697 24-07-23 (20) +9</t>
  </si>
  <si>
    <t>10003798</t>
  </si>
  <si>
    <t>+USD/-AUD 0.6701 24-07-23 (11) +8</t>
  </si>
  <si>
    <t>10003810</t>
  </si>
  <si>
    <t>+USD/-AUD 0.6756 24-07-23 (11) +8</t>
  </si>
  <si>
    <t>10003811</t>
  </si>
  <si>
    <t>+USD/-AUD 0.678 24-07-23 (12) +7</t>
  </si>
  <si>
    <t>10003826</t>
  </si>
  <si>
    <t>+USD/-AUD 0.67928 24-07-23 (10) +6.8</t>
  </si>
  <si>
    <t>10003834</t>
  </si>
  <si>
    <t>+USD/-AUD 0.70025 24-07-23 (12) +37.5</t>
  </si>
  <si>
    <t>10002516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</si>
  <si>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</si>
  <si>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</si>
  <si>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</si>
  <si>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</si>
  <si>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</si>
  <si>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</si>
  <si>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</si>
  <si>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</si>
  <si>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</si>
  <si>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</si>
  <si>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</si>
  <si>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</si>
  <si>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</si>
  <si>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</si>
  <si>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</si>
  <si>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1.0759 06-11-23 (10) +89</t>
  </si>
  <si>
    <t>10003771</t>
  </si>
  <si>
    <t>10000960</t>
  </si>
  <si>
    <t>+USD/-EUR 1.0759 06-11-23 (20) +89</t>
  </si>
  <si>
    <t>10003773</t>
  </si>
  <si>
    <t>+USD/-EUR 1.0768 06-11-23 (12) +89</t>
  </si>
  <si>
    <t>10002574</t>
  </si>
  <si>
    <t>+USD/-EUR 1.0793 11-09-23 (12) +63</t>
  </si>
  <si>
    <t>10002571</t>
  </si>
  <si>
    <t>+USD/-EUR 1.079875 14-08-23 (12) +82.75</t>
  </si>
  <si>
    <t>10003583</t>
  </si>
  <si>
    <t>10002544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</si>
  <si>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</si>
  <si>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</si>
  <si>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</si>
  <si>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</si>
  <si>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</si>
  <si>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</si>
  <si>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+USD/-EUR 1.08435 11-09-23 (12) +53.5</t>
  </si>
  <si>
    <t>10002579</t>
  </si>
  <si>
    <t>+USD/-EUR 1.09355 03-07-23 (10) +0</t>
  </si>
  <si>
    <t>10003871</t>
  </si>
  <si>
    <t>+USD/-EUR 1.09605 14-08-23 (10) +30.5</t>
  </si>
  <si>
    <t>10003857</t>
  </si>
  <si>
    <t>+USD/-EUR 1.0979 11-09-23 (20) +89</t>
  </si>
  <si>
    <t>10000914</t>
  </si>
  <si>
    <t>+USD/-EUR 1.09851 11-09-23 (12) +89.1</t>
  </si>
  <si>
    <t>10002552</t>
  </si>
  <si>
    <t>+USD/-EUR 1.09895 11-09-23 (11) +89.5</t>
  </si>
  <si>
    <t>10003621</t>
  </si>
  <si>
    <t>+USD/-EUR 1.09915 11-09-23 (10) +89</t>
  </si>
  <si>
    <t>10003619</t>
  </si>
  <si>
    <t>10002550</t>
  </si>
  <si>
    <t>+USD/-EUR 1.10058 01-08-23 (12) +55.8</t>
  </si>
  <si>
    <t>10003666</t>
  </si>
  <si>
    <t>+USD/-EUR 1.10083 01-08-23 (10) +55.8</t>
  </si>
  <si>
    <t>10002562</t>
  </si>
  <si>
    <t>10003664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</si>
  <si>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</si>
  <si>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</si>
  <si>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</si>
  <si>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</si>
  <si>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</si>
  <si>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</si>
  <si>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</si>
  <si>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1.10325 13-09-23 (11) +72.5</t>
  </si>
  <si>
    <t>10003694</t>
  </si>
  <si>
    <t>+USD/-EUR 1.10326 13-09-23 (12) +72.6</t>
  </si>
  <si>
    <t>10003696</t>
  </si>
  <si>
    <t>+USD/-EUR 1.1096 18-09-23 (12) +83</t>
  </si>
  <si>
    <t>10003629</t>
  </si>
  <si>
    <t>+USD/-EUR 1.10963 18-09-23 (10) +82.3</t>
  </si>
  <si>
    <t>10003627</t>
  </si>
  <si>
    <t>10002555</t>
  </si>
  <si>
    <t>10000918</t>
  </si>
  <si>
    <t>+USD/-EUR 1.1098 18-09-23 (20) +83</t>
  </si>
  <si>
    <t>10000920</t>
  </si>
  <si>
    <t>+USD/-EUR 1.11079 10-01-24 (10) +112.9</t>
  </si>
  <si>
    <t>10000253</t>
  </si>
  <si>
    <t>10003867</t>
  </si>
  <si>
    <t>10000979</t>
  </si>
  <si>
    <t>+USD/-EUR 1.1108 10-01-24 (12) +113</t>
  </si>
  <si>
    <t>10002584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</si>
  <si>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</si>
  <si>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</si>
  <si>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</si>
  <si>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</si>
  <si>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</si>
  <si>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</si>
  <si>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</si>
  <si>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+USD/-GBP 1.24513 15-08-23 (10) +28.3</t>
  </si>
  <si>
    <t>10000922</t>
  </si>
  <si>
    <t>10002558</t>
  </si>
  <si>
    <t>+USD/-GBP 1.24593 16-08-23 (12) +19.3</t>
  </si>
  <si>
    <t>10003720</t>
  </si>
  <si>
    <t>+USD/-GBP 1.24776 16-08-23 (10) +19.6</t>
  </si>
  <si>
    <t>10002568</t>
  </si>
  <si>
    <t>10003718</t>
  </si>
  <si>
    <t>+USD/-GBP 1.24798 16-08-23 (11) +19.8</t>
  </si>
  <si>
    <t>10003716</t>
  </si>
  <si>
    <t>+USD/-JPY 129.50167 24-07-23 (10) -303.5</t>
  </si>
  <si>
    <t>10002520</t>
  </si>
  <si>
    <t>+USD/-JPY 129.563 24-07-23 (12) -303.7</t>
  </si>
  <si>
    <t>10002522</t>
  </si>
  <si>
    <t>+USD/-JPY 137.22 24-07-23 (10) -126</t>
  </si>
  <si>
    <t>10003736</t>
  </si>
  <si>
    <t>+USD/-JPY 137.299 24-07-23 (10) -128.5</t>
  </si>
  <si>
    <t>10003754</t>
  </si>
  <si>
    <t>+USD/-JPY 138.3 24-07-23 (20) -98</t>
  </si>
  <si>
    <t>10003791</t>
  </si>
  <si>
    <t>+USD/-JPY 138.34 24-07-23 (12) -96</t>
  </si>
  <si>
    <t>10003799</t>
  </si>
  <si>
    <t>+USD/-JPY 138.408 24-07-23 (10) -83.2</t>
  </si>
  <si>
    <t>10003833</t>
  </si>
  <si>
    <t>+USD/-JPY 138.42 24-07-23 (20) -85</t>
  </si>
  <si>
    <t>10003818</t>
  </si>
  <si>
    <t>+USD/-JPY 138.52 24-07-23 (10) -115</t>
  </si>
  <si>
    <t>10003763</t>
  </si>
  <si>
    <t>+USD/-JPY 138.52 24-07-23 (12) -90</t>
  </si>
  <si>
    <t>10003809</t>
  </si>
  <si>
    <t>+USD/-JPY 138.56 24-07-23 (12) -1</t>
  </si>
  <si>
    <t>10003788</t>
  </si>
  <si>
    <t>+USD/-JPY 138.562 24-07-23 (12) -104.8</t>
  </si>
  <si>
    <t>10003777</t>
  </si>
  <si>
    <t>+USD/-JPY 138.73 24-07-23 (20) -80</t>
  </si>
  <si>
    <t>10003836</t>
  </si>
  <si>
    <t>+USD/-JPY 138.9 24-07-23 (10) -99</t>
  </si>
  <si>
    <t>10003803</t>
  </si>
  <si>
    <t>+USD/-JPY 139.22 24-07-23 (20) -113</t>
  </si>
  <si>
    <t>10003769</t>
  </si>
  <si>
    <t>+USD/-JPY 141.44 24-07-23 (12) -60</t>
  </si>
  <si>
    <t>10002586</t>
  </si>
  <si>
    <t>SW0229__3.56/TELBOR3M</t>
  </si>
  <si>
    <t>10000031</t>
  </si>
  <si>
    <t>BXTRNIFT</t>
  </si>
  <si>
    <t>10003757</t>
  </si>
  <si>
    <t>NIKKEI 225 TOTAL RETURN</t>
  </si>
  <si>
    <t>10003228</t>
  </si>
  <si>
    <t>SPNASEUT INDX</t>
  </si>
  <si>
    <t>10003094</t>
  </si>
  <si>
    <t>SPTR TRS</t>
  </si>
  <si>
    <t>10003491</t>
  </si>
  <si>
    <t>10002854</t>
  </si>
  <si>
    <t>10003756</t>
  </si>
  <si>
    <t>SZCOMP</t>
  </si>
  <si>
    <t>10003335</t>
  </si>
  <si>
    <t>TOPIX TOTAL RETURN INDEX JPY</t>
  </si>
  <si>
    <t>10003492</t>
  </si>
  <si>
    <t>10003789</t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</si>
  <si>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</si>
  <si>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</si>
  <si>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</si>
  <si>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</si>
  <si>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</si>
  <si>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</si>
  <si>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בנק הפועלים בע"מ</t>
  </si>
  <si>
    <t>בנק לאומי לישראל בע"מ</t>
  </si>
  <si>
    <t>בנק מזרחי טפחות בע"מ</t>
  </si>
  <si>
    <t>JP MORGAN</t>
  </si>
  <si>
    <t>דירוג פנימי</t>
  </si>
  <si>
    <t>לא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</si>
  <si>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</si>
  <si>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</si>
  <si>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</si>
  <si>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</si>
  <si>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</si>
  <si>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</si>
  <si>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</si>
  <si>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</si>
  <si>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</si>
  <si>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90145563</t>
  </si>
  <si>
    <t>14760843</t>
  </si>
  <si>
    <t>AA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</si>
  <si>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</si>
  <si>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</si>
  <si>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</si>
  <si>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</si>
  <si>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</si>
  <si>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</si>
  <si>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</si>
  <si>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</si>
  <si>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</si>
  <si>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</si>
  <si>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</si>
  <si>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</si>
  <si>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</si>
  <si>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</si>
  <si>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</si>
  <si>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</si>
  <si>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</si>
  <si>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</si>
  <si>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</si>
  <si>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</si>
  <si>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</si>
  <si>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</si>
  <si>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</si>
  <si>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</si>
  <si>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</si>
  <si>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</si>
  <si>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</si>
  <si>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</si>
  <si>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</si>
  <si>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</si>
  <si>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</si>
  <si>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</si>
  <si>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</si>
  <si>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</si>
  <si>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</si>
  <si>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</si>
  <si>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</si>
  <si>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</si>
  <si>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</si>
  <si>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</si>
  <si>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</si>
  <si>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</si>
  <si>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</si>
  <si>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</si>
  <si>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</si>
  <si>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</si>
  <si>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</si>
  <si>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</si>
  <si>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</si>
  <si>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</si>
  <si>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</si>
  <si>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</si>
  <si>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</si>
  <si>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</si>
  <si>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</si>
  <si>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</si>
  <si>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</si>
  <si>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</si>
  <si>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</si>
  <si>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</si>
  <si>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</si>
  <si>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</si>
  <si>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</si>
  <si>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</si>
  <si>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</si>
  <si>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</si>
  <si>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</si>
  <si>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</si>
  <si>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</si>
  <si>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</si>
  <si>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</si>
  <si>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</si>
  <si>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</si>
  <si>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</si>
  <si>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</si>
  <si>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</si>
  <si>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</si>
  <si>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</si>
  <si>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</si>
  <si>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</si>
  <si>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</si>
  <si>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</si>
  <si>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</si>
  <si>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</si>
  <si>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</si>
  <si>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</si>
  <si>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</si>
  <si>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</si>
  <si>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</si>
  <si>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</si>
  <si>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</si>
  <si>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</si>
  <si>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</si>
  <si>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</si>
  <si>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</si>
  <si>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</si>
  <si>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</si>
  <si>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</si>
  <si>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</si>
  <si>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</si>
  <si>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</si>
  <si>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</si>
  <si>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</si>
  <si>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</si>
  <si>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</si>
  <si>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</si>
  <si>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</si>
  <si>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</si>
  <si>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</si>
  <si>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</si>
  <si>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</si>
  <si>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</si>
  <si>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</si>
  <si>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</si>
  <si>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</si>
  <si>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</si>
  <si>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</si>
  <si>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</si>
  <si>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</si>
  <si>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</si>
  <si>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</si>
  <si>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</si>
  <si>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</si>
  <si>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</si>
  <si>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</si>
  <si>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</si>
  <si>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</si>
  <si>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</si>
  <si>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</si>
  <si>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</si>
  <si>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</si>
  <si>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</si>
  <si>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</si>
  <si>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</si>
  <si>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</si>
  <si>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</si>
  <si>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</si>
  <si>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</si>
  <si>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</si>
  <si>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</si>
  <si>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</si>
  <si>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</si>
  <si>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</si>
  <si>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</si>
  <si>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</si>
  <si>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</si>
  <si>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</si>
  <si>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</si>
  <si>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</si>
  <si>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</si>
  <si>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</si>
  <si>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</si>
  <si>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</si>
  <si>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</si>
  <si>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</si>
  <si>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</si>
  <si>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</si>
  <si>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</si>
  <si>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</si>
  <si>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</si>
  <si>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</si>
  <si>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</si>
  <si>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</si>
  <si>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</si>
  <si>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</si>
  <si>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</si>
  <si>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508309</t>
  </si>
  <si>
    <t>464740</t>
  </si>
  <si>
    <t>491862</t>
  </si>
  <si>
    <t>491863</t>
  </si>
  <si>
    <t>491864</t>
  </si>
  <si>
    <t>469140</t>
  </si>
  <si>
    <t>475042</t>
  </si>
  <si>
    <t>95004024</t>
  </si>
  <si>
    <t>נדלן מקרקעין להשכרה - סטריט מול רמת ישי</t>
  </si>
  <si>
    <t>קניון</t>
  </si>
  <si>
    <t>האקליפטוס 3, פינת רח' הצפצפה, א.ת. רמת ישי</t>
  </si>
  <si>
    <t>נדלן ויוה חדרה</t>
  </si>
  <si>
    <t>השכרה</t>
  </si>
  <si>
    <t>חדרה</t>
  </si>
  <si>
    <t>נדלן אחד העם 56 ת"א</t>
  </si>
  <si>
    <t>אחד העם 56, תל אביב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</si>
  <si>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</si>
  <si>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</si>
  <si>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</si>
  <si>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</si>
  <si>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מגדל עלית -עלות</t>
  </si>
  <si>
    <t>זבוטינסקי 6, רמת גן</t>
  </si>
  <si>
    <t>נדלן מרכז דן</t>
  </si>
  <si>
    <t>זבוטינסקי פינת בן גוריון, בני ברק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</si>
  <si>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</si>
  <si>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</si>
  <si>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</si>
  <si>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</si>
  <si>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</si>
  <si>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</si>
  <si>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</si>
  <si>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נדלן מגדל WE ת"א</t>
  </si>
  <si>
    <t>דרך מנחם בגין תל אביב</t>
  </si>
  <si>
    <t>סה"כ תעודות חוב מסחריות</t>
  </si>
  <si>
    <t>סה"כ מוצרים מובנים</t>
  </si>
  <si>
    <t>סה"כ  פקדונות מעל 3 חודשים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</si>
  <si>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</si>
  <si>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</si>
  <si>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</si>
  <si>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</si>
  <si>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</si>
  <si>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</si>
  <si>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אפיק מובטח תשואה</t>
  </si>
  <si>
    <t>Greenfield Partners Panorays LP</t>
  </si>
  <si>
    <t>Qumra MS LP Minute Media</t>
  </si>
  <si>
    <t>QUMRA OPPORTUNITY FUND I</t>
  </si>
  <si>
    <t>Arkin Bio Ventures II</t>
  </si>
  <si>
    <t>Fortissimo Capital Fund V</t>
  </si>
  <si>
    <t>Fortissimo Partners VI</t>
  </si>
  <si>
    <t>Greenfield Partners II, L.P</t>
  </si>
  <si>
    <t>JTLV III</t>
  </si>
  <si>
    <t>Kedma Capital Partners III</t>
  </si>
  <si>
    <t>Noy 4 Infrastructure and energy investments l.p</t>
  </si>
  <si>
    <t>Ram Coastal Energy Limited Partnership</t>
  </si>
  <si>
    <t>Reality Real Estate Investment Fund 4</t>
  </si>
  <si>
    <t>REALITY REAL ESTATE INVESTMENT FUND 5</t>
  </si>
  <si>
    <t>Stage One IV Annex Fund L.P</t>
  </si>
  <si>
    <t>Stage One S.P.V R.S</t>
  </si>
  <si>
    <t>Stage One Venture Capital Fund IV L.P</t>
  </si>
  <si>
    <t>StageOne S.P.V D.R</t>
  </si>
  <si>
    <t>Tene Growth Capital IV</t>
  </si>
  <si>
    <t>Vintage Investment Partners Fund of Funds V (Israel), L.P</t>
  </si>
  <si>
    <t>Vintage Migdal Co-Investment II</t>
  </si>
  <si>
    <t>Yesodot C Senior Co-Investment</t>
  </si>
  <si>
    <t>Accelmed Partners II, L.P</t>
  </si>
  <si>
    <t>Advent International GPE IX-B</t>
  </si>
  <si>
    <t>Advent International GPE X-B L.P</t>
  </si>
  <si>
    <t>AIOF II Woolly Co-Invest Parallel Fund L.P</t>
  </si>
  <si>
    <t>Apollo Investment Fund IX</t>
  </si>
  <si>
    <t>Arclight Energy Partners Fund VII L.P</t>
  </si>
  <si>
    <t>Ares Capital Europe IV</t>
  </si>
  <si>
    <t>Ares Capital Europe V</t>
  </si>
  <si>
    <t>ARES EUROPEAN CREDIT INVESTMENTS VIII (M), L.P.</t>
  </si>
  <si>
    <t>Ares Private Credit Solutions</t>
  </si>
  <si>
    <t>Ares Private Credit Solutions II</t>
  </si>
  <si>
    <t>Arkin Bio Capital L.P</t>
  </si>
  <si>
    <t>Audax Direct Lending Solutions</t>
  </si>
  <si>
    <t>Audax Direct Lending Solutions Fund II B-1</t>
  </si>
  <si>
    <t>AUDAX DLS CO-INVESTMENT FUND 3 L.P.</t>
  </si>
  <si>
    <t>BCP V Brand Co-Invest LP</t>
  </si>
  <si>
    <t>BCP V DEXKO CO-INVEST LP</t>
  </si>
  <si>
    <t>Bessemer Venture Partners XII Institutional L.P</t>
  </si>
  <si>
    <t>Blackstone Real Estate Partners IX</t>
  </si>
  <si>
    <t>Bluebay Senior Loan Fund I</t>
  </si>
  <si>
    <t>Brookfield HSO Co-Invest L.P</t>
  </si>
  <si>
    <t>Brookfield Strategic Real Estate Partners III</t>
  </si>
  <si>
    <t>BSREP III Forest City Co-Invest</t>
  </si>
  <si>
    <t>CDR XII</t>
  </si>
  <si>
    <t>Clarios Co-Investment</t>
  </si>
  <si>
    <t>Clayton Dubilier and Rice XI L.P</t>
  </si>
  <si>
    <t>Copenhagen infrastructure Energy Transition Fund I</t>
  </si>
  <si>
    <t>Copenhagen Infrastructure III</t>
  </si>
  <si>
    <t>Copenhagen Infrastructure Partners IV</t>
  </si>
  <si>
    <t>Court Square Capital Partners IV</t>
  </si>
  <si>
    <t>Crescent Direct Lending II</t>
  </si>
  <si>
    <t>Crescent Mezzanine VII</t>
  </si>
  <si>
    <t>CVC Capital Partners IX (A) L.P</t>
  </si>
  <si>
    <t>EC 2 ADLS co-inv</t>
  </si>
  <si>
    <t>EC 3 ADLS co-inv</t>
  </si>
  <si>
    <t>EC 4 ADLS co-inv</t>
  </si>
  <si>
    <t>EC 5 ADLS co-inv</t>
  </si>
  <si>
    <t>EC 6 ADLS co-inv</t>
  </si>
  <si>
    <t>ELECTRA AMERICA PRINCIPAL HOSPITALITY LP</t>
  </si>
  <si>
    <t>EQT Exeter Industrial Value Fund VI L.P</t>
  </si>
  <si>
    <t>Faropoint Industrial Value Fund III LP</t>
  </si>
  <si>
    <t>Francisco Partners VII</t>
  </si>
  <si>
    <t>GIP Capital Solutions II Luxemburg Co-Investment Fund SCSP, L.P.</t>
  </si>
  <si>
    <t>GIP Capital Solutions II SCSp, L.P</t>
  </si>
  <si>
    <t>GIP CAPS II REX Co-Investment Fund L.P</t>
  </si>
  <si>
    <t>GIP Spectrum Fund (Parallel), L.P</t>
  </si>
  <si>
    <t>GIP Spectrum Mayberry Fund</t>
  </si>
  <si>
    <t>Global Infrastructure Partners Core C L.P</t>
  </si>
  <si>
    <t>Global Infrastructure Partners IV</t>
  </si>
  <si>
    <t>Greenfield Partners Fund III LP</t>
  </si>
  <si>
    <t>ICG Longbow V</t>
  </si>
  <si>
    <t>ICG Senior Debt Partners Fund 5-A (EUR) SCSp</t>
  </si>
  <si>
    <t>ICG Senior Debt Partners III</t>
  </si>
  <si>
    <t>ICG Senior Debt Partners IV</t>
  </si>
  <si>
    <t>Infrared Infrastructure Fund V</t>
  </si>
  <si>
    <t>Insight Partners XI, L.P</t>
  </si>
  <si>
    <t>Insight Partners XII, LP</t>
  </si>
  <si>
    <t>ISQ Global infrastructure Fund III, LP</t>
  </si>
  <si>
    <t>ISQ Kio Co-Invest Fund L.P</t>
  </si>
  <si>
    <t>ISRAEL SECONDARY FUND III L.P</t>
  </si>
  <si>
    <t>Kartesia Credit Opportunities IV</t>
  </si>
  <si>
    <t>Kartesia Credit Opportunities V</t>
  </si>
  <si>
    <t>Kartesia Credit Opportunities VI SCS</t>
  </si>
  <si>
    <t>Kartesia Senior Opportunities I</t>
  </si>
  <si>
    <t>Kartesia Senior Opportunities II SCS SICAV-RAIF</t>
  </si>
  <si>
    <t>KASS Unlevered II S,a.r.l</t>
  </si>
  <si>
    <t>KASS Unlevered S.a r.l</t>
  </si>
  <si>
    <t>KASS Unlevered S.a r.l. - Compartment E</t>
  </si>
  <si>
    <t>KKR CAVALRY CO-INVEST</t>
  </si>
  <si>
    <t>KKR THOR CO-INVEST LP</t>
  </si>
  <si>
    <t>Klirmark Opportunity III</t>
  </si>
  <si>
    <t>LS Power Fund IV</t>
  </si>
  <si>
    <t>MICL SONNEDIX SOLAR CIV L.P.</t>
  </si>
  <si>
    <t>MIE III Co-Investment Fund II S.L.P</t>
  </si>
  <si>
    <t>Migdal Tikehau Direct Lending</t>
  </si>
  <si>
    <t>Migdal-HarbourVest 2016 Fund L.P. (Tranche B)</t>
  </si>
  <si>
    <t>Monarch Capital Partners V</t>
  </si>
  <si>
    <t>Monarch Opportunistic Real Estate Fund</t>
  </si>
  <si>
    <t>Pantheon Global Co-Investment Opportunities Fund V</t>
  </si>
  <si>
    <t>Pantheon Global Co-Investment Opportunities IV</t>
  </si>
  <si>
    <t>Patria Private Equity Fund VI, L.P</t>
  </si>
  <si>
    <t>Permira Credit Solutions III</t>
  </si>
  <si>
    <t>Permira Credit Solutions IV</t>
  </si>
  <si>
    <t>Permira VII</t>
  </si>
  <si>
    <t>Permira VIII - 2 SCSp</t>
  </si>
  <si>
    <t>Proxima Co-Invest L.P</t>
  </si>
  <si>
    <t>Senior Loan Fund II (EUR) SLP</t>
  </si>
  <si>
    <t>Strategic Investors Fund IX</t>
  </si>
  <si>
    <t>Strategic Investors Fund VIII</t>
  </si>
  <si>
    <t>Strategic Investors Fund X Cayman LP</t>
  </si>
  <si>
    <t>Thoma Bravo Fund XIV L.P.</t>
  </si>
  <si>
    <t>Tikehau Direct Lending IV</t>
  </si>
  <si>
    <t>TPG Asia VII, L.P</t>
  </si>
  <si>
    <t>Vintage Co-Invest III</t>
  </si>
  <si>
    <t>Vintage Fund of Funds VI (Access, LP)</t>
  </si>
  <si>
    <t>Vintage Investment Partners Fund of Funds V (Access), L.P</t>
  </si>
  <si>
    <t>Walton Street Real Estate Debt Fund II</t>
  </si>
  <si>
    <t>Warburg Pincus China-Southeast Asia II, L.P</t>
  </si>
  <si>
    <t>Waterton Residential Property Venture XIII</t>
  </si>
  <si>
    <t>Waterton Residential Property Venture XIII Edge Co-Invest L.P</t>
  </si>
  <si>
    <t>Whitehorse Liquidity Partners IV</t>
  </si>
  <si>
    <t>מובטחות משכנתא - גורם 01</t>
  </si>
  <si>
    <t>בבטחונות אחרים - גורם 80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</si>
  <si>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</si>
  <si>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</si>
  <si>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</si>
  <si>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</si>
  <si>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</si>
  <si>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</si>
  <si>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</si>
  <si>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</si>
  <si>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</si>
  <si>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</si>
  <si>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</si>
  <si>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</si>
  <si>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</si>
  <si>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</si>
  <si>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</si>
  <si>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</si>
  <si>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</si>
  <si>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</si>
  <si>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</si>
  <si>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</si>
  <si>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</si>
  <si>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</si>
  <si>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</si>
  <si>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</si>
  <si>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</si>
  <si>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</si>
  <si>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</si>
  <si>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</si>
  <si>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</si>
  <si>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</si>
  <si>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</si>
  <si>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</si>
  <si>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</si>
  <si>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</si>
  <si>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</si>
  <si>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</si>
  <si>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</si>
  <si>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</si>
  <si>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</si>
  <si>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</si>
  <si>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</si>
  <si>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</si>
  <si>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</si>
  <si>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</si>
  <si>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</si>
  <si>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</si>
  <si>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</si>
  <si>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</si>
  <si>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</si>
  <si>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</si>
  <si>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</si>
  <si>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148</t>
  </si>
  <si>
    <t>בבטחונות אחרים - גורם 181</t>
  </si>
  <si>
    <t>בבטחונות אחרים - גורם 182</t>
  </si>
  <si>
    <t>בבטחונות אחרים - גורם 131</t>
  </si>
  <si>
    <t>בבטחונות אחרים - גורם 102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</si>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</sst>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1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NumberFormat="1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NumberFormat="1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NumberFormat="1" applyFont="1" applyFill="1" applyBorder="1" applyAlignment="1">
      <alignment horizontal="right" vertical="center" wrapText="1" readingOrder="2"/>
    </xf>
    <xf numFmtId="0" fontId="14" fillId="2" borderId="5" xfId="7" applyNumberFormat="1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2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indent="1"/>
    </xf>
    <xf numFmtId="0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indent="2"/>
    </xf>
    <xf numFmtId="0" fontId="26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indent="3"/>
    </xf>
    <xf numFmtId="0" fontId="26" fillId="0" borderId="0" xfId="0" applyFont="1" applyFill="1" applyBorder="1" applyAlignment="1">
      <alignment horizontal="right" indent="4"/>
    </xf>
    <xf numFmtId="0" fontId="26" fillId="0" borderId="0" xfId="0" applyFont="1" applyFill="1" applyBorder="1" applyAlignment="1">
      <alignment horizontal="right" indent="3"/>
    </xf>
    <xf numFmtId="4" fontId="25" fillId="0" borderId="23" xfId="0" applyNumberFormat="1" applyFont="1" applyFill="1" applyBorder="1" applyAlignment="1">
      <alignment horizontal="right"/>
    </xf>
    <xf numFmtId="10" fontId="25" fillId="0" borderId="23" xfId="0" applyNumberFormat="1" applyFont="1" applyFill="1" applyBorder="1" applyAlignment="1">
      <alignment horizontal="right"/>
    </xf>
    <xf numFmtId="2" fontId="25" fillId="0" borderId="2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10" fontId="25" fillId="0" borderId="0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right"/>
    </xf>
    <xf numFmtId="10" fontId="2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indent="2"/>
    </xf>
    <xf numFmtId="166" fontId="25" fillId="0" borderId="23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indent="1"/>
    </xf>
    <xf numFmtId="0" fontId="25" fillId="0" borderId="0" xfId="0" applyFont="1" applyFill="1" applyBorder="1" applyAlignment="1">
      <alignment horizontal="right"/>
    </xf>
    <xf numFmtId="14" fontId="26" fillId="0" borderId="0" xfId="0" applyNumberFormat="1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0" fontId="25" fillId="0" borderId="25" xfId="0" applyFont="1" applyFill="1" applyBorder="1" applyAlignment="1">
      <alignment horizontal="right" indent="1"/>
    </xf>
    <xf numFmtId="0" fontId="25" fillId="0" borderId="25" xfId="0" applyFont="1" applyFill="1" applyBorder="1" applyAlignment="1">
      <alignment horizontal="right" indent="2"/>
    </xf>
    <xf numFmtId="0" fontId="26" fillId="0" borderId="25" xfId="0" applyFont="1" applyFill="1" applyBorder="1" applyAlignment="1">
      <alignment horizontal="right" indent="3"/>
    </xf>
    <xf numFmtId="0" fontId="26" fillId="0" borderId="25" xfId="0" applyFont="1" applyFill="1" applyBorder="1" applyAlignment="1">
      <alignment horizontal="right" indent="2"/>
    </xf>
    <xf numFmtId="49" fontId="25" fillId="0" borderId="0" xfId="0" applyNumberFormat="1" applyFont="1" applyFill="1" applyBorder="1" applyAlignment="1">
      <alignment horizontal="right"/>
    </xf>
    <xf numFmtId="10" fontId="26" fillId="0" borderId="0" xfId="14" applyNumberFormat="1" applyFon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0" fontId="25" fillId="0" borderId="0" xfId="14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indent="3"/>
    </xf>
    <xf numFmtId="2" fontId="29" fillId="0" borderId="0" xfId="14" applyNumberFormat="1" applyFont="1" applyFill="1" applyBorder="1" applyAlignment="1">
      <alignment horizontal="right"/>
    </xf>
    <xf numFmtId="10" fontId="29" fillId="0" borderId="0" xfId="14" applyNumberFormat="1" applyFont="1" applyFill="1" applyBorder="1" applyAlignment="1">
      <alignment horizontal="right"/>
    </xf>
    <xf numFmtId="4" fontId="29" fillId="0" borderId="0" xfId="0" applyNumberFormat="1" applyFont="1" applyFill="1" applyBorder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2" fontId="5" fillId="0" borderId="26" xfId="7" applyNumberFormat="1" applyFont="1" applyFill="1" applyBorder="1" applyAlignment="1">
      <alignment horizontal="right"/>
    </xf>
    <xf numFmtId="167" fontId="5" fillId="0" borderId="26" xfId="7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7" applyFont="1" applyFill="1" applyAlignment="1">
      <alignment horizontal="center"/>
    </xf>
    <xf numFmtId="166" fontId="2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25" fillId="0" borderId="0" xfId="0" applyFont="1" applyFill="1" applyAlignment="1">
      <alignment horizontal="right" indent="1"/>
    </xf>
    <xf numFmtId="0" fontId="25" fillId="0" borderId="0" xfId="0" applyFont="1" applyFill="1" applyAlignment="1">
      <alignment horizontal="right"/>
    </xf>
    <xf numFmtId="49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2"/>
    </xf>
    <xf numFmtId="0" fontId="5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8" fillId="0" borderId="0" xfId="0" applyFont="1" applyFill="1"/>
    <xf numFmtId="2" fontId="28" fillId="0" borderId="0" xfId="0" applyNumberFormat="1" applyFont="1" applyFill="1"/>
    <xf numFmtId="10" fontId="28" fillId="0" borderId="0" xfId="14" applyNumberFormat="1" applyFont="1" applyFill="1"/>
    <xf numFmtId="0" fontId="27" fillId="0" borderId="0" xfId="0" applyFont="1" applyFill="1" applyAlignment="1">
      <alignment horizontal="right" readingOrder="2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2" fontId="26" fillId="0" borderId="0" xfId="0" applyNumberFormat="1" applyFont="1" applyFill="1" applyAlignment="1">
      <alignment horizontal="right"/>
    </xf>
    <xf numFmtId="10" fontId="26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2" fontId="26" fillId="0" borderId="0" xfId="15" applyNumberFormat="1" applyFont="1" applyFill="1" applyBorder="1" applyAlignment="1">
      <alignment horizontal="right"/>
    </xf>
    <xf numFmtId="10" fontId="29" fillId="0" borderId="0" xfId="0" applyNumberFormat="1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10" fontId="29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right"/>
    </xf>
    <xf numFmtId="10" fontId="30" fillId="0" borderId="0" xfId="0" applyNumberFormat="1" applyFont="1" applyFill="1" applyAlignment="1">
      <alignment horizontal="right"/>
    </xf>
    <xf numFmtId="10" fontId="30" fillId="0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 indent="3"/>
    </xf>
    <xf numFmtId="14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1"/>
    </xf>
    <xf numFmtId="1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Fill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6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2 2" xfId="15" xr:uid="{00000000-0005-0000-0000-000007000000}"/>
    <cellStyle name="Normal 3" xfId="6" xr:uid="{00000000-0005-0000-0000-000008000000}"/>
    <cellStyle name="Normal 4" xfId="12" xr:uid="{00000000-0005-0000-0000-000009000000}"/>
    <cellStyle name="Normal_2007-16618" xfId="7" xr:uid="{00000000-0005-0000-0000-00000A000000}"/>
    <cellStyle name="Percent" xfId="14" builtinId="5"/>
    <cellStyle name="Percent 2" xfId="8" xr:uid="{00000000-0005-0000-0000-00000C000000}"/>
    <cellStyle name="Text" xfId="9" xr:uid="{00000000-0005-0000-0000-00000D000000}"/>
    <cellStyle name="Total" xfId="10" xr:uid="{00000000-0005-0000-0000-00000E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7"/>
  <sheetViews>
    <sheetView rightToLeft="1" tabSelected="1" zoomScale="85" zoomScaleNormal="85" workbookViewId="0">
      <selection activeCell="I11" sqref="I1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144</v>
      </c>
      <c r="C1" s="67" t="s" vm="1">
        <v>229</v>
      </c>
    </row>
    <row r="2" spans="1:4">
      <c r="B2" s="46" t="s">
        <v>143</v>
      </c>
      <c r="C2" s="67" t="s">
        <v>230</v>
      </c>
    </row>
    <row r="3" spans="1:4">
      <c r="B3" s="46" t="s">
        <v>145</v>
      </c>
      <c r="C3" s="67" t="s">
        <v>231</v>
      </c>
    </row>
    <row r="4" spans="1:4">
      <c r="B4" s="46" t="s">
        <v>146</v>
      </c>
      <c r="C4" s="67">
        <v>8801</v>
      </c>
    </row>
    <row r="6" spans="1:4" ht="26.25" customHeight="1">
      <c r="B6" s="149" t="s">
        <v>158</v>
      </c>
      <c r="C6" s="150"/>
      <c r="D6" s="151"/>
    </row>
    <row r="7" spans="1:4" s="9" customFormat="1">
      <c r="B7" s="21"/>
      <c r="C7" s="22" t="s">
        <v>109</v>
      </c>
      <c r="D7" s="23" t="s">
        <v>107</v>
      </c>
    </row>
    <row r="8" spans="1:4" s="9" customFormat="1">
      <c r="B8" s="21"/>
      <c r="C8" s="24" t="s">
        <v>208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157</v>
      </c>
      <c r="C10" s="108">
        <f>C11+C12+C23+C33+C34+C35+C36+C37</f>
        <v>18733843.954534013</v>
      </c>
      <c r="D10" s="109">
        <f>C10/$C$42</f>
        <v>1</v>
      </c>
    </row>
    <row r="11" spans="1:4">
      <c r="A11" s="42" t="s">
        <v>123</v>
      </c>
      <c r="B11" s="27" t="s">
        <v>159</v>
      </c>
      <c r="C11" s="108">
        <f>מזומנים!J10</f>
        <v>2761900.4333766727</v>
      </c>
      <c r="D11" s="109">
        <f t="shared" ref="D11:D42" si="0">C11/$C$42</f>
        <v>0.14742838896702939</v>
      </c>
    </row>
    <row r="12" spans="1:4">
      <c r="B12" s="27" t="s">
        <v>160</v>
      </c>
      <c r="C12" s="108">
        <f>SUM(C13:C22)</f>
        <v>8386266.6597932093</v>
      </c>
      <c r="D12" s="109">
        <f t="shared" si="0"/>
        <v>0.44765327821381495</v>
      </c>
    </row>
    <row r="13" spans="1:4">
      <c r="A13" s="44" t="s">
        <v>123</v>
      </c>
      <c r="B13" s="28" t="s">
        <v>68</v>
      </c>
      <c r="C13" s="108" vm="2">
        <v>546081.89765979722</v>
      </c>
      <c r="D13" s="109">
        <f t="shared" si="0"/>
        <v>2.91494846965261E-2</v>
      </c>
    </row>
    <row r="14" spans="1:4">
      <c r="A14" s="44" t="s">
        <v>123</v>
      </c>
      <c r="B14" s="28" t="s">
        <v>69</v>
      </c>
      <c r="C14" s="108">
        <v>0</v>
      </c>
      <c r="D14" s="109">
        <f t="shared" si="0"/>
        <v>0</v>
      </c>
    </row>
    <row r="15" spans="1:4">
      <c r="A15" s="44" t="s">
        <v>123</v>
      </c>
      <c r="B15" s="28" t="s">
        <v>70</v>
      </c>
      <c r="C15" s="108">
        <f>'אג"ח קונצרני'!R11</f>
        <v>1545208.0425117388</v>
      </c>
      <c r="D15" s="109">
        <f t="shared" si="0"/>
        <v>8.248216683462678E-2</v>
      </c>
    </row>
    <row r="16" spans="1:4">
      <c r="A16" s="44" t="s">
        <v>123</v>
      </c>
      <c r="B16" s="28" t="s">
        <v>71</v>
      </c>
      <c r="C16" s="108">
        <f>מניות!L11</f>
        <v>3126878.1988642528</v>
      </c>
      <c r="D16" s="109">
        <f t="shared" si="0"/>
        <v>0.16691065680129558</v>
      </c>
    </row>
    <row r="17" spans="1:4">
      <c r="A17" s="44" t="s">
        <v>123</v>
      </c>
      <c r="B17" s="28" t="s">
        <v>221</v>
      </c>
      <c r="C17" s="108" vm="3">
        <v>2776002.4605748621</v>
      </c>
      <c r="D17" s="109">
        <f t="shared" si="0"/>
        <v>0.14818114570144089</v>
      </c>
    </row>
    <row r="18" spans="1:4">
      <c r="A18" s="44" t="s">
        <v>123</v>
      </c>
      <c r="B18" s="28" t="s">
        <v>72</v>
      </c>
      <c r="C18" s="108" vm="4">
        <v>331606.52437844902</v>
      </c>
      <c r="D18" s="109">
        <f t="shared" si="0"/>
        <v>1.7700933411383131E-2</v>
      </c>
    </row>
    <row r="19" spans="1:4">
      <c r="A19" s="44" t="s">
        <v>123</v>
      </c>
      <c r="B19" s="28" t="s">
        <v>73</v>
      </c>
      <c r="C19" s="108" vm="5">
        <v>419.03061045100003</v>
      </c>
      <c r="D19" s="109">
        <f t="shared" si="0"/>
        <v>2.2367572371583951E-5</v>
      </c>
    </row>
    <row r="20" spans="1:4">
      <c r="A20" s="44" t="s">
        <v>123</v>
      </c>
      <c r="B20" s="28" t="s">
        <v>74</v>
      </c>
      <c r="C20" s="108" vm="6">
        <v>3553.6534779690001</v>
      </c>
      <c r="D20" s="109">
        <f t="shared" si="0"/>
        <v>1.8969163438072387E-4</v>
      </c>
    </row>
    <row r="21" spans="1:4">
      <c r="A21" s="44" t="s">
        <v>123</v>
      </c>
      <c r="B21" s="28" t="s">
        <v>75</v>
      </c>
      <c r="C21" s="108" vm="7">
        <v>56516.851715690005</v>
      </c>
      <c r="D21" s="109">
        <f t="shared" si="0"/>
        <v>3.0168315617901606E-3</v>
      </c>
    </row>
    <row r="22" spans="1:4">
      <c r="A22" s="44" t="s">
        <v>123</v>
      </c>
      <c r="B22" s="28" t="s">
        <v>76</v>
      </c>
      <c r="C22" s="108">
        <v>0</v>
      </c>
      <c r="D22" s="109">
        <f t="shared" si="0"/>
        <v>0</v>
      </c>
    </row>
    <row r="23" spans="1:4">
      <c r="B23" s="27" t="s">
        <v>161</v>
      </c>
      <c r="C23" s="108">
        <f>SUM(C24:C32)</f>
        <v>7159453.918955029</v>
      </c>
      <c r="D23" s="109">
        <f t="shared" si="0"/>
        <v>0.38216683860133677</v>
      </c>
    </row>
    <row r="24" spans="1:4">
      <c r="A24" s="44" t="s">
        <v>123</v>
      </c>
      <c r="B24" s="28" t="s">
        <v>77</v>
      </c>
      <c r="C24" s="108" vm="8">
        <v>4870726.1921821721</v>
      </c>
      <c r="D24" s="109">
        <f t="shared" si="0"/>
        <v>0.25999609071171675</v>
      </c>
    </row>
    <row r="25" spans="1:4">
      <c r="A25" s="44" t="s">
        <v>123</v>
      </c>
      <c r="B25" s="28" t="s">
        <v>78</v>
      </c>
      <c r="C25" s="108">
        <v>0</v>
      </c>
      <c r="D25" s="109">
        <f t="shared" si="0"/>
        <v>0</v>
      </c>
    </row>
    <row r="26" spans="1:4">
      <c r="A26" s="44" t="s">
        <v>123</v>
      </c>
      <c r="B26" s="28" t="s">
        <v>70</v>
      </c>
      <c r="C26" s="108" vm="9">
        <v>19169.823958780002</v>
      </c>
      <c r="D26" s="109">
        <f t="shared" si="0"/>
        <v>1.0232723196213274E-3</v>
      </c>
    </row>
    <row r="27" spans="1:4">
      <c r="A27" s="44" t="s">
        <v>123</v>
      </c>
      <c r="B27" s="28" t="s">
        <v>79</v>
      </c>
      <c r="C27" s="108" vm="10">
        <v>372981.86208409909</v>
      </c>
      <c r="D27" s="109">
        <f t="shared" si="0"/>
        <v>1.9909521131344168E-2</v>
      </c>
    </row>
    <row r="28" spans="1:4">
      <c r="A28" s="44" t="s">
        <v>123</v>
      </c>
      <c r="B28" s="28" t="s">
        <v>80</v>
      </c>
      <c r="C28" s="108" vm="11">
        <v>1949082.944842929</v>
      </c>
      <c r="D28" s="109">
        <f t="shared" si="0"/>
        <v>0.1040407376923414</v>
      </c>
    </row>
    <row r="29" spans="1:4">
      <c r="A29" s="44" t="s">
        <v>123</v>
      </c>
      <c r="B29" s="28" t="s">
        <v>81</v>
      </c>
      <c r="C29" s="108" vm="12">
        <v>17.11950513</v>
      </c>
      <c r="D29" s="109">
        <f t="shared" si="0"/>
        <v>9.1382767848115301E-7</v>
      </c>
    </row>
    <row r="30" spans="1:4">
      <c r="A30" s="44" t="s">
        <v>123</v>
      </c>
      <c r="B30" s="28" t="s">
        <v>184</v>
      </c>
      <c r="C30" s="108" vm="13">
        <v>-70.843183909000018</v>
      </c>
      <c r="D30" s="109">
        <f t="shared" si="0"/>
        <v>-3.7815615460944611E-6</v>
      </c>
    </row>
    <row r="31" spans="1:4">
      <c r="A31" s="44" t="s">
        <v>123</v>
      </c>
      <c r="B31" s="28" t="s">
        <v>104</v>
      </c>
      <c r="C31" s="108" vm="14">
        <v>-52453.18043417202</v>
      </c>
      <c r="D31" s="109">
        <f t="shared" si="0"/>
        <v>-2.799915519819261E-3</v>
      </c>
    </row>
    <row r="32" spans="1:4">
      <c r="A32" s="44" t="s">
        <v>123</v>
      </c>
      <c r="B32" s="28" t="s">
        <v>82</v>
      </c>
      <c r="C32" s="108">
        <v>0</v>
      </c>
      <c r="D32" s="109">
        <f t="shared" si="0"/>
        <v>0</v>
      </c>
    </row>
    <row r="33" spans="1:4">
      <c r="A33" s="44" t="s">
        <v>123</v>
      </c>
      <c r="B33" s="27" t="s">
        <v>162</v>
      </c>
      <c r="C33" s="108" vm="15">
        <v>227739.41519548107</v>
      </c>
      <c r="D33" s="109">
        <f t="shared" si="0"/>
        <v>1.2156576928269065E-2</v>
      </c>
    </row>
    <row r="34" spans="1:4">
      <c r="A34" s="44" t="s">
        <v>123</v>
      </c>
      <c r="B34" s="27" t="s">
        <v>163</v>
      </c>
      <c r="C34" s="108">
        <v>0</v>
      </c>
      <c r="D34" s="109">
        <f t="shared" si="0"/>
        <v>0</v>
      </c>
    </row>
    <row r="35" spans="1:4">
      <c r="A35" s="44" t="s">
        <v>123</v>
      </c>
      <c r="B35" s="27" t="s">
        <v>164</v>
      </c>
      <c r="C35" s="108" vm="16">
        <v>199363.31692000004</v>
      </c>
      <c r="D35" s="109">
        <f t="shared" si="0"/>
        <v>1.0641879872803661E-2</v>
      </c>
    </row>
    <row r="36" spans="1:4">
      <c r="A36" s="44" t="s">
        <v>123</v>
      </c>
      <c r="B36" s="45" t="s">
        <v>165</v>
      </c>
      <c r="C36" s="108">
        <v>0</v>
      </c>
      <c r="D36" s="109">
        <f t="shared" si="0"/>
        <v>0</v>
      </c>
    </row>
    <row r="37" spans="1:4">
      <c r="A37" s="44" t="s">
        <v>123</v>
      </c>
      <c r="B37" s="27" t="s">
        <v>166</v>
      </c>
      <c r="C37" s="108">
        <f>'השקעות אחרות '!I10</f>
        <v>-879.78970637899999</v>
      </c>
      <c r="D37" s="109">
        <f t="shared" si="0"/>
        <v>-4.6962583253826613E-5</v>
      </c>
    </row>
    <row r="38" spans="1:4">
      <c r="A38" s="44"/>
      <c r="B38" s="55" t="s">
        <v>168</v>
      </c>
      <c r="C38" s="108">
        <f>SUM(C39:C41)</f>
        <v>0</v>
      </c>
      <c r="D38" s="109">
        <f t="shared" si="0"/>
        <v>0</v>
      </c>
    </row>
    <row r="39" spans="1:4">
      <c r="A39" s="44" t="s">
        <v>123</v>
      </c>
      <c r="B39" s="56" t="s">
        <v>169</v>
      </c>
      <c r="C39" s="108">
        <v>0</v>
      </c>
      <c r="D39" s="109">
        <f t="shared" si="0"/>
        <v>0</v>
      </c>
    </row>
    <row r="40" spans="1:4">
      <c r="A40" s="44" t="s">
        <v>123</v>
      </c>
      <c r="B40" s="56" t="s">
        <v>206</v>
      </c>
      <c r="C40" s="108">
        <v>0</v>
      </c>
      <c r="D40" s="109">
        <f t="shared" si="0"/>
        <v>0</v>
      </c>
    </row>
    <row r="41" spans="1:4">
      <c r="A41" s="44" t="s">
        <v>123</v>
      </c>
      <c r="B41" s="56" t="s">
        <v>170</v>
      </c>
      <c r="C41" s="108">
        <v>0</v>
      </c>
      <c r="D41" s="109">
        <f t="shared" si="0"/>
        <v>0</v>
      </c>
    </row>
    <row r="42" spans="1:4">
      <c r="B42" s="56" t="s">
        <v>83</v>
      </c>
      <c r="C42" s="108">
        <f>C38+C10</f>
        <v>18733843.954534013</v>
      </c>
      <c r="D42" s="109">
        <f t="shared" si="0"/>
        <v>1</v>
      </c>
    </row>
    <row r="43" spans="1:4">
      <c r="A43" s="44" t="s">
        <v>123</v>
      </c>
      <c r="B43" s="56" t="s">
        <v>167</v>
      </c>
      <c r="C43" s="108">
        <f>'יתרת התחייבות להשקעה'!C10</f>
        <v>1222825.74449994</v>
      </c>
      <c r="D43" s="109"/>
    </row>
    <row r="44" spans="1:4">
      <c r="B44" s="5" t="s">
        <v>108</v>
      </c>
    </row>
    <row r="45" spans="1:4">
      <c r="C45" s="62" t="s">
        <v>151</v>
      </c>
      <c r="D45" s="34" t="s">
        <v>103</v>
      </c>
    </row>
    <row r="46" spans="1:4">
      <c r="C46" s="63" t="s">
        <v>0</v>
      </c>
      <c r="D46" s="23" t="s">
        <v>1</v>
      </c>
    </row>
    <row r="47" spans="1:4">
      <c r="C47" s="110" t="s">
        <v>134</v>
      </c>
      <c r="D47" s="111" vm="17">
        <v>2.4517000000000002</v>
      </c>
    </row>
    <row r="48" spans="1:4">
      <c r="C48" s="110" t="s">
        <v>141</v>
      </c>
      <c r="D48" s="111">
        <v>0.77297511855767032</v>
      </c>
    </row>
    <row r="49" spans="2:4">
      <c r="C49" s="110" t="s">
        <v>138</v>
      </c>
      <c r="D49" s="111" vm="18">
        <v>2.7898000000000001</v>
      </c>
    </row>
    <row r="50" spans="2:4">
      <c r="B50" s="11"/>
      <c r="C50" s="110" t="s">
        <v>3039</v>
      </c>
      <c r="D50" s="111" vm="19">
        <v>4.1134000000000004</v>
      </c>
    </row>
    <row r="51" spans="2:4">
      <c r="C51" s="110" t="s">
        <v>132</v>
      </c>
      <c r="D51" s="111" vm="20">
        <v>4.0185000000000004</v>
      </c>
    </row>
    <row r="52" spans="2:4">
      <c r="C52" s="110" t="s">
        <v>133</v>
      </c>
      <c r="D52" s="111" vm="21">
        <v>4.6707000000000001</v>
      </c>
    </row>
    <row r="53" spans="2:4">
      <c r="C53" s="110" t="s">
        <v>135</v>
      </c>
      <c r="D53" s="111">
        <v>0.47218570936331505</v>
      </c>
    </row>
    <row r="54" spans="2:4">
      <c r="C54" s="110" t="s">
        <v>139</v>
      </c>
      <c r="D54" s="111">
        <v>2.5581999999999997E-2</v>
      </c>
    </row>
    <row r="55" spans="2:4">
      <c r="C55" s="110" t="s">
        <v>140</v>
      </c>
      <c r="D55" s="111">
        <v>0.21595372753643494</v>
      </c>
    </row>
    <row r="56" spans="2:4">
      <c r="C56" s="110" t="s">
        <v>137</v>
      </c>
      <c r="D56" s="111" vm="22">
        <v>0.53959999999999997</v>
      </c>
    </row>
    <row r="57" spans="2:4">
      <c r="C57" s="110" t="s">
        <v>3040</v>
      </c>
      <c r="D57" s="111">
        <v>2.2710600000000003</v>
      </c>
    </row>
    <row r="58" spans="2:4">
      <c r="C58" s="110" t="s">
        <v>136</v>
      </c>
      <c r="D58" s="111" vm="23">
        <v>0.34089999999999998</v>
      </c>
    </row>
    <row r="59" spans="2:4">
      <c r="C59" s="110" t="s">
        <v>130</v>
      </c>
      <c r="D59" s="111" vm="24">
        <v>3.7</v>
      </c>
    </row>
    <row r="60" spans="2:4">
      <c r="C60" s="110" t="s">
        <v>142</v>
      </c>
      <c r="D60" s="111" vm="25">
        <v>0.1968</v>
      </c>
    </row>
    <row r="61" spans="2:4">
      <c r="C61" s="110" t="s">
        <v>3041</v>
      </c>
      <c r="D61" s="111" vm="26">
        <v>0.34370000000000001</v>
      </c>
    </row>
    <row r="62" spans="2:4">
      <c r="C62" s="110" t="s">
        <v>3042</v>
      </c>
      <c r="D62" s="111">
        <v>4.1426504901763202E-2</v>
      </c>
    </row>
    <row r="63" spans="2:4">
      <c r="C63" s="110" t="s">
        <v>3043</v>
      </c>
      <c r="D63" s="111">
        <v>0.51008450859561327</v>
      </c>
    </row>
    <row r="64" spans="2:4">
      <c r="C64" s="110" t="s">
        <v>131</v>
      </c>
      <c r="D64" s="111">
        <v>1</v>
      </c>
    </row>
    <row r="65" spans="3:4">
      <c r="C65" s="112"/>
      <c r="D65" s="112"/>
    </row>
    <row r="66" spans="3:4">
      <c r="C66" s="112"/>
      <c r="D66" s="112"/>
    </row>
    <row r="67" spans="3:4">
      <c r="C67" s="113"/>
      <c r="D67" s="113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M590"/>
  <sheetViews>
    <sheetView rightToLeft="1" workbookViewId="0"/>
  </sheetViews>
  <sheetFormatPr defaultColWidth="9.140625" defaultRowHeight="18"/>
  <cols>
    <col min="1" max="1" width="6.28515625" style="1" customWidth="1"/>
    <col min="2" max="2" width="28.140625" style="2" bestFit="1" customWidth="1"/>
    <col min="3" max="3" width="57.140625" style="2" bestFit="1" customWidth="1"/>
    <col min="4" max="4" width="6.42578125" style="2" bestFit="1" customWidth="1"/>
    <col min="5" max="5" width="5.28515625" style="2" bestFit="1" customWidth="1"/>
    <col min="6" max="6" width="12" style="1" bestFit="1" customWidth="1"/>
    <col min="7" max="7" width="9.7109375" style="1" bestFit="1" customWidth="1"/>
    <col min="8" max="8" width="11.85546875" style="1" bestFit="1" customWidth="1"/>
    <col min="9" max="9" width="9.7109375" style="1" bestFit="1" customWidth="1"/>
    <col min="10" max="10" width="6.28515625" style="1" bestFit="1" customWidth="1"/>
    <col min="11" max="11" width="9.140625" style="1" bestFit="1"/>
    <col min="12" max="12" width="9" style="1" bestFit="1" customWidth="1"/>
    <col min="13" max="16384" width="9.140625" style="1"/>
  </cols>
  <sheetData>
    <row r="1" spans="2:13">
      <c r="B1" s="46" t="s">
        <v>144</v>
      </c>
      <c r="C1" s="67" t="s" vm="1">
        <v>229</v>
      </c>
    </row>
    <row r="2" spans="2:13">
      <c r="B2" s="46" t="s">
        <v>143</v>
      </c>
      <c r="C2" s="67" t="s">
        <v>230</v>
      </c>
    </row>
    <row r="3" spans="2:13">
      <c r="B3" s="46" t="s">
        <v>145</v>
      </c>
      <c r="C3" s="67" t="s">
        <v>231</v>
      </c>
    </row>
    <row r="4" spans="2:13">
      <c r="B4" s="46" t="s">
        <v>146</v>
      </c>
      <c r="C4" s="67">
        <v>8801</v>
      </c>
    </row>
    <row r="6" spans="2:13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3" ht="26.25" customHeight="1">
      <c r="B7" s="152" t="s">
        <v>93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3"/>
    </row>
    <row r="8" spans="2:13" s="3" customFormat="1" ht="78.75">
      <c r="B8" s="21" t="s">
        <v>114</v>
      </c>
      <c r="C8" s="29" t="s">
        <v>44</v>
      </c>
      <c r="D8" s="29" t="s">
        <v>117</v>
      </c>
      <c r="E8" s="29" t="s">
        <v>64</v>
      </c>
      <c r="F8" s="29" t="s">
        <v>101</v>
      </c>
      <c r="G8" s="29" t="s">
        <v>205</v>
      </c>
      <c r="H8" s="29" t="s">
        <v>204</v>
      </c>
      <c r="I8" s="29" t="s">
        <v>60</v>
      </c>
      <c r="J8" s="29" t="s">
        <v>57</v>
      </c>
      <c r="K8" s="29" t="s">
        <v>147</v>
      </c>
      <c r="L8" s="30" t="s">
        <v>149</v>
      </c>
    </row>
    <row r="9" spans="2:13" s="3" customFormat="1">
      <c r="B9" s="14"/>
      <c r="C9" s="29"/>
      <c r="D9" s="29"/>
      <c r="E9" s="29"/>
      <c r="F9" s="29"/>
      <c r="G9" s="15" t="s">
        <v>212</v>
      </c>
      <c r="H9" s="15"/>
      <c r="I9" s="15" t="s">
        <v>208</v>
      </c>
      <c r="J9" s="15" t="s">
        <v>19</v>
      </c>
      <c r="K9" s="31" t="s">
        <v>19</v>
      </c>
      <c r="L9" s="16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3" s="4" customFormat="1" ht="18" customHeight="1">
      <c r="B11" s="93" t="s">
        <v>49</v>
      </c>
      <c r="C11" s="71"/>
      <c r="D11" s="71"/>
      <c r="E11" s="71"/>
      <c r="F11" s="71"/>
      <c r="G11" s="80"/>
      <c r="H11" s="82"/>
      <c r="I11" s="80">
        <v>3553.6534779690001</v>
      </c>
      <c r="J11" s="71"/>
      <c r="K11" s="81">
        <f>IFERROR(I11/$I$11,0)</f>
        <v>1</v>
      </c>
      <c r="L11" s="81">
        <f>I11/'סכום נכסי הקרן'!$C$42</f>
        <v>1.8969163438072387E-4</v>
      </c>
    </row>
    <row r="12" spans="2:13">
      <c r="B12" s="92" t="s">
        <v>197</v>
      </c>
      <c r="C12" s="73"/>
      <c r="D12" s="73"/>
      <c r="E12" s="73"/>
      <c r="F12" s="73"/>
      <c r="G12" s="83"/>
      <c r="H12" s="85"/>
      <c r="I12" s="83">
        <v>3553.6534779690001</v>
      </c>
      <c r="J12" s="73"/>
      <c r="K12" s="84">
        <f t="shared" ref="K12:K17" si="0">IFERROR(I12/$I$11,0)</f>
        <v>1</v>
      </c>
      <c r="L12" s="84">
        <f>I12/'סכום נכסי הקרן'!$C$42</f>
        <v>1.8969163438072387E-4</v>
      </c>
    </row>
    <row r="13" spans="2:13">
      <c r="B13" s="89" t="s">
        <v>190</v>
      </c>
      <c r="C13" s="71"/>
      <c r="D13" s="71"/>
      <c r="E13" s="71"/>
      <c r="F13" s="71"/>
      <c r="G13" s="80"/>
      <c r="H13" s="82"/>
      <c r="I13" s="80">
        <v>3553.6534779690001</v>
      </c>
      <c r="J13" s="71"/>
      <c r="K13" s="81">
        <f t="shared" si="0"/>
        <v>1</v>
      </c>
      <c r="L13" s="81">
        <f>I13/'סכום נכסי הקרן'!$C$42</f>
        <v>1.8969163438072387E-4</v>
      </c>
    </row>
    <row r="14" spans="2:13">
      <c r="B14" s="76" t="s">
        <v>1701</v>
      </c>
      <c r="C14" s="73" t="s">
        <v>1702</v>
      </c>
      <c r="D14" s="86" t="s">
        <v>118</v>
      </c>
      <c r="E14" s="86" t="s">
        <v>511</v>
      </c>
      <c r="F14" s="86" t="s">
        <v>131</v>
      </c>
      <c r="G14" s="83">
        <v>167.19059899999999</v>
      </c>
      <c r="H14" s="85">
        <v>1110200</v>
      </c>
      <c r="I14" s="83">
        <v>1856.1500320410003</v>
      </c>
      <c r="J14" s="73"/>
      <c r="K14" s="84">
        <f t="shared" si="0"/>
        <v>0.52232161732939575</v>
      </c>
      <c r="L14" s="84">
        <f>I14/'סכום נכסי הקרן'!$C$42</f>
        <v>9.908004126359609E-5</v>
      </c>
    </row>
    <row r="15" spans="2:13">
      <c r="B15" s="76" t="s">
        <v>1703</v>
      </c>
      <c r="C15" s="73" t="s">
        <v>1704</v>
      </c>
      <c r="D15" s="86" t="s">
        <v>118</v>
      </c>
      <c r="E15" s="86" t="s">
        <v>511</v>
      </c>
      <c r="F15" s="86" t="s">
        <v>131</v>
      </c>
      <c r="G15" s="83">
        <v>-167.19059899999999</v>
      </c>
      <c r="H15" s="85">
        <v>764000</v>
      </c>
      <c r="I15" s="83">
        <v>-1277.336177697</v>
      </c>
      <c r="J15" s="73"/>
      <c r="K15" s="84">
        <f t="shared" si="0"/>
        <v>-0.35944308740733744</v>
      </c>
      <c r="L15" s="84">
        <f>I15/'סכום נכסי הקרן'!$C$42</f>
        <v>-6.8183346717151227E-5</v>
      </c>
    </row>
    <row r="16" spans="2:13">
      <c r="B16" s="76" t="s">
        <v>1705</v>
      </c>
      <c r="C16" s="73" t="s">
        <v>1706</v>
      </c>
      <c r="D16" s="86" t="s">
        <v>118</v>
      </c>
      <c r="E16" s="86" t="s">
        <v>511</v>
      </c>
      <c r="F16" s="86" t="s">
        <v>131</v>
      </c>
      <c r="G16" s="83">
        <v>1537.3848200000002</v>
      </c>
      <c r="H16" s="85">
        <v>193500</v>
      </c>
      <c r="I16" s="83">
        <v>2974.8396267000003</v>
      </c>
      <c r="J16" s="73"/>
      <c r="K16" s="84">
        <f t="shared" si="0"/>
        <v>0.83712147094324851</v>
      </c>
      <c r="L16" s="84">
        <f>I16/'סכום נכסי הקרן'!$C$42</f>
        <v>1.5879493999842046E-4</v>
      </c>
    </row>
    <row r="17" spans="2:12">
      <c r="B17" s="76" t="s">
        <v>1707</v>
      </c>
      <c r="C17" s="73" t="s">
        <v>1708</v>
      </c>
      <c r="D17" s="86" t="s">
        <v>118</v>
      </c>
      <c r="E17" s="86" t="s">
        <v>511</v>
      </c>
      <c r="F17" s="86" t="s">
        <v>131</v>
      </c>
      <c r="G17" s="83">
        <v>-1537.3848200000002</v>
      </c>
      <c r="H17" s="85">
        <v>0.01</v>
      </c>
      <c r="I17" s="83">
        <v>-3.0750000000000006E-6</v>
      </c>
      <c r="J17" s="73"/>
      <c r="K17" s="84">
        <f t="shared" si="0"/>
        <v>-8.6530665386019523E-10</v>
      </c>
      <c r="L17" s="84">
        <f>I17/'סכום נכסי הקרן'!$C$42</f>
        <v>-1.6414143341125574E-13</v>
      </c>
    </row>
    <row r="18" spans="2:12">
      <c r="B18" s="72"/>
      <c r="C18" s="73"/>
      <c r="D18" s="73"/>
      <c r="E18" s="73"/>
      <c r="F18" s="73"/>
      <c r="G18" s="83"/>
      <c r="H18" s="85"/>
      <c r="I18" s="73"/>
      <c r="J18" s="73"/>
      <c r="K18" s="84"/>
      <c r="L18" s="73"/>
    </row>
    <row r="19" spans="2:12">
      <c r="B19" s="92"/>
      <c r="C19" s="73"/>
      <c r="D19" s="73"/>
      <c r="E19" s="73"/>
      <c r="F19" s="73"/>
      <c r="G19" s="83"/>
      <c r="H19" s="85"/>
      <c r="I19" s="73"/>
      <c r="J19" s="73"/>
      <c r="K19" s="84"/>
      <c r="L19" s="73"/>
    </row>
    <row r="20" spans="2:12">
      <c r="B20" s="92"/>
      <c r="C20" s="73"/>
      <c r="D20" s="73"/>
      <c r="E20" s="73"/>
      <c r="F20" s="73"/>
      <c r="G20" s="83"/>
      <c r="H20" s="85"/>
      <c r="I20" s="73"/>
      <c r="J20" s="73"/>
      <c r="K20" s="84"/>
      <c r="L20" s="73"/>
    </row>
    <row r="21" spans="2:12">
      <c r="B21" s="92"/>
      <c r="C21" s="73"/>
      <c r="D21" s="73"/>
      <c r="E21" s="73"/>
      <c r="F21" s="73"/>
      <c r="G21" s="83"/>
      <c r="H21" s="85"/>
      <c r="I21" s="73"/>
      <c r="J21" s="73"/>
      <c r="K21" s="84"/>
      <c r="L21" s="73"/>
    </row>
    <row r="22" spans="2:12">
      <c r="B22" s="92"/>
      <c r="C22" s="73"/>
      <c r="D22" s="73"/>
      <c r="E22" s="73"/>
      <c r="F22" s="73"/>
      <c r="G22" s="83"/>
      <c r="H22" s="85"/>
      <c r="I22" s="73"/>
      <c r="J22" s="73"/>
      <c r="K22" s="84"/>
      <c r="L22" s="73"/>
    </row>
    <row r="23" spans="2:12">
      <c r="B23" s="72"/>
      <c r="C23" s="73"/>
      <c r="D23" s="73"/>
      <c r="E23" s="73"/>
      <c r="F23" s="73"/>
      <c r="G23" s="83"/>
      <c r="H23" s="85"/>
      <c r="I23" s="73"/>
      <c r="J23" s="73"/>
      <c r="K23" s="84"/>
      <c r="L23" s="73"/>
    </row>
    <row r="24" spans="2:12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2:12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2:12">
      <c r="B26" s="129" t="s">
        <v>220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>
      <c r="B27" s="129" t="s">
        <v>110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2:12">
      <c r="B28" s="129" t="s">
        <v>203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12">
      <c r="B29" s="129" t="s">
        <v>211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1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1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1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2:1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2:1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2:1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2:1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2:1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2:1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2:12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2:12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2:12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2:12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2:1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2:12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2:12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2:12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2:1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2:1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2:12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2:1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2:1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2:1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2:1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2:1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2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2:1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2:1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2:12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2:12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2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2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2:12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2:1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2:12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2:12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2:12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2:12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2:1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2:12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2:12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2:12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2:12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2:12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2:12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2:12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2:12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2:12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2:12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2:12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2:12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2:12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2:12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2:12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2:1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2:12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2:1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2:1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2:1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2:12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2:12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2:12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2:12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2:12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2:12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2:12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2:12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2:12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2:12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2:12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2:12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2:12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2:12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2:12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2:12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2:12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2:12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2:12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2:12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2:12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</row>
    <row r="112" spans="2:12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2:12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</row>
    <row r="114" spans="2:12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2:12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</row>
    <row r="116" spans="2:12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17" spans="2:12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2:12"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</row>
    <row r="119" spans="2:12"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</row>
    <row r="120" spans="2:12"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</row>
    <row r="121" spans="2:12"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</row>
    <row r="122" spans="2:12"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</row>
    <row r="123" spans="2:12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</row>
    <row r="137" spans="2:12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2:12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</row>
    <row r="139" spans="2:12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</row>
    <row r="140" spans="2:12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</row>
    <row r="141" spans="2:12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2:12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</row>
    <row r="143" spans="2:12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</row>
    <row r="144" spans="2:12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</row>
    <row r="145" spans="2:12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</row>
    <row r="146" spans="2:12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</row>
    <row r="147" spans="2:12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2:12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</row>
    <row r="149" spans="2:12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</row>
    <row r="150" spans="2:12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</row>
    <row r="151" spans="2:12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2:12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</row>
    <row r="153" spans="2:12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2:12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2:12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</row>
    <row r="156" spans="2:12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</row>
    <row r="157" spans="2:12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</row>
    <row r="158" spans="2:12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</row>
    <row r="159" spans="2:12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</row>
    <row r="160" spans="2:12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</row>
    <row r="161" spans="2:12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</row>
    <row r="162" spans="2:12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</row>
    <row r="163" spans="2:12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</row>
    <row r="164" spans="2:12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</row>
    <row r="165" spans="2:12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2:12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</row>
    <row r="167" spans="2:12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</row>
    <row r="168" spans="2:12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</row>
    <row r="169" spans="2:12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</row>
    <row r="170" spans="2:12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</row>
    <row r="171" spans="2:12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</row>
    <row r="172" spans="2:12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</row>
    <row r="173" spans="2:12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</row>
    <row r="174" spans="2:12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</row>
    <row r="175" spans="2:12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</row>
    <row r="176" spans="2:12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2:12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</row>
    <row r="178" spans="2:12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</row>
    <row r="179" spans="2:12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</row>
    <row r="180" spans="2:12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</row>
    <row r="181" spans="2:12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</row>
    <row r="182" spans="2:12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</row>
    <row r="183" spans="2:12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</row>
    <row r="184" spans="2:12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2:12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2:12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</row>
    <row r="187" spans="2:12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2:12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</row>
    <row r="189" spans="2:12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2:12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</row>
    <row r="191" spans="2:12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</row>
    <row r="192" spans="2:12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</row>
    <row r="193" spans="2:12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2:12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</row>
    <row r="195" spans="2:12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</row>
    <row r="196" spans="2:12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</row>
    <row r="197" spans="2:12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</row>
    <row r="198" spans="2:12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</row>
    <row r="199" spans="2:12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2:12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</row>
    <row r="201" spans="2:12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</row>
    <row r="202" spans="2:12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</row>
    <row r="203" spans="2:12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</row>
    <row r="204" spans="2:12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</row>
    <row r="205" spans="2:12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</row>
    <row r="206" spans="2:12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</row>
    <row r="207" spans="2:12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</row>
    <row r="208" spans="2:12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</row>
    <row r="209" spans="2:12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</row>
    <row r="210" spans="2:12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</row>
    <row r="211" spans="2:12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2:12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2:12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2:12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2:12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2:12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2:12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2:12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2:12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2:12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</row>
    <row r="221" spans="2:12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</row>
    <row r="222" spans="2:12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</row>
    <row r="223" spans="2:12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</row>
    <row r="224" spans="2:12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</row>
    <row r="225" spans="2:12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</row>
    <row r="226" spans="2:12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</row>
    <row r="227" spans="2:12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</row>
    <row r="228" spans="2:12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</row>
    <row r="229" spans="2:12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</row>
    <row r="230" spans="2:12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</row>
    <row r="231" spans="2:12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</row>
    <row r="232" spans="2:12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</row>
    <row r="233" spans="2:12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</row>
    <row r="234" spans="2:12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</row>
    <row r="235" spans="2:12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</row>
    <row r="236" spans="2:12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</row>
    <row r="237" spans="2:12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</row>
    <row r="238" spans="2:12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</row>
    <row r="239" spans="2:12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</row>
    <row r="240" spans="2:12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</row>
    <row r="241" spans="2:12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</row>
    <row r="242" spans="2:12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</row>
    <row r="243" spans="2:12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</row>
    <row r="244" spans="2:12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</row>
    <row r="245" spans="2:12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</row>
    <row r="246" spans="2:12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</row>
    <row r="247" spans="2:12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</row>
    <row r="248" spans="2:12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</row>
    <row r="249" spans="2:12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2:12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2:12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2:12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</row>
    <row r="253" spans="2:12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2:12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2:12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2:12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</row>
    <row r="257" spans="2:12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58" spans="2:12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</row>
    <row r="259" spans="2:12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</row>
    <row r="260" spans="2:12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</row>
    <row r="261" spans="2:12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</row>
    <row r="262" spans="2:12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</row>
    <row r="263" spans="2:12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</row>
    <row r="264" spans="2:12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</row>
    <row r="265" spans="2:12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</row>
    <row r="266" spans="2:12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</row>
    <row r="267" spans="2:12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</row>
    <row r="268" spans="2:12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</row>
    <row r="269" spans="2:12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</row>
    <row r="270" spans="2:12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</row>
    <row r="271" spans="2:12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</row>
    <row r="272" spans="2:12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</row>
    <row r="273" spans="2:12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</row>
    <row r="274" spans="2:12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</row>
    <row r="275" spans="2:12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</row>
    <row r="276" spans="2:12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</row>
    <row r="277" spans="2:12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</row>
    <row r="278" spans="2:12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2:12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</row>
    <row r="280" spans="2:12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</row>
    <row r="281" spans="2:12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</row>
    <row r="282" spans="2:12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3" spans="2:12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</row>
    <row r="284" spans="2:12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</row>
    <row r="285" spans="2:12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</row>
    <row r="286" spans="2:12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</row>
    <row r="287" spans="2:12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</row>
    <row r="288" spans="2:12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</row>
    <row r="289" spans="2:12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</row>
    <row r="290" spans="2:12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</row>
    <row r="291" spans="2:12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</row>
    <row r="292" spans="2:12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</row>
    <row r="293" spans="2:12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</row>
    <row r="294" spans="2:12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</row>
    <row r="295" spans="2:12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</row>
    <row r="296" spans="2:12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</row>
    <row r="297" spans="2:12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</row>
    <row r="298" spans="2:12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</row>
    <row r="299" spans="2:12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</row>
    <row r="300" spans="2:12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</row>
    <row r="301" spans="2:12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2:12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</row>
    <row r="303" spans="2:12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</row>
    <row r="304" spans="2:12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</row>
    <row r="305" spans="2:12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</row>
    <row r="306" spans="2:12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</row>
    <row r="307" spans="2:12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</row>
    <row r="308" spans="2:12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</row>
    <row r="309" spans="2:12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</row>
    <row r="310" spans="2:12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</row>
    <row r="311" spans="2:12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</row>
    <row r="312" spans="2:12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</row>
    <row r="313" spans="2:12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</row>
    <row r="314" spans="2:12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</row>
    <row r="315" spans="2:12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</row>
    <row r="316" spans="2:12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</row>
    <row r="317" spans="2:12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</row>
    <row r="318" spans="2:12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</row>
    <row r="319" spans="2:12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</row>
    <row r="320" spans="2:12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2:12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</row>
    <row r="322" spans="2:12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</row>
    <row r="323" spans="2:12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</row>
    <row r="324" spans="2:12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</row>
    <row r="325" spans="2:12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</row>
    <row r="326" spans="2:12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</row>
    <row r="327" spans="2:12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</row>
    <row r="328" spans="2:12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</row>
    <row r="329" spans="2:12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</row>
    <row r="330" spans="2:12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</row>
    <row r="331" spans="2:12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</row>
    <row r="332" spans="2:12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</row>
    <row r="333" spans="2:12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</row>
    <row r="334" spans="2:12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</row>
    <row r="335" spans="2:12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</row>
    <row r="336" spans="2:12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</row>
    <row r="337" spans="2:12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</row>
    <row r="338" spans="2:12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</row>
    <row r="339" spans="2:12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</row>
    <row r="340" spans="2:12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2:12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</row>
    <row r="342" spans="2:12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</row>
    <row r="343" spans="2:12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</row>
    <row r="344" spans="2:12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</row>
    <row r="345" spans="2:12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</row>
    <row r="346" spans="2:12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</row>
    <row r="347" spans="2:12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</row>
    <row r="348" spans="2:12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</row>
    <row r="349" spans="2:12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</row>
    <row r="350" spans="2:12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</row>
    <row r="351" spans="2:12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</row>
    <row r="352" spans="2:12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2:12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</row>
    <row r="354" spans="2:12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</row>
    <row r="355" spans="2:12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</row>
    <row r="356" spans="2:12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</row>
    <row r="357" spans="2:12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</row>
    <row r="358" spans="2:12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</row>
    <row r="359" spans="2:12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</row>
    <row r="360" spans="2:12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</row>
    <row r="361" spans="2:12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</row>
    <row r="362" spans="2:12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</row>
    <row r="363" spans="2:12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</row>
    <row r="364" spans="2:12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</row>
    <row r="365" spans="2:12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</row>
    <row r="366" spans="2:12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</row>
    <row r="367" spans="2:12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</row>
    <row r="368" spans="2:12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</row>
    <row r="369" spans="2:12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</row>
    <row r="370" spans="2:12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</row>
    <row r="371" spans="2:12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</row>
    <row r="372" spans="2:12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</row>
    <row r="373" spans="2:12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</row>
    <row r="374" spans="2:12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</row>
    <row r="375" spans="2:12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</row>
    <row r="376" spans="2:12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</row>
    <row r="377" spans="2:12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</row>
    <row r="378" spans="2:12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</row>
    <row r="379" spans="2:12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</row>
    <row r="380" spans="2:12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</row>
    <row r="381" spans="2:12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</row>
    <row r="382" spans="2:12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</row>
    <row r="383" spans="2:12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</row>
    <row r="384" spans="2:12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</row>
    <row r="385" spans="2:12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</row>
    <row r="386" spans="2:12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</row>
    <row r="387" spans="2:12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</row>
    <row r="388" spans="2:12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</row>
    <row r="389" spans="2:12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</row>
    <row r="390" spans="2:12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</row>
    <row r="391" spans="2:12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</row>
    <row r="392" spans="2:12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</row>
    <row r="393" spans="2:12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</row>
    <row r="394" spans="2:12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</row>
    <row r="395" spans="2:12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</row>
    <row r="396" spans="2:12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</row>
    <row r="397" spans="2:12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</row>
    <row r="398" spans="2:12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</row>
    <row r="399" spans="2:12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</row>
    <row r="400" spans="2:12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</row>
    <row r="401" spans="2:12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</row>
    <row r="402" spans="2:12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</row>
    <row r="403" spans="2:12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</row>
    <row r="404" spans="2:12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</row>
    <row r="405" spans="2:12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</row>
    <row r="406" spans="2:12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</row>
    <row r="407" spans="2:12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</row>
    <row r="408" spans="2:12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</row>
    <row r="409" spans="2:12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</row>
    <row r="410" spans="2:12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</row>
    <row r="411" spans="2:12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</row>
    <row r="412" spans="2:12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2:12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</row>
    <row r="414" spans="2:12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</row>
    <row r="415" spans="2:12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</row>
    <row r="416" spans="2:12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</row>
    <row r="417" spans="2:12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</row>
    <row r="418" spans="2:12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2:12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</row>
    <row r="420" spans="2:12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</row>
    <row r="421" spans="2:12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</row>
    <row r="422" spans="2:12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</row>
    <row r="423" spans="2:12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</row>
    <row r="424" spans="2:12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</row>
    <row r="425" spans="2:12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</row>
    <row r="426" spans="2:12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</row>
    <row r="427" spans="2:12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</row>
    <row r="428" spans="2:12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</row>
    <row r="429" spans="2:12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</row>
    <row r="430" spans="2:12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</row>
    <row r="431" spans="2:12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</row>
    <row r="432" spans="2:12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</row>
    <row r="433" spans="2:12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</row>
    <row r="434" spans="2:12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</row>
    <row r="435" spans="2:12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</row>
    <row r="436" spans="2:12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</row>
    <row r="437" spans="2:12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</row>
    <row r="438" spans="2:12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</row>
    <row r="439" spans="2:12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</row>
    <row r="440" spans="2:12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</row>
    <row r="441" spans="2:12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</row>
    <row r="442" spans="2:12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</row>
    <row r="443" spans="2:12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</row>
    <row r="444" spans="2:12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</row>
    <row r="445" spans="2:12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</row>
    <row r="446" spans="2:12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</row>
    <row r="447" spans="2:12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</row>
    <row r="448" spans="2:12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</row>
    <row r="449" spans="2:12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</row>
    <row r="450" spans="2:12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</row>
    <row r="451" spans="2:12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</row>
    <row r="452" spans="2:12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</row>
    <row r="453" spans="2:12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</row>
    <row r="454" spans="2:12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</row>
    <row r="455" spans="2:12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</row>
    <row r="456" spans="2:12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</row>
    <row r="457" spans="2:12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</row>
    <row r="458" spans="2:12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</row>
    <row r="459" spans="2:12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</row>
    <row r="460" spans="2:12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</row>
    <row r="461" spans="2:12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</row>
    <row r="462" spans="2:12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</row>
    <row r="463" spans="2:12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</row>
    <row r="464" spans="2:12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</row>
    <row r="465" spans="2:12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</row>
    <row r="466" spans="2:12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</row>
    <row r="467" spans="2:12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</row>
    <row r="468" spans="2:12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</row>
    <row r="469" spans="2:12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</row>
    <row r="470" spans="2:12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</row>
    <row r="471" spans="2:12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</row>
    <row r="472" spans="2:12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</row>
    <row r="473" spans="2:12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</row>
    <row r="474" spans="2:12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</row>
    <row r="475" spans="2:12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</row>
    <row r="476" spans="2:12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</row>
    <row r="477" spans="2:12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</row>
    <row r="478" spans="2:12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</row>
    <row r="479" spans="2:12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</row>
    <row r="480" spans="2:12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</row>
    <row r="481" spans="2:12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</row>
    <row r="482" spans="2:12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</row>
    <row r="483" spans="2:12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</row>
    <row r="484" spans="2:12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</row>
    <row r="485" spans="2:12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</row>
    <row r="486" spans="2:12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</row>
    <row r="487" spans="2:12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</row>
    <row r="488" spans="2:12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</row>
    <row r="489" spans="2:12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</row>
    <row r="490" spans="2:12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</row>
    <row r="491" spans="2:12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</row>
    <row r="492" spans="2:12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</row>
    <row r="493" spans="2:12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</row>
    <row r="494" spans="2:12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</row>
    <row r="495" spans="2:12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</row>
    <row r="496" spans="2:12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</row>
    <row r="497" spans="2:12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</row>
    <row r="498" spans="2:12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</row>
    <row r="499" spans="2:12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</row>
    <row r="500" spans="2:12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</row>
    <row r="501" spans="2:12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</row>
    <row r="502" spans="2:12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</row>
    <row r="503" spans="2:12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</row>
    <row r="504" spans="2:12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</row>
    <row r="505" spans="2:12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</row>
    <row r="506" spans="2:12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</row>
    <row r="507" spans="2:12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</row>
    <row r="508" spans="2:12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</row>
    <row r="509" spans="2:12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</row>
    <row r="510" spans="2:12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</row>
    <row r="511" spans="2:12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</row>
    <row r="512" spans="2:12">
      <c r="B512" s="115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</row>
    <row r="513" spans="2:12">
      <c r="B513" s="115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</row>
    <row r="514" spans="2:12">
      <c r="B514" s="115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</row>
    <row r="515" spans="2:12">
      <c r="B515" s="115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</row>
    <row r="516" spans="2:12">
      <c r="B516" s="115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</row>
    <row r="517" spans="2:12">
      <c r="B517" s="115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</row>
    <row r="518" spans="2:12">
      <c r="B518" s="115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</row>
    <row r="519" spans="2:12">
      <c r="B519" s="115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</row>
    <row r="520" spans="2:12">
      <c r="B520" s="115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</row>
    <row r="521" spans="2:12">
      <c r="B521" s="115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</row>
    <row r="522" spans="2:12">
      <c r="B522" s="115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</row>
    <row r="523" spans="2:12">
      <c r="B523" s="115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</row>
    <row r="524" spans="2:12">
      <c r="B524" s="115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</row>
    <row r="525" spans="2:12">
      <c r="B525" s="115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</row>
    <row r="526" spans="2:12">
      <c r="B526" s="115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</row>
    <row r="527" spans="2:12">
      <c r="B527" s="115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</row>
    <row r="528" spans="2:12">
      <c r="B528" s="115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</row>
    <row r="529" spans="2:12">
      <c r="B529" s="115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</row>
    <row r="530" spans="2:12">
      <c r="B530" s="115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</row>
    <row r="531" spans="2:12">
      <c r="B531" s="115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</row>
    <row r="532" spans="2:12">
      <c r="B532" s="115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</row>
    <row r="533" spans="2:12">
      <c r="B533" s="115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</row>
    <row r="534" spans="2:12">
      <c r="B534" s="115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</row>
    <row r="535" spans="2:12">
      <c r="B535" s="115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</row>
    <row r="536" spans="2:12">
      <c r="B536" s="115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</row>
    <row r="537" spans="2:12">
      <c r="B537" s="115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</row>
    <row r="538" spans="2:12">
      <c r="B538" s="115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</row>
    <row r="539" spans="2:12">
      <c r="B539" s="115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</row>
    <row r="540" spans="2:12">
      <c r="B540" s="115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</row>
    <row r="541" spans="2:12">
      <c r="B541" s="115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</row>
    <row r="542" spans="2:12">
      <c r="B542" s="115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</row>
    <row r="543" spans="2:12">
      <c r="B543" s="115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</row>
    <row r="544" spans="2:12">
      <c r="B544" s="115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</row>
    <row r="545" spans="2:12">
      <c r="B545" s="115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</row>
    <row r="546" spans="2:12">
      <c r="B546" s="115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</row>
    <row r="547" spans="2:12">
      <c r="B547" s="115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</row>
    <row r="548" spans="2:12">
      <c r="B548" s="115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</row>
    <row r="549" spans="2:12">
      <c r="B549" s="115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</row>
    <row r="550" spans="2:12">
      <c r="B550" s="115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</row>
    <row r="551" spans="2:12">
      <c r="B551" s="115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</row>
    <row r="552" spans="2:12">
      <c r="B552" s="115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</row>
    <row r="553" spans="2:12">
      <c r="B553" s="115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</row>
    <row r="554" spans="2:12">
      <c r="B554" s="115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</row>
    <row r="555" spans="2:12">
      <c r="B555" s="115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</row>
    <row r="556" spans="2:12">
      <c r="B556" s="115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</row>
    <row r="557" spans="2:12">
      <c r="B557" s="115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</row>
    <row r="558" spans="2:12">
      <c r="B558" s="115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</row>
    <row r="559" spans="2:12">
      <c r="B559" s="115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</row>
    <row r="560" spans="2:12">
      <c r="B560" s="115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</row>
    <row r="561" spans="2:12">
      <c r="B561" s="115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</row>
    <row r="562" spans="2:12">
      <c r="B562" s="115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</row>
    <row r="563" spans="2:12">
      <c r="B563" s="115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</row>
    <row r="564" spans="2:12">
      <c r="B564" s="115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</row>
    <row r="565" spans="2:12">
      <c r="B565" s="115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</row>
    <row r="566" spans="2:12">
      <c r="B566" s="115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</row>
    <row r="567" spans="2:12">
      <c r="B567" s="115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</row>
    <row r="568" spans="2:12">
      <c r="B568" s="115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</row>
    <row r="569" spans="2:12">
      <c r="B569" s="115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</row>
    <row r="570" spans="2:12">
      <c r="B570" s="115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</row>
    <row r="571" spans="2:12">
      <c r="B571" s="115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</row>
    <row r="572" spans="2:12">
      <c r="B572" s="115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</row>
    <row r="573" spans="2:12">
      <c r="B573" s="115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</row>
    <row r="574" spans="2:12">
      <c r="B574" s="115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</row>
    <row r="575" spans="2:12">
      <c r="B575" s="115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</row>
    <row r="576" spans="2:12">
      <c r="B576" s="115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</row>
    <row r="577" spans="2:12">
      <c r="B577" s="115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</row>
    <row r="578" spans="2:12">
      <c r="B578" s="115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</row>
    <row r="579" spans="2:12">
      <c r="B579" s="115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</row>
    <row r="580" spans="2:12">
      <c r="B580" s="115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</row>
    <row r="581" spans="2:12">
      <c r="B581" s="115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</row>
    <row r="582" spans="2:12">
      <c r="B582" s="115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</row>
    <row r="583" spans="2:12">
      <c r="B583" s="115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</row>
    <row r="584" spans="2:12">
      <c r="B584" s="115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</row>
    <row r="585" spans="2:12">
      <c r="B585" s="115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</row>
    <row r="586" spans="2:12">
      <c r="B586" s="115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</row>
    <row r="587" spans="2:12">
      <c r="C587" s="1"/>
      <c r="D587" s="1"/>
      <c r="E587" s="1"/>
    </row>
    <row r="588" spans="2:12">
      <c r="C588" s="1"/>
      <c r="D588" s="1"/>
      <c r="E588" s="1"/>
    </row>
    <row r="589" spans="2:12">
      <c r="C589" s="1"/>
      <c r="D589" s="1"/>
      <c r="E589" s="1"/>
    </row>
    <row r="590" spans="2:12">
      <c r="C590" s="1"/>
      <c r="D590" s="1"/>
      <c r="E590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B1048576 C5:C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57.140625" style="2" bestFit="1" customWidth="1"/>
    <col min="4" max="4" width="5.42578125" style="2" bestFit="1" customWidth="1"/>
    <col min="5" max="5" width="5.28515625" style="2" bestFit="1" customWidth="1"/>
    <col min="6" max="6" width="12" style="1" bestFit="1" customWidth="1"/>
    <col min="7" max="7" width="9" style="1" bestFit="1" customWidth="1"/>
    <col min="8" max="8" width="11.85546875" style="1" bestFit="1" customWidth="1"/>
    <col min="9" max="9" width="10.140625" style="1" bestFit="1" customWidth="1"/>
    <col min="10" max="10" width="9.140625" style="1" bestFit="1" customWidth="1"/>
    <col min="11" max="11" width="9" style="3" bestFit="1" customWidth="1"/>
    <col min="12" max="16384" width="9.140625" style="1"/>
  </cols>
  <sheetData>
    <row r="1" spans="1:11">
      <c r="B1" s="46" t="s">
        <v>144</v>
      </c>
      <c r="C1" s="67" t="s" vm="1">
        <v>229</v>
      </c>
    </row>
    <row r="2" spans="1:11">
      <c r="B2" s="46" t="s">
        <v>143</v>
      </c>
      <c r="C2" s="67" t="s">
        <v>230</v>
      </c>
    </row>
    <row r="3" spans="1:11">
      <c r="B3" s="46" t="s">
        <v>145</v>
      </c>
      <c r="C3" s="67" t="s">
        <v>231</v>
      </c>
    </row>
    <row r="4" spans="1:11">
      <c r="B4" s="46" t="s">
        <v>146</v>
      </c>
      <c r="C4" s="67">
        <v>8801</v>
      </c>
    </row>
    <row r="6" spans="1:11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1:11" ht="26.25" customHeight="1">
      <c r="B7" s="152" t="s">
        <v>94</v>
      </c>
      <c r="C7" s="153"/>
      <c r="D7" s="153"/>
      <c r="E7" s="153"/>
      <c r="F7" s="153"/>
      <c r="G7" s="153"/>
      <c r="H7" s="153"/>
      <c r="I7" s="153"/>
      <c r="J7" s="153"/>
      <c r="K7" s="154"/>
    </row>
    <row r="8" spans="1:11" s="3" customFormat="1" ht="78.75">
      <c r="A8" s="2"/>
      <c r="B8" s="21" t="s">
        <v>114</v>
      </c>
      <c r="C8" s="29" t="s">
        <v>44</v>
      </c>
      <c r="D8" s="29" t="s">
        <v>117</v>
      </c>
      <c r="E8" s="29" t="s">
        <v>64</v>
      </c>
      <c r="F8" s="29" t="s">
        <v>101</v>
      </c>
      <c r="G8" s="29" t="s">
        <v>205</v>
      </c>
      <c r="H8" s="29" t="s">
        <v>204</v>
      </c>
      <c r="I8" s="29" t="s">
        <v>60</v>
      </c>
      <c r="J8" s="29" t="s">
        <v>147</v>
      </c>
      <c r="K8" s="30" t="s">
        <v>149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212</v>
      </c>
      <c r="H9" s="15"/>
      <c r="I9" s="15" t="s">
        <v>208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88" t="s">
        <v>48</v>
      </c>
      <c r="C11" s="73"/>
      <c r="D11" s="73"/>
      <c r="E11" s="73"/>
      <c r="F11" s="73"/>
      <c r="G11" s="83"/>
      <c r="H11" s="85"/>
      <c r="I11" s="83">
        <v>56516.851715690005</v>
      </c>
      <c r="J11" s="84">
        <f>IFERROR(I11/$I$11,0)</f>
        <v>1</v>
      </c>
      <c r="K11" s="84">
        <f>I11/'סכום נכסי הקרן'!$C$42</f>
        <v>3.0168315617901606E-3</v>
      </c>
    </row>
    <row r="12" spans="1:11">
      <c r="B12" s="92" t="s">
        <v>199</v>
      </c>
      <c r="C12" s="73"/>
      <c r="D12" s="73"/>
      <c r="E12" s="73"/>
      <c r="F12" s="73"/>
      <c r="G12" s="83"/>
      <c r="H12" s="85"/>
      <c r="I12" s="83">
        <v>56516.851715690012</v>
      </c>
      <c r="J12" s="84">
        <f t="shared" ref="J12:J19" si="0">IFERROR(I12/$I$11,0)</f>
        <v>1.0000000000000002</v>
      </c>
      <c r="K12" s="84">
        <f>I12/'סכום נכסי הקרן'!$C$42</f>
        <v>3.016831561790161E-3</v>
      </c>
    </row>
    <row r="13" spans="1:11">
      <c r="B13" s="72" t="s">
        <v>1709</v>
      </c>
      <c r="C13" s="73" t="s">
        <v>1710</v>
      </c>
      <c r="D13" s="86" t="s">
        <v>26</v>
      </c>
      <c r="E13" s="86" t="s">
        <v>511</v>
      </c>
      <c r="F13" s="86" t="s">
        <v>130</v>
      </c>
      <c r="G13" s="83">
        <v>487.7092540000001</v>
      </c>
      <c r="H13" s="85">
        <v>99790</v>
      </c>
      <c r="I13" s="83">
        <v>-1489.3239579570002</v>
      </c>
      <c r="J13" s="84">
        <f t="shared" si="0"/>
        <v>-2.6351856353377508E-2</v>
      </c>
      <c r="K13" s="84">
        <f>I13/'סכום נכסי הקרן'!$C$42</f>
        <v>-7.9499111958629832E-5</v>
      </c>
    </row>
    <row r="14" spans="1:11">
      <c r="B14" s="72" t="s">
        <v>1711</v>
      </c>
      <c r="C14" s="73" t="s">
        <v>1712</v>
      </c>
      <c r="D14" s="86" t="s">
        <v>26</v>
      </c>
      <c r="E14" s="86" t="s">
        <v>511</v>
      </c>
      <c r="F14" s="86" t="s">
        <v>130</v>
      </c>
      <c r="G14" s="83">
        <v>83.561388000000008</v>
      </c>
      <c r="H14" s="85">
        <v>1533700</v>
      </c>
      <c r="I14" s="83">
        <v>2698.1280785450003</v>
      </c>
      <c r="J14" s="84">
        <f t="shared" si="0"/>
        <v>4.7740240240522029E-2</v>
      </c>
      <c r="K14" s="84">
        <f>I14/'סכום נכסי הקרן'!$C$42</f>
        <v>1.4402426352505153E-4</v>
      </c>
    </row>
    <row r="15" spans="1:11">
      <c r="B15" s="72" t="s">
        <v>1713</v>
      </c>
      <c r="C15" s="73" t="s">
        <v>1714</v>
      </c>
      <c r="D15" s="86" t="s">
        <v>26</v>
      </c>
      <c r="E15" s="86" t="s">
        <v>511</v>
      </c>
      <c r="F15" s="86" t="s">
        <v>138</v>
      </c>
      <c r="G15" s="83">
        <v>45.976618000000009</v>
      </c>
      <c r="H15" s="85">
        <v>121860</v>
      </c>
      <c r="I15" s="83">
        <v>458.41216807000012</v>
      </c>
      <c r="J15" s="84">
        <f t="shared" si="0"/>
        <v>8.1110704887819747E-3</v>
      </c>
      <c r="K15" s="84">
        <f>I15/'סכום נכסי הקרן'!$C$42</f>
        <v>2.4469733450462205E-5</v>
      </c>
    </row>
    <row r="16" spans="1:11">
      <c r="B16" s="72" t="s">
        <v>1715</v>
      </c>
      <c r="C16" s="73" t="s">
        <v>1716</v>
      </c>
      <c r="D16" s="86" t="s">
        <v>26</v>
      </c>
      <c r="E16" s="86" t="s">
        <v>511</v>
      </c>
      <c r="F16" s="86" t="s">
        <v>130</v>
      </c>
      <c r="G16" s="83">
        <v>2289.0106670000005</v>
      </c>
      <c r="H16" s="85">
        <v>448825</v>
      </c>
      <c r="I16" s="83">
        <v>54322.607567587998</v>
      </c>
      <c r="J16" s="84">
        <f t="shared" si="0"/>
        <v>0.96117540023035553</v>
      </c>
      <c r="K16" s="84">
        <f>I16/'סכום נכסי הקרן'!$C$42</f>
        <v>2.8997042838312262E-3</v>
      </c>
    </row>
    <row r="17" spans="2:11">
      <c r="B17" s="72" t="s">
        <v>1717</v>
      </c>
      <c r="C17" s="73" t="s">
        <v>1718</v>
      </c>
      <c r="D17" s="86" t="s">
        <v>26</v>
      </c>
      <c r="E17" s="86" t="s">
        <v>511</v>
      </c>
      <c r="F17" s="86" t="s">
        <v>132</v>
      </c>
      <c r="G17" s="83">
        <v>294.60745700000007</v>
      </c>
      <c r="H17" s="85">
        <v>46380</v>
      </c>
      <c r="I17" s="83">
        <v>29.861480593000003</v>
      </c>
      <c r="J17" s="84">
        <f t="shared" si="0"/>
        <v>5.2836419026344966E-4</v>
      </c>
      <c r="K17" s="84">
        <f>I17/'סכום נכסי הקרן'!$C$42</f>
        <v>1.5939857653064763E-6</v>
      </c>
    </row>
    <row r="18" spans="2:11">
      <c r="B18" s="72" t="s">
        <v>1719</v>
      </c>
      <c r="C18" s="73" t="s">
        <v>1720</v>
      </c>
      <c r="D18" s="86" t="s">
        <v>26</v>
      </c>
      <c r="E18" s="86" t="s">
        <v>511</v>
      </c>
      <c r="F18" s="86" t="s">
        <v>139</v>
      </c>
      <c r="G18" s="83">
        <v>87.31093700000001</v>
      </c>
      <c r="H18" s="85">
        <v>228800</v>
      </c>
      <c r="I18" s="83">
        <v>890.59198911200019</v>
      </c>
      <c r="J18" s="84">
        <f t="shared" si="0"/>
        <v>1.5757990087490265E-2</v>
      </c>
      <c r="K18" s="84">
        <f>I18/'סכום נכסי הקרן'!$C$42</f>
        <v>4.753920184631712E-5</v>
      </c>
    </row>
    <row r="19" spans="2:11">
      <c r="B19" s="72" t="s">
        <v>1721</v>
      </c>
      <c r="C19" s="73" t="s">
        <v>1722</v>
      </c>
      <c r="D19" s="86" t="s">
        <v>26</v>
      </c>
      <c r="E19" s="86" t="s">
        <v>511</v>
      </c>
      <c r="F19" s="86" t="s">
        <v>130</v>
      </c>
      <c r="G19" s="83">
        <v>145.73946500000002</v>
      </c>
      <c r="H19" s="85">
        <v>11843.75</v>
      </c>
      <c r="I19" s="83">
        <v>-393.42561026099997</v>
      </c>
      <c r="J19" s="84">
        <f t="shared" si="0"/>
        <v>-6.9612088840358844E-3</v>
      </c>
      <c r="K19" s="84">
        <f>I19/'סכום נכסי הקרן'!$C$42</f>
        <v>-2.1000794669573518E-5</v>
      </c>
    </row>
    <row r="20" spans="2:11">
      <c r="B20" s="72"/>
      <c r="C20" s="73"/>
      <c r="D20" s="86"/>
      <c r="E20" s="86"/>
      <c r="F20" s="86"/>
      <c r="G20" s="83"/>
      <c r="H20" s="85"/>
      <c r="I20" s="73"/>
      <c r="J20" s="84"/>
      <c r="K20" s="73"/>
    </row>
    <row r="21" spans="2:11">
      <c r="B21" s="92"/>
      <c r="C21" s="73"/>
      <c r="D21" s="73"/>
      <c r="E21" s="73"/>
      <c r="F21" s="73"/>
      <c r="G21" s="83"/>
      <c r="H21" s="85"/>
      <c r="I21" s="73"/>
      <c r="J21" s="84"/>
      <c r="K21" s="73"/>
    </row>
    <row r="22" spans="2:11"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2:11"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2:11">
      <c r="B24" s="129" t="s">
        <v>220</v>
      </c>
      <c r="C24" s="88"/>
      <c r="D24" s="88"/>
      <c r="E24" s="88"/>
      <c r="F24" s="88"/>
      <c r="G24" s="88"/>
      <c r="H24" s="88"/>
      <c r="I24" s="88"/>
      <c r="J24" s="88"/>
      <c r="K24" s="88"/>
    </row>
    <row r="25" spans="2:11">
      <c r="B25" s="129" t="s">
        <v>110</v>
      </c>
      <c r="C25" s="88"/>
      <c r="D25" s="88"/>
      <c r="E25" s="88"/>
      <c r="F25" s="88"/>
      <c r="G25" s="88"/>
      <c r="H25" s="88"/>
      <c r="I25" s="88"/>
      <c r="J25" s="88"/>
      <c r="K25" s="88"/>
    </row>
    <row r="26" spans="2:11">
      <c r="B26" s="129" t="s">
        <v>203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2:11">
      <c r="B27" s="129" t="s">
        <v>211</v>
      </c>
      <c r="C27" s="88"/>
      <c r="D27" s="88"/>
      <c r="E27" s="88"/>
      <c r="F27" s="88"/>
      <c r="G27" s="88"/>
      <c r="H27" s="88"/>
      <c r="I27" s="88"/>
      <c r="J27" s="88"/>
      <c r="K27" s="88"/>
    </row>
    <row r="28" spans="2:11"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2:11"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2:11"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2:11"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2:11"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2:11"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2:11"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2:11"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2:11">
      <c r="B37" s="88"/>
      <c r="C37" s="88"/>
      <c r="D37" s="88"/>
      <c r="E37" s="88"/>
      <c r="F37" s="88"/>
      <c r="G37" s="88"/>
      <c r="H37" s="88"/>
      <c r="I37" s="88"/>
      <c r="J37" s="88"/>
      <c r="K37" s="88"/>
    </row>
    <row r="38" spans="2:11">
      <c r="B38" s="88"/>
      <c r="C38" s="88"/>
      <c r="D38" s="88"/>
      <c r="E38" s="88"/>
      <c r="F38" s="88"/>
      <c r="G38" s="88"/>
      <c r="H38" s="88"/>
      <c r="I38" s="88"/>
      <c r="J38" s="88"/>
      <c r="K38" s="88"/>
    </row>
    <row r="39" spans="2:11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11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11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11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11"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2:11">
      <c r="B44" s="88"/>
      <c r="C44" s="88"/>
      <c r="D44" s="88"/>
      <c r="E44" s="88"/>
      <c r="F44" s="88"/>
      <c r="G44" s="88"/>
      <c r="H44" s="88"/>
      <c r="I44" s="88"/>
      <c r="J44" s="88"/>
      <c r="K44" s="88"/>
    </row>
    <row r="45" spans="2:11">
      <c r="B45" s="88"/>
      <c r="C45" s="88"/>
      <c r="D45" s="88"/>
      <c r="E45" s="88"/>
      <c r="F45" s="88"/>
      <c r="G45" s="88"/>
      <c r="H45" s="88"/>
      <c r="I45" s="88"/>
      <c r="J45" s="88"/>
      <c r="K45" s="88"/>
    </row>
    <row r="46" spans="2:11">
      <c r="B46" s="88"/>
      <c r="C46" s="88"/>
      <c r="D46" s="88"/>
      <c r="E46" s="88"/>
      <c r="F46" s="88"/>
      <c r="G46" s="88"/>
      <c r="H46" s="88"/>
      <c r="I46" s="88"/>
      <c r="J46" s="88"/>
      <c r="K46" s="88"/>
    </row>
    <row r="47" spans="2:11"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2:11"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2:11"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2:11"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2:11"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2:11">
      <c r="B52" s="88"/>
      <c r="C52" s="88"/>
      <c r="D52" s="88"/>
      <c r="E52" s="88"/>
      <c r="F52" s="88"/>
      <c r="G52" s="88"/>
      <c r="H52" s="88"/>
      <c r="I52" s="88"/>
      <c r="J52" s="88"/>
      <c r="K52" s="88"/>
    </row>
    <row r="53" spans="2:11"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2:11"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2:11"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2:11">
      <c r="B56" s="88"/>
      <c r="C56" s="88"/>
      <c r="D56" s="88"/>
      <c r="E56" s="88"/>
      <c r="F56" s="88"/>
      <c r="G56" s="88"/>
      <c r="H56" s="88"/>
      <c r="I56" s="88"/>
      <c r="J56" s="88"/>
      <c r="K56" s="88"/>
    </row>
    <row r="57" spans="2:11">
      <c r="B57" s="88"/>
      <c r="C57" s="88"/>
      <c r="D57" s="88"/>
      <c r="E57" s="88"/>
      <c r="F57" s="88"/>
      <c r="G57" s="88"/>
      <c r="H57" s="88"/>
      <c r="I57" s="88"/>
      <c r="J57" s="88"/>
      <c r="K57" s="88"/>
    </row>
    <row r="58" spans="2:11">
      <c r="B58" s="88"/>
      <c r="C58" s="88"/>
      <c r="D58" s="88"/>
      <c r="E58" s="88"/>
      <c r="F58" s="88"/>
      <c r="G58" s="88"/>
      <c r="H58" s="88"/>
      <c r="I58" s="88"/>
      <c r="J58" s="88"/>
      <c r="K58" s="88"/>
    </row>
    <row r="59" spans="2:11">
      <c r="B59" s="88"/>
      <c r="C59" s="88"/>
      <c r="D59" s="88"/>
      <c r="E59" s="88"/>
      <c r="F59" s="88"/>
      <c r="G59" s="88"/>
      <c r="H59" s="88"/>
      <c r="I59" s="88"/>
      <c r="J59" s="88"/>
      <c r="K59" s="88"/>
    </row>
    <row r="60" spans="2:11">
      <c r="B60" s="88"/>
      <c r="C60" s="88"/>
      <c r="D60" s="88"/>
      <c r="E60" s="88"/>
      <c r="F60" s="88"/>
      <c r="G60" s="88"/>
      <c r="H60" s="88"/>
      <c r="I60" s="88"/>
      <c r="J60" s="88"/>
      <c r="K60" s="88"/>
    </row>
    <row r="61" spans="2:11"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2:11">
      <c r="B62" s="88"/>
      <c r="C62" s="88"/>
      <c r="D62" s="88"/>
      <c r="E62" s="88"/>
      <c r="F62" s="88"/>
      <c r="G62" s="88"/>
      <c r="H62" s="88"/>
      <c r="I62" s="88"/>
      <c r="J62" s="88"/>
      <c r="K62" s="88"/>
    </row>
    <row r="63" spans="2:11">
      <c r="B63" s="88"/>
      <c r="C63" s="88"/>
      <c r="D63" s="88"/>
      <c r="E63" s="88"/>
      <c r="F63" s="88"/>
      <c r="G63" s="88"/>
      <c r="H63" s="88"/>
      <c r="I63" s="88"/>
      <c r="J63" s="88"/>
      <c r="K63" s="88"/>
    </row>
    <row r="64" spans="2:11"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5" spans="2:11"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2:11"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2:11"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2:11"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2:11"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2:11"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2:11">
      <c r="B71" s="88"/>
      <c r="C71" s="88"/>
      <c r="D71" s="88"/>
      <c r="E71" s="88"/>
      <c r="F71" s="88"/>
      <c r="G71" s="88"/>
      <c r="H71" s="88"/>
      <c r="I71" s="88"/>
      <c r="J71" s="88"/>
      <c r="K71" s="88"/>
    </row>
    <row r="72" spans="2:11"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2:11"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2:11">
      <c r="B74" s="88"/>
      <c r="C74" s="88"/>
      <c r="D74" s="88"/>
      <c r="E74" s="88"/>
      <c r="F74" s="88"/>
      <c r="G74" s="88"/>
      <c r="H74" s="88"/>
      <c r="I74" s="88"/>
      <c r="J74" s="88"/>
      <c r="K74" s="88"/>
    </row>
    <row r="75" spans="2:11">
      <c r="B75" s="88"/>
      <c r="C75" s="88"/>
      <c r="D75" s="88"/>
      <c r="E75" s="88"/>
      <c r="F75" s="88"/>
      <c r="G75" s="88"/>
      <c r="H75" s="88"/>
      <c r="I75" s="88"/>
      <c r="J75" s="88"/>
      <c r="K75" s="88"/>
    </row>
    <row r="76" spans="2:11">
      <c r="B76" s="88"/>
      <c r="C76" s="88"/>
      <c r="D76" s="88"/>
      <c r="E76" s="88"/>
      <c r="F76" s="88"/>
      <c r="G76" s="88"/>
      <c r="H76" s="88"/>
      <c r="I76" s="88"/>
      <c r="J76" s="88"/>
      <c r="K76" s="88"/>
    </row>
    <row r="77" spans="2:11">
      <c r="B77" s="88"/>
      <c r="C77" s="88"/>
      <c r="D77" s="88"/>
      <c r="E77" s="88"/>
      <c r="F77" s="88"/>
      <c r="G77" s="88"/>
      <c r="H77" s="88"/>
      <c r="I77" s="88"/>
      <c r="J77" s="88"/>
      <c r="K77" s="88"/>
    </row>
    <row r="78" spans="2:11">
      <c r="B78" s="88"/>
      <c r="C78" s="88"/>
      <c r="D78" s="88"/>
      <c r="E78" s="88"/>
      <c r="F78" s="88"/>
      <c r="G78" s="88"/>
      <c r="H78" s="88"/>
      <c r="I78" s="88"/>
      <c r="J78" s="88"/>
      <c r="K78" s="88"/>
    </row>
    <row r="79" spans="2:11">
      <c r="B79" s="88"/>
      <c r="C79" s="88"/>
      <c r="D79" s="88"/>
      <c r="E79" s="88"/>
      <c r="F79" s="88"/>
      <c r="G79" s="88"/>
      <c r="H79" s="88"/>
      <c r="I79" s="88"/>
      <c r="J79" s="88"/>
      <c r="K79" s="88"/>
    </row>
    <row r="80" spans="2:11">
      <c r="B80" s="88"/>
      <c r="C80" s="88"/>
      <c r="D80" s="88"/>
      <c r="E80" s="88"/>
      <c r="F80" s="88"/>
      <c r="G80" s="88"/>
      <c r="H80" s="88"/>
      <c r="I80" s="88"/>
      <c r="J80" s="88"/>
      <c r="K80" s="88"/>
    </row>
    <row r="81" spans="2:11">
      <c r="B81" s="88"/>
      <c r="C81" s="88"/>
      <c r="D81" s="88"/>
      <c r="E81" s="88"/>
      <c r="F81" s="88"/>
      <c r="G81" s="88"/>
      <c r="H81" s="88"/>
      <c r="I81" s="88"/>
      <c r="J81" s="88"/>
      <c r="K81" s="88"/>
    </row>
    <row r="82" spans="2:11">
      <c r="B82" s="88"/>
      <c r="C82" s="88"/>
      <c r="D82" s="88"/>
      <c r="E82" s="88"/>
      <c r="F82" s="88"/>
      <c r="G82" s="88"/>
      <c r="H82" s="88"/>
      <c r="I82" s="88"/>
      <c r="J82" s="88"/>
      <c r="K82" s="88"/>
    </row>
    <row r="83" spans="2:11">
      <c r="B83" s="88"/>
      <c r="C83" s="88"/>
      <c r="D83" s="88"/>
      <c r="E83" s="88"/>
      <c r="F83" s="88"/>
      <c r="G83" s="88"/>
      <c r="H83" s="88"/>
      <c r="I83" s="88"/>
      <c r="J83" s="88"/>
      <c r="K83" s="88"/>
    </row>
    <row r="84" spans="2:11">
      <c r="B84" s="88"/>
      <c r="C84" s="88"/>
      <c r="D84" s="88"/>
      <c r="E84" s="88"/>
      <c r="F84" s="88"/>
      <c r="G84" s="88"/>
      <c r="H84" s="88"/>
      <c r="I84" s="88"/>
      <c r="J84" s="88"/>
      <c r="K84" s="88"/>
    </row>
    <row r="85" spans="2:11">
      <c r="B85" s="88"/>
      <c r="C85" s="88"/>
      <c r="D85" s="88"/>
      <c r="E85" s="88"/>
      <c r="F85" s="88"/>
      <c r="G85" s="88"/>
      <c r="H85" s="88"/>
      <c r="I85" s="88"/>
      <c r="J85" s="88"/>
      <c r="K85" s="88"/>
    </row>
    <row r="86" spans="2:11">
      <c r="B86" s="88"/>
      <c r="C86" s="88"/>
      <c r="D86" s="88"/>
      <c r="E86" s="88"/>
      <c r="F86" s="88"/>
      <c r="G86" s="88"/>
      <c r="H86" s="88"/>
      <c r="I86" s="88"/>
      <c r="J86" s="88"/>
      <c r="K86" s="88"/>
    </row>
    <row r="87" spans="2:11"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2:11">
      <c r="B88" s="88"/>
      <c r="C88" s="88"/>
      <c r="D88" s="88"/>
      <c r="E88" s="88"/>
      <c r="F88" s="88"/>
      <c r="G88" s="88"/>
      <c r="H88" s="88"/>
      <c r="I88" s="88"/>
      <c r="J88" s="88"/>
      <c r="K88" s="88"/>
    </row>
    <row r="89" spans="2:11">
      <c r="B89" s="88"/>
      <c r="C89" s="88"/>
      <c r="D89" s="88"/>
      <c r="E89" s="88"/>
      <c r="F89" s="88"/>
      <c r="G89" s="88"/>
      <c r="H89" s="88"/>
      <c r="I89" s="88"/>
      <c r="J89" s="88"/>
      <c r="K89" s="88"/>
    </row>
    <row r="90" spans="2:11">
      <c r="B90" s="88"/>
      <c r="C90" s="88"/>
      <c r="D90" s="88"/>
      <c r="E90" s="88"/>
      <c r="F90" s="88"/>
      <c r="G90" s="88"/>
      <c r="H90" s="88"/>
      <c r="I90" s="88"/>
      <c r="J90" s="88"/>
      <c r="K90" s="88"/>
    </row>
    <row r="91" spans="2:11">
      <c r="B91" s="88"/>
      <c r="C91" s="88"/>
      <c r="D91" s="88"/>
      <c r="E91" s="88"/>
      <c r="F91" s="88"/>
      <c r="G91" s="88"/>
      <c r="H91" s="88"/>
      <c r="I91" s="88"/>
      <c r="J91" s="88"/>
      <c r="K91" s="88"/>
    </row>
    <row r="92" spans="2:11">
      <c r="B92" s="88"/>
      <c r="C92" s="88"/>
      <c r="D92" s="88"/>
      <c r="E92" s="88"/>
      <c r="F92" s="88"/>
      <c r="G92" s="88"/>
      <c r="H92" s="88"/>
      <c r="I92" s="88"/>
      <c r="J92" s="88"/>
      <c r="K92" s="88"/>
    </row>
    <row r="93" spans="2:11">
      <c r="B93" s="88"/>
      <c r="C93" s="88"/>
      <c r="D93" s="88"/>
      <c r="E93" s="88"/>
      <c r="F93" s="88"/>
      <c r="G93" s="88"/>
      <c r="H93" s="88"/>
      <c r="I93" s="88"/>
      <c r="J93" s="88"/>
      <c r="K93" s="88"/>
    </row>
    <row r="94" spans="2:11">
      <c r="B94" s="88"/>
      <c r="C94" s="88"/>
      <c r="D94" s="88"/>
      <c r="E94" s="88"/>
      <c r="F94" s="88"/>
      <c r="G94" s="88"/>
      <c r="H94" s="88"/>
      <c r="I94" s="88"/>
      <c r="J94" s="88"/>
      <c r="K94" s="88"/>
    </row>
    <row r="95" spans="2:11">
      <c r="B95" s="88"/>
      <c r="C95" s="88"/>
      <c r="D95" s="88"/>
      <c r="E95" s="88"/>
      <c r="F95" s="88"/>
      <c r="G95" s="88"/>
      <c r="H95" s="88"/>
      <c r="I95" s="88"/>
      <c r="J95" s="88"/>
      <c r="K95" s="88"/>
    </row>
    <row r="96" spans="2:11">
      <c r="B96" s="88"/>
      <c r="C96" s="88"/>
      <c r="D96" s="88"/>
      <c r="E96" s="88"/>
      <c r="F96" s="88"/>
      <c r="G96" s="88"/>
      <c r="H96" s="88"/>
      <c r="I96" s="88"/>
      <c r="J96" s="88"/>
      <c r="K96" s="88"/>
    </row>
    <row r="97" spans="2:11">
      <c r="B97" s="88"/>
      <c r="C97" s="88"/>
      <c r="D97" s="88"/>
      <c r="E97" s="88"/>
      <c r="F97" s="88"/>
      <c r="G97" s="88"/>
      <c r="H97" s="88"/>
      <c r="I97" s="88"/>
      <c r="J97" s="88"/>
      <c r="K97" s="88"/>
    </row>
    <row r="98" spans="2:11">
      <c r="B98" s="88"/>
      <c r="C98" s="88"/>
      <c r="D98" s="88"/>
      <c r="E98" s="88"/>
      <c r="F98" s="88"/>
      <c r="G98" s="88"/>
      <c r="H98" s="88"/>
      <c r="I98" s="88"/>
      <c r="J98" s="88"/>
      <c r="K98" s="88"/>
    </row>
    <row r="99" spans="2:11">
      <c r="B99" s="88"/>
      <c r="C99" s="88"/>
      <c r="D99" s="88"/>
      <c r="E99" s="88"/>
      <c r="F99" s="88"/>
      <c r="G99" s="88"/>
      <c r="H99" s="88"/>
      <c r="I99" s="88"/>
      <c r="J99" s="88"/>
      <c r="K99" s="88"/>
    </row>
    <row r="100" spans="2:11">
      <c r="B100" s="88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2:11">
      <c r="B101" s="88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2:11">
      <c r="B102" s="88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2:11">
      <c r="B103" s="88"/>
      <c r="C103" s="88"/>
      <c r="D103" s="88"/>
      <c r="E103" s="88"/>
      <c r="F103" s="88"/>
      <c r="G103" s="88"/>
      <c r="H103" s="88"/>
      <c r="I103" s="88"/>
      <c r="J103" s="88"/>
      <c r="K103" s="88"/>
    </row>
    <row r="104" spans="2:11">
      <c r="B104" s="88"/>
      <c r="C104" s="88"/>
      <c r="D104" s="88"/>
      <c r="E104" s="88"/>
      <c r="F104" s="88"/>
      <c r="G104" s="88"/>
      <c r="H104" s="88"/>
      <c r="I104" s="88"/>
      <c r="J104" s="88"/>
      <c r="K104" s="88"/>
    </row>
    <row r="105" spans="2:11">
      <c r="B105" s="88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2:11">
      <c r="B106" s="88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2:11">
      <c r="B107" s="88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2:11">
      <c r="B108" s="88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2:11"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2:11">
      <c r="B110" s="88"/>
      <c r="C110" s="88"/>
      <c r="D110" s="88"/>
      <c r="E110" s="88"/>
      <c r="F110" s="88"/>
      <c r="G110" s="88"/>
      <c r="H110" s="88"/>
      <c r="I110" s="88"/>
      <c r="J110" s="88"/>
      <c r="K110" s="88"/>
    </row>
    <row r="111" spans="2:11"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2:11">
      <c r="B112" s="88"/>
      <c r="C112" s="88"/>
      <c r="D112" s="88"/>
      <c r="E112" s="88"/>
      <c r="F112" s="88"/>
      <c r="G112" s="88"/>
      <c r="H112" s="88"/>
      <c r="I112" s="88"/>
      <c r="J112" s="88"/>
      <c r="K112" s="88"/>
    </row>
    <row r="113" spans="2:11">
      <c r="B113" s="88"/>
      <c r="C113" s="88"/>
      <c r="D113" s="88"/>
      <c r="E113" s="88"/>
      <c r="F113" s="88"/>
      <c r="G113" s="88"/>
      <c r="H113" s="88"/>
      <c r="I113" s="88"/>
      <c r="J113" s="88"/>
      <c r="K113" s="88"/>
    </row>
    <row r="114" spans="2:11">
      <c r="B114" s="88"/>
      <c r="C114" s="88"/>
      <c r="D114" s="88"/>
      <c r="E114" s="88"/>
      <c r="F114" s="88"/>
      <c r="G114" s="88"/>
      <c r="H114" s="88"/>
      <c r="I114" s="88"/>
      <c r="J114" s="88"/>
      <c r="K114" s="88"/>
    </row>
    <row r="115" spans="2:11">
      <c r="B115" s="88"/>
      <c r="C115" s="88"/>
      <c r="D115" s="88"/>
      <c r="E115" s="88"/>
      <c r="F115" s="88"/>
      <c r="G115" s="88"/>
      <c r="H115" s="88"/>
      <c r="I115" s="88"/>
      <c r="J115" s="88"/>
      <c r="K115" s="88"/>
    </row>
    <row r="116" spans="2:11">
      <c r="B116" s="88"/>
      <c r="C116" s="88"/>
      <c r="D116" s="88"/>
      <c r="E116" s="88"/>
      <c r="F116" s="88"/>
      <c r="G116" s="88"/>
      <c r="H116" s="88"/>
      <c r="I116" s="88"/>
      <c r="J116" s="88"/>
      <c r="K116" s="88"/>
    </row>
    <row r="117" spans="2:11">
      <c r="B117" s="88"/>
      <c r="C117" s="88"/>
      <c r="D117" s="88"/>
      <c r="E117" s="88"/>
      <c r="F117" s="88"/>
      <c r="G117" s="88"/>
      <c r="H117" s="88"/>
      <c r="I117" s="88"/>
      <c r="J117" s="88"/>
      <c r="K117" s="88"/>
    </row>
    <row r="118" spans="2:11">
      <c r="B118" s="88"/>
      <c r="C118" s="88"/>
      <c r="D118" s="88"/>
      <c r="E118" s="88"/>
      <c r="F118" s="88"/>
      <c r="G118" s="88"/>
      <c r="H118" s="88"/>
      <c r="I118" s="88"/>
      <c r="J118" s="88"/>
      <c r="K118" s="88"/>
    </row>
    <row r="119" spans="2:11">
      <c r="B119" s="88"/>
      <c r="C119" s="88"/>
      <c r="D119" s="88"/>
      <c r="E119" s="88"/>
      <c r="F119" s="88"/>
      <c r="G119" s="88"/>
      <c r="H119" s="88"/>
      <c r="I119" s="88"/>
      <c r="J119" s="88"/>
      <c r="K119" s="88"/>
    </row>
    <row r="120" spans="2:11">
      <c r="B120" s="88"/>
      <c r="C120" s="88"/>
      <c r="D120" s="88"/>
      <c r="E120" s="88"/>
      <c r="F120" s="88"/>
      <c r="G120" s="88"/>
      <c r="H120" s="88"/>
      <c r="I120" s="88"/>
      <c r="J120" s="88"/>
      <c r="K120" s="88"/>
    </row>
    <row r="121" spans="2:11">
      <c r="B121" s="115"/>
      <c r="C121" s="131"/>
      <c r="D121" s="131"/>
      <c r="E121" s="131"/>
      <c r="F121" s="131"/>
      <c r="G121" s="131"/>
      <c r="H121" s="131"/>
      <c r="I121" s="116"/>
      <c r="J121" s="116"/>
      <c r="K121" s="131"/>
    </row>
    <row r="122" spans="2:11">
      <c r="B122" s="115"/>
      <c r="C122" s="131"/>
      <c r="D122" s="131"/>
      <c r="E122" s="131"/>
      <c r="F122" s="131"/>
      <c r="G122" s="131"/>
      <c r="H122" s="131"/>
      <c r="I122" s="116"/>
      <c r="J122" s="116"/>
      <c r="K122" s="131"/>
    </row>
    <row r="123" spans="2:11">
      <c r="B123" s="115"/>
      <c r="C123" s="131"/>
      <c r="D123" s="131"/>
      <c r="E123" s="131"/>
      <c r="F123" s="131"/>
      <c r="G123" s="131"/>
      <c r="H123" s="131"/>
      <c r="I123" s="116"/>
      <c r="J123" s="116"/>
      <c r="K123" s="131"/>
    </row>
    <row r="124" spans="2:11">
      <c r="B124" s="115"/>
      <c r="C124" s="131"/>
      <c r="D124" s="131"/>
      <c r="E124" s="131"/>
      <c r="F124" s="131"/>
      <c r="G124" s="131"/>
      <c r="H124" s="131"/>
      <c r="I124" s="116"/>
      <c r="J124" s="116"/>
      <c r="K124" s="131"/>
    </row>
    <row r="125" spans="2:11">
      <c r="B125" s="115"/>
      <c r="C125" s="131"/>
      <c r="D125" s="131"/>
      <c r="E125" s="131"/>
      <c r="F125" s="131"/>
      <c r="G125" s="131"/>
      <c r="H125" s="131"/>
      <c r="I125" s="116"/>
      <c r="J125" s="116"/>
      <c r="K125" s="131"/>
    </row>
    <row r="126" spans="2:11">
      <c r="B126" s="115"/>
      <c r="C126" s="131"/>
      <c r="D126" s="131"/>
      <c r="E126" s="131"/>
      <c r="F126" s="131"/>
      <c r="G126" s="131"/>
      <c r="H126" s="131"/>
      <c r="I126" s="116"/>
      <c r="J126" s="116"/>
      <c r="K126" s="131"/>
    </row>
    <row r="127" spans="2:11">
      <c r="B127" s="115"/>
      <c r="C127" s="131"/>
      <c r="D127" s="131"/>
      <c r="E127" s="131"/>
      <c r="F127" s="131"/>
      <c r="G127" s="131"/>
      <c r="H127" s="131"/>
      <c r="I127" s="116"/>
      <c r="J127" s="116"/>
      <c r="K127" s="131"/>
    </row>
    <row r="128" spans="2:11">
      <c r="B128" s="115"/>
      <c r="C128" s="131"/>
      <c r="D128" s="131"/>
      <c r="E128" s="131"/>
      <c r="F128" s="131"/>
      <c r="G128" s="131"/>
      <c r="H128" s="131"/>
      <c r="I128" s="116"/>
      <c r="J128" s="116"/>
      <c r="K128" s="131"/>
    </row>
    <row r="129" spans="2:11">
      <c r="B129" s="115"/>
      <c r="C129" s="131"/>
      <c r="D129" s="131"/>
      <c r="E129" s="131"/>
      <c r="F129" s="131"/>
      <c r="G129" s="131"/>
      <c r="H129" s="131"/>
      <c r="I129" s="116"/>
      <c r="J129" s="116"/>
      <c r="K129" s="131"/>
    </row>
    <row r="130" spans="2:11">
      <c r="B130" s="115"/>
      <c r="C130" s="131"/>
      <c r="D130" s="131"/>
      <c r="E130" s="131"/>
      <c r="F130" s="131"/>
      <c r="G130" s="131"/>
      <c r="H130" s="131"/>
      <c r="I130" s="116"/>
      <c r="J130" s="116"/>
      <c r="K130" s="131"/>
    </row>
    <row r="131" spans="2:11">
      <c r="B131" s="115"/>
      <c r="C131" s="131"/>
      <c r="D131" s="131"/>
      <c r="E131" s="131"/>
      <c r="F131" s="131"/>
      <c r="G131" s="131"/>
      <c r="H131" s="131"/>
      <c r="I131" s="116"/>
      <c r="J131" s="116"/>
      <c r="K131" s="131"/>
    </row>
    <row r="132" spans="2:11">
      <c r="B132" s="115"/>
      <c r="C132" s="131"/>
      <c r="D132" s="131"/>
      <c r="E132" s="131"/>
      <c r="F132" s="131"/>
      <c r="G132" s="131"/>
      <c r="H132" s="131"/>
      <c r="I132" s="116"/>
      <c r="J132" s="116"/>
      <c r="K132" s="131"/>
    </row>
    <row r="133" spans="2:11">
      <c r="B133" s="115"/>
      <c r="C133" s="131"/>
      <c r="D133" s="131"/>
      <c r="E133" s="131"/>
      <c r="F133" s="131"/>
      <c r="G133" s="131"/>
      <c r="H133" s="131"/>
      <c r="I133" s="116"/>
      <c r="J133" s="116"/>
      <c r="K133" s="131"/>
    </row>
    <row r="134" spans="2:11">
      <c r="B134" s="115"/>
      <c r="C134" s="131"/>
      <c r="D134" s="131"/>
      <c r="E134" s="131"/>
      <c r="F134" s="131"/>
      <c r="G134" s="131"/>
      <c r="H134" s="131"/>
      <c r="I134" s="116"/>
      <c r="J134" s="116"/>
      <c r="K134" s="131"/>
    </row>
    <row r="135" spans="2:11">
      <c r="B135" s="115"/>
      <c r="C135" s="131"/>
      <c r="D135" s="131"/>
      <c r="E135" s="131"/>
      <c r="F135" s="131"/>
      <c r="G135" s="131"/>
      <c r="H135" s="131"/>
      <c r="I135" s="116"/>
      <c r="J135" s="116"/>
      <c r="K135" s="131"/>
    </row>
    <row r="136" spans="2:11">
      <c r="B136" s="115"/>
      <c r="C136" s="131"/>
      <c r="D136" s="131"/>
      <c r="E136" s="131"/>
      <c r="F136" s="131"/>
      <c r="G136" s="131"/>
      <c r="H136" s="131"/>
      <c r="I136" s="116"/>
      <c r="J136" s="116"/>
      <c r="K136" s="131"/>
    </row>
    <row r="137" spans="2:11">
      <c r="B137" s="115"/>
      <c r="C137" s="131"/>
      <c r="D137" s="131"/>
      <c r="E137" s="131"/>
      <c r="F137" s="131"/>
      <c r="G137" s="131"/>
      <c r="H137" s="131"/>
      <c r="I137" s="116"/>
      <c r="J137" s="116"/>
      <c r="K137" s="131"/>
    </row>
    <row r="138" spans="2:11">
      <c r="B138" s="115"/>
      <c r="C138" s="131"/>
      <c r="D138" s="131"/>
      <c r="E138" s="131"/>
      <c r="F138" s="131"/>
      <c r="G138" s="131"/>
      <c r="H138" s="131"/>
      <c r="I138" s="116"/>
      <c r="J138" s="116"/>
      <c r="K138" s="131"/>
    </row>
    <row r="139" spans="2:11">
      <c r="B139" s="115"/>
      <c r="C139" s="131"/>
      <c r="D139" s="131"/>
      <c r="E139" s="131"/>
      <c r="F139" s="131"/>
      <c r="G139" s="131"/>
      <c r="H139" s="131"/>
      <c r="I139" s="116"/>
      <c r="J139" s="116"/>
      <c r="K139" s="131"/>
    </row>
    <row r="140" spans="2:11">
      <c r="B140" s="115"/>
      <c r="C140" s="131"/>
      <c r="D140" s="131"/>
      <c r="E140" s="131"/>
      <c r="F140" s="131"/>
      <c r="G140" s="131"/>
      <c r="H140" s="131"/>
      <c r="I140" s="116"/>
      <c r="J140" s="116"/>
      <c r="K140" s="131"/>
    </row>
    <row r="141" spans="2:11">
      <c r="B141" s="115"/>
      <c r="C141" s="131"/>
      <c r="D141" s="131"/>
      <c r="E141" s="131"/>
      <c r="F141" s="131"/>
      <c r="G141" s="131"/>
      <c r="H141" s="131"/>
      <c r="I141" s="116"/>
      <c r="J141" s="116"/>
      <c r="K141" s="131"/>
    </row>
    <row r="142" spans="2:11">
      <c r="B142" s="115"/>
      <c r="C142" s="131"/>
      <c r="D142" s="131"/>
      <c r="E142" s="131"/>
      <c r="F142" s="131"/>
      <c r="G142" s="131"/>
      <c r="H142" s="131"/>
      <c r="I142" s="116"/>
      <c r="J142" s="116"/>
      <c r="K142" s="131"/>
    </row>
    <row r="143" spans="2:11">
      <c r="B143" s="115"/>
      <c r="C143" s="131"/>
      <c r="D143" s="131"/>
      <c r="E143" s="131"/>
      <c r="F143" s="131"/>
      <c r="G143" s="131"/>
      <c r="H143" s="131"/>
      <c r="I143" s="116"/>
      <c r="J143" s="116"/>
      <c r="K143" s="131"/>
    </row>
    <row r="144" spans="2:11">
      <c r="B144" s="115"/>
      <c r="C144" s="131"/>
      <c r="D144" s="131"/>
      <c r="E144" s="131"/>
      <c r="F144" s="131"/>
      <c r="G144" s="131"/>
      <c r="H144" s="131"/>
      <c r="I144" s="116"/>
      <c r="J144" s="116"/>
      <c r="K144" s="131"/>
    </row>
    <row r="145" spans="2:11">
      <c r="B145" s="115"/>
      <c r="C145" s="131"/>
      <c r="D145" s="131"/>
      <c r="E145" s="131"/>
      <c r="F145" s="131"/>
      <c r="G145" s="131"/>
      <c r="H145" s="131"/>
      <c r="I145" s="116"/>
      <c r="J145" s="116"/>
      <c r="K145" s="131"/>
    </row>
    <row r="146" spans="2:11">
      <c r="B146" s="115"/>
      <c r="C146" s="131"/>
      <c r="D146" s="131"/>
      <c r="E146" s="131"/>
      <c r="F146" s="131"/>
      <c r="G146" s="131"/>
      <c r="H146" s="131"/>
      <c r="I146" s="116"/>
      <c r="J146" s="116"/>
      <c r="K146" s="131"/>
    </row>
    <row r="147" spans="2:11">
      <c r="B147" s="115"/>
      <c r="C147" s="131"/>
      <c r="D147" s="131"/>
      <c r="E147" s="131"/>
      <c r="F147" s="131"/>
      <c r="G147" s="131"/>
      <c r="H147" s="131"/>
      <c r="I147" s="116"/>
      <c r="J147" s="116"/>
      <c r="K147" s="131"/>
    </row>
    <row r="148" spans="2:11">
      <c r="B148" s="115"/>
      <c r="C148" s="131"/>
      <c r="D148" s="131"/>
      <c r="E148" s="131"/>
      <c r="F148" s="131"/>
      <c r="G148" s="131"/>
      <c r="H148" s="131"/>
      <c r="I148" s="116"/>
      <c r="J148" s="116"/>
      <c r="K148" s="131"/>
    </row>
    <row r="149" spans="2:11">
      <c r="B149" s="115"/>
      <c r="C149" s="131"/>
      <c r="D149" s="131"/>
      <c r="E149" s="131"/>
      <c r="F149" s="131"/>
      <c r="G149" s="131"/>
      <c r="H149" s="131"/>
      <c r="I149" s="116"/>
      <c r="J149" s="116"/>
      <c r="K149" s="131"/>
    </row>
    <row r="150" spans="2:11">
      <c r="B150" s="115"/>
      <c r="C150" s="131"/>
      <c r="D150" s="131"/>
      <c r="E150" s="131"/>
      <c r="F150" s="131"/>
      <c r="G150" s="131"/>
      <c r="H150" s="131"/>
      <c r="I150" s="116"/>
      <c r="J150" s="116"/>
      <c r="K150" s="131"/>
    </row>
    <row r="151" spans="2:11">
      <c r="B151" s="115"/>
      <c r="C151" s="131"/>
      <c r="D151" s="131"/>
      <c r="E151" s="131"/>
      <c r="F151" s="131"/>
      <c r="G151" s="131"/>
      <c r="H151" s="131"/>
      <c r="I151" s="116"/>
      <c r="J151" s="116"/>
      <c r="K151" s="131"/>
    </row>
    <row r="152" spans="2:11">
      <c r="B152" s="115"/>
      <c r="C152" s="131"/>
      <c r="D152" s="131"/>
      <c r="E152" s="131"/>
      <c r="F152" s="131"/>
      <c r="G152" s="131"/>
      <c r="H152" s="131"/>
      <c r="I152" s="116"/>
      <c r="J152" s="116"/>
      <c r="K152" s="131"/>
    </row>
    <row r="153" spans="2:11">
      <c r="B153" s="115"/>
      <c r="C153" s="131"/>
      <c r="D153" s="131"/>
      <c r="E153" s="131"/>
      <c r="F153" s="131"/>
      <c r="G153" s="131"/>
      <c r="H153" s="131"/>
      <c r="I153" s="116"/>
      <c r="J153" s="116"/>
      <c r="K153" s="131"/>
    </row>
    <row r="154" spans="2:11">
      <c r="B154" s="115"/>
      <c r="C154" s="131"/>
      <c r="D154" s="131"/>
      <c r="E154" s="131"/>
      <c r="F154" s="131"/>
      <c r="G154" s="131"/>
      <c r="H154" s="131"/>
      <c r="I154" s="116"/>
      <c r="J154" s="116"/>
      <c r="K154" s="131"/>
    </row>
    <row r="155" spans="2:11">
      <c r="B155" s="115"/>
      <c r="C155" s="131"/>
      <c r="D155" s="131"/>
      <c r="E155" s="131"/>
      <c r="F155" s="131"/>
      <c r="G155" s="131"/>
      <c r="H155" s="131"/>
      <c r="I155" s="116"/>
      <c r="J155" s="116"/>
      <c r="K155" s="131"/>
    </row>
    <row r="156" spans="2:11">
      <c r="B156" s="115"/>
      <c r="C156" s="131"/>
      <c r="D156" s="131"/>
      <c r="E156" s="131"/>
      <c r="F156" s="131"/>
      <c r="G156" s="131"/>
      <c r="H156" s="131"/>
      <c r="I156" s="116"/>
      <c r="J156" s="116"/>
      <c r="K156" s="131"/>
    </row>
    <row r="157" spans="2:11">
      <c r="B157" s="115"/>
      <c r="C157" s="131"/>
      <c r="D157" s="131"/>
      <c r="E157" s="131"/>
      <c r="F157" s="131"/>
      <c r="G157" s="131"/>
      <c r="H157" s="131"/>
      <c r="I157" s="116"/>
      <c r="J157" s="116"/>
      <c r="K157" s="131"/>
    </row>
    <row r="158" spans="2:11">
      <c r="B158" s="115"/>
      <c r="C158" s="131"/>
      <c r="D158" s="131"/>
      <c r="E158" s="131"/>
      <c r="F158" s="131"/>
      <c r="G158" s="131"/>
      <c r="H158" s="131"/>
      <c r="I158" s="116"/>
      <c r="J158" s="116"/>
      <c r="K158" s="131"/>
    </row>
    <row r="159" spans="2:11">
      <c r="B159" s="115"/>
      <c r="C159" s="131"/>
      <c r="D159" s="131"/>
      <c r="E159" s="131"/>
      <c r="F159" s="131"/>
      <c r="G159" s="131"/>
      <c r="H159" s="131"/>
      <c r="I159" s="116"/>
      <c r="J159" s="116"/>
      <c r="K159" s="131"/>
    </row>
    <row r="160" spans="2:11">
      <c r="B160" s="115"/>
      <c r="C160" s="131"/>
      <c r="D160" s="131"/>
      <c r="E160" s="131"/>
      <c r="F160" s="131"/>
      <c r="G160" s="131"/>
      <c r="H160" s="131"/>
      <c r="I160" s="116"/>
      <c r="J160" s="116"/>
      <c r="K160" s="131"/>
    </row>
    <row r="161" spans="2:11">
      <c r="B161" s="115"/>
      <c r="C161" s="131"/>
      <c r="D161" s="131"/>
      <c r="E161" s="131"/>
      <c r="F161" s="131"/>
      <c r="G161" s="131"/>
      <c r="H161" s="131"/>
      <c r="I161" s="116"/>
      <c r="J161" s="116"/>
      <c r="K161" s="131"/>
    </row>
    <row r="162" spans="2:11">
      <c r="B162" s="115"/>
      <c r="C162" s="131"/>
      <c r="D162" s="131"/>
      <c r="E162" s="131"/>
      <c r="F162" s="131"/>
      <c r="G162" s="131"/>
      <c r="H162" s="131"/>
      <c r="I162" s="116"/>
      <c r="J162" s="116"/>
      <c r="K162" s="131"/>
    </row>
    <row r="163" spans="2:11">
      <c r="B163" s="115"/>
      <c r="C163" s="131"/>
      <c r="D163" s="131"/>
      <c r="E163" s="131"/>
      <c r="F163" s="131"/>
      <c r="G163" s="131"/>
      <c r="H163" s="131"/>
      <c r="I163" s="116"/>
      <c r="J163" s="116"/>
      <c r="K163" s="131"/>
    </row>
    <row r="164" spans="2:11">
      <c r="B164" s="115"/>
      <c r="C164" s="131"/>
      <c r="D164" s="131"/>
      <c r="E164" s="131"/>
      <c r="F164" s="131"/>
      <c r="G164" s="131"/>
      <c r="H164" s="131"/>
      <c r="I164" s="116"/>
      <c r="J164" s="116"/>
      <c r="K164" s="131"/>
    </row>
    <row r="165" spans="2:11">
      <c r="B165" s="115"/>
      <c r="C165" s="131"/>
      <c r="D165" s="131"/>
      <c r="E165" s="131"/>
      <c r="F165" s="131"/>
      <c r="G165" s="131"/>
      <c r="H165" s="131"/>
      <c r="I165" s="116"/>
      <c r="J165" s="116"/>
      <c r="K165" s="131"/>
    </row>
    <row r="166" spans="2:11">
      <c r="B166" s="115"/>
      <c r="C166" s="131"/>
      <c r="D166" s="131"/>
      <c r="E166" s="131"/>
      <c r="F166" s="131"/>
      <c r="G166" s="131"/>
      <c r="H166" s="131"/>
      <c r="I166" s="116"/>
      <c r="J166" s="116"/>
      <c r="K166" s="131"/>
    </row>
    <row r="167" spans="2:11">
      <c r="B167" s="115"/>
      <c r="C167" s="131"/>
      <c r="D167" s="131"/>
      <c r="E167" s="131"/>
      <c r="F167" s="131"/>
      <c r="G167" s="131"/>
      <c r="H167" s="131"/>
      <c r="I167" s="116"/>
      <c r="J167" s="116"/>
      <c r="K167" s="131"/>
    </row>
    <row r="168" spans="2:11">
      <c r="B168" s="115"/>
      <c r="C168" s="131"/>
      <c r="D168" s="131"/>
      <c r="E168" s="131"/>
      <c r="F168" s="131"/>
      <c r="G168" s="131"/>
      <c r="H168" s="131"/>
      <c r="I168" s="116"/>
      <c r="J168" s="116"/>
      <c r="K168" s="131"/>
    </row>
    <row r="169" spans="2:11">
      <c r="B169" s="115"/>
      <c r="C169" s="131"/>
      <c r="D169" s="131"/>
      <c r="E169" s="131"/>
      <c r="F169" s="131"/>
      <c r="G169" s="131"/>
      <c r="H169" s="131"/>
      <c r="I169" s="116"/>
      <c r="J169" s="116"/>
      <c r="K169" s="131"/>
    </row>
    <row r="170" spans="2:11">
      <c r="B170" s="115"/>
      <c r="C170" s="131"/>
      <c r="D170" s="131"/>
      <c r="E170" s="131"/>
      <c r="F170" s="131"/>
      <c r="G170" s="131"/>
      <c r="H170" s="131"/>
      <c r="I170" s="116"/>
      <c r="J170" s="116"/>
      <c r="K170" s="131"/>
    </row>
    <row r="171" spans="2:11">
      <c r="B171" s="115"/>
      <c r="C171" s="131"/>
      <c r="D171" s="131"/>
      <c r="E171" s="131"/>
      <c r="F171" s="131"/>
      <c r="G171" s="131"/>
      <c r="H171" s="131"/>
      <c r="I171" s="116"/>
      <c r="J171" s="116"/>
      <c r="K171" s="131"/>
    </row>
    <row r="172" spans="2:11">
      <c r="B172" s="115"/>
      <c r="C172" s="131"/>
      <c r="D172" s="131"/>
      <c r="E172" s="131"/>
      <c r="F172" s="131"/>
      <c r="G172" s="131"/>
      <c r="H172" s="131"/>
      <c r="I172" s="116"/>
      <c r="J172" s="116"/>
      <c r="K172" s="131"/>
    </row>
    <row r="173" spans="2:11">
      <c r="B173" s="115"/>
      <c r="C173" s="131"/>
      <c r="D173" s="131"/>
      <c r="E173" s="131"/>
      <c r="F173" s="131"/>
      <c r="G173" s="131"/>
      <c r="H173" s="131"/>
      <c r="I173" s="116"/>
      <c r="J173" s="116"/>
      <c r="K173" s="131"/>
    </row>
    <row r="174" spans="2:11">
      <c r="B174" s="115"/>
      <c r="C174" s="131"/>
      <c r="D174" s="131"/>
      <c r="E174" s="131"/>
      <c r="F174" s="131"/>
      <c r="G174" s="131"/>
      <c r="H174" s="131"/>
      <c r="I174" s="116"/>
      <c r="J174" s="116"/>
      <c r="K174" s="131"/>
    </row>
    <row r="175" spans="2:11">
      <c r="B175" s="115"/>
      <c r="C175" s="131"/>
      <c r="D175" s="131"/>
      <c r="E175" s="131"/>
      <c r="F175" s="131"/>
      <c r="G175" s="131"/>
      <c r="H175" s="131"/>
      <c r="I175" s="116"/>
      <c r="J175" s="116"/>
      <c r="K175" s="131"/>
    </row>
    <row r="176" spans="2:11">
      <c r="B176" s="115"/>
      <c r="C176" s="131"/>
      <c r="D176" s="131"/>
      <c r="E176" s="131"/>
      <c r="F176" s="131"/>
      <c r="G176" s="131"/>
      <c r="H176" s="131"/>
      <c r="I176" s="116"/>
      <c r="J176" s="116"/>
      <c r="K176" s="131"/>
    </row>
    <row r="177" spans="2:11">
      <c r="B177" s="115"/>
      <c r="C177" s="131"/>
      <c r="D177" s="131"/>
      <c r="E177" s="131"/>
      <c r="F177" s="131"/>
      <c r="G177" s="131"/>
      <c r="H177" s="131"/>
      <c r="I177" s="116"/>
      <c r="J177" s="116"/>
      <c r="K177" s="131"/>
    </row>
    <row r="178" spans="2:11">
      <c r="B178" s="115"/>
      <c r="C178" s="131"/>
      <c r="D178" s="131"/>
      <c r="E178" s="131"/>
      <c r="F178" s="131"/>
      <c r="G178" s="131"/>
      <c r="H178" s="131"/>
      <c r="I178" s="116"/>
      <c r="J178" s="116"/>
      <c r="K178" s="131"/>
    </row>
    <row r="179" spans="2:11">
      <c r="B179" s="115"/>
      <c r="C179" s="131"/>
      <c r="D179" s="131"/>
      <c r="E179" s="131"/>
      <c r="F179" s="131"/>
      <c r="G179" s="131"/>
      <c r="H179" s="131"/>
      <c r="I179" s="116"/>
      <c r="J179" s="116"/>
      <c r="K179" s="131"/>
    </row>
    <row r="180" spans="2:11">
      <c r="B180" s="115"/>
      <c r="C180" s="131"/>
      <c r="D180" s="131"/>
      <c r="E180" s="131"/>
      <c r="F180" s="131"/>
      <c r="G180" s="131"/>
      <c r="H180" s="131"/>
      <c r="I180" s="116"/>
      <c r="J180" s="116"/>
      <c r="K180" s="131"/>
    </row>
    <row r="181" spans="2:11">
      <c r="B181" s="115"/>
      <c r="C181" s="131"/>
      <c r="D181" s="131"/>
      <c r="E181" s="131"/>
      <c r="F181" s="131"/>
      <c r="G181" s="131"/>
      <c r="H181" s="131"/>
      <c r="I181" s="116"/>
      <c r="J181" s="116"/>
      <c r="K181" s="131"/>
    </row>
    <row r="182" spans="2:11">
      <c r="B182" s="115"/>
      <c r="C182" s="131"/>
      <c r="D182" s="131"/>
      <c r="E182" s="131"/>
      <c r="F182" s="131"/>
      <c r="G182" s="131"/>
      <c r="H182" s="131"/>
      <c r="I182" s="116"/>
      <c r="J182" s="116"/>
      <c r="K182" s="131"/>
    </row>
    <row r="183" spans="2:11">
      <c r="B183" s="115"/>
      <c r="C183" s="131"/>
      <c r="D183" s="131"/>
      <c r="E183" s="131"/>
      <c r="F183" s="131"/>
      <c r="G183" s="131"/>
      <c r="H183" s="131"/>
      <c r="I183" s="116"/>
      <c r="J183" s="116"/>
      <c r="K183" s="131"/>
    </row>
    <row r="184" spans="2:11">
      <c r="B184" s="115"/>
      <c r="C184" s="131"/>
      <c r="D184" s="131"/>
      <c r="E184" s="131"/>
      <c r="F184" s="131"/>
      <c r="G184" s="131"/>
      <c r="H184" s="131"/>
      <c r="I184" s="116"/>
      <c r="J184" s="116"/>
      <c r="K184" s="131"/>
    </row>
    <row r="185" spans="2:11">
      <c r="B185" s="115"/>
      <c r="C185" s="131"/>
      <c r="D185" s="131"/>
      <c r="E185" s="131"/>
      <c r="F185" s="131"/>
      <c r="G185" s="131"/>
      <c r="H185" s="131"/>
      <c r="I185" s="116"/>
      <c r="J185" s="116"/>
      <c r="K185" s="131"/>
    </row>
    <row r="186" spans="2:11">
      <c r="B186" s="115"/>
      <c r="C186" s="131"/>
      <c r="D186" s="131"/>
      <c r="E186" s="131"/>
      <c r="F186" s="131"/>
      <c r="G186" s="131"/>
      <c r="H186" s="131"/>
      <c r="I186" s="116"/>
      <c r="J186" s="116"/>
      <c r="K186" s="131"/>
    </row>
    <row r="187" spans="2:11">
      <c r="B187" s="115"/>
      <c r="C187" s="131"/>
      <c r="D187" s="131"/>
      <c r="E187" s="131"/>
      <c r="F187" s="131"/>
      <c r="G187" s="131"/>
      <c r="H187" s="131"/>
      <c r="I187" s="116"/>
      <c r="J187" s="116"/>
      <c r="K187" s="131"/>
    </row>
    <row r="188" spans="2:11">
      <c r="B188" s="115"/>
      <c r="C188" s="131"/>
      <c r="D188" s="131"/>
      <c r="E188" s="131"/>
      <c r="F188" s="131"/>
      <c r="G188" s="131"/>
      <c r="H188" s="131"/>
      <c r="I188" s="116"/>
      <c r="J188" s="116"/>
      <c r="K188" s="131"/>
    </row>
    <row r="189" spans="2:11">
      <c r="B189" s="115"/>
      <c r="C189" s="131"/>
      <c r="D189" s="131"/>
      <c r="E189" s="131"/>
      <c r="F189" s="131"/>
      <c r="G189" s="131"/>
      <c r="H189" s="131"/>
      <c r="I189" s="116"/>
      <c r="J189" s="116"/>
      <c r="K189" s="131"/>
    </row>
    <row r="190" spans="2:11">
      <c r="B190" s="115"/>
      <c r="C190" s="131"/>
      <c r="D190" s="131"/>
      <c r="E190" s="131"/>
      <c r="F190" s="131"/>
      <c r="G190" s="131"/>
      <c r="H190" s="131"/>
      <c r="I190" s="116"/>
      <c r="J190" s="116"/>
      <c r="K190" s="131"/>
    </row>
    <row r="191" spans="2:11">
      <c r="B191" s="115"/>
      <c r="C191" s="131"/>
      <c r="D191" s="131"/>
      <c r="E191" s="131"/>
      <c r="F191" s="131"/>
      <c r="G191" s="131"/>
      <c r="H191" s="131"/>
      <c r="I191" s="116"/>
      <c r="J191" s="116"/>
      <c r="K191" s="131"/>
    </row>
    <row r="192" spans="2:11">
      <c r="B192" s="115"/>
      <c r="C192" s="131"/>
      <c r="D192" s="131"/>
      <c r="E192" s="131"/>
      <c r="F192" s="131"/>
      <c r="G192" s="131"/>
      <c r="H192" s="131"/>
      <c r="I192" s="116"/>
      <c r="J192" s="116"/>
      <c r="K192" s="131"/>
    </row>
    <row r="193" spans="2:11">
      <c r="B193" s="115"/>
      <c r="C193" s="131"/>
      <c r="D193" s="131"/>
      <c r="E193" s="131"/>
      <c r="F193" s="131"/>
      <c r="G193" s="131"/>
      <c r="H193" s="131"/>
      <c r="I193" s="116"/>
      <c r="J193" s="116"/>
      <c r="K193" s="131"/>
    </row>
    <row r="194" spans="2:11">
      <c r="B194" s="115"/>
      <c r="C194" s="131"/>
      <c r="D194" s="131"/>
      <c r="E194" s="131"/>
      <c r="F194" s="131"/>
      <c r="G194" s="131"/>
      <c r="H194" s="131"/>
      <c r="I194" s="116"/>
      <c r="J194" s="116"/>
      <c r="K194" s="131"/>
    </row>
    <row r="195" spans="2:11">
      <c r="B195" s="115"/>
      <c r="C195" s="131"/>
      <c r="D195" s="131"/>
      <c r="E195" s="131"/>
      <c r="F195" s="131"/>
      <c r="G195" s="131"/>
      <c r="H195" s="131"/>
      <c r="I195" s="116"/>
      <c r="J195" s="116"/>
      <c r="K195" s="131"/>
    </row>
    <row r="196" spans="2:11">
      <c r="B196" s="115"/>
      <c r="C196" s="131"/>
      <c r="D196" s="131"/>
      <c r="E196" s="131"/>
      <c r="F196" s="131"/>
      <c r="G196" s="131"/>
      <c r="H196" s="131"/>
      <c r="I196" s="116"/>
      <c r="J196" s="116"/>
      <c r="K196" s="131"/>
    </row>
    <row r="197" spans="2:11">
      <c r="B197" s="115"/>
      <c r="C197" s="131"/>
      <c r="D197" s="131"/>
      <c r="E197" s="131"/>
      <c r="F197" s="131"/>
      <c r="G197" s="131"/>
      <c r="H197" s="131"/>
      <c r="I197" s="116"/>
      <c r="J197" s="116"/>
      <c r="K197" s="131"/>
    </row>
    <row r="198" spans="2:11">
      <c r="B198" s="115"/>
      <c r="C198" s="131"/>
      <c r="D198" s="131"/>
      <c r="E198" s="131"/>
      <c r="F198" s="131"/>
      <c r="G198" s="131"/>
      <c r="H198" s="131"/>
      <c r="I198" s="116"/>
      <c r="J198" s="116"/>
      <c r="K198" s="131"/>
    </row>
    <row r="199" spans="2:11">
      <c r="B199" s="115"/>
      <c r="C199" s="131"/>
      <c r="D199" s="131"/>
      <c r="E199" s="131"/>
      <c r="F199" s="131"/>
      <c r="G199" s="131"/>
      <c r="H199" s="131"/>
      <c r="I199" s="116"/>
      <c r="J199" s="116"/>
      <c r="K199" s="131"/>
    </row>
    <row r="200" spans="2:11">
      <c r="B200" s="115"/>
      <c r="C200" s="131"/>
      <c r="D200" s="131"/>
      <c r="E200" s="131"/>
      <c r="F200" s="131"/>
      <c r="G200" s="131"/>
      <c r="H200" s="131"/>
      <c r="I200" s="116"/>
      <c r="J200" s="116"/>
      <c r="K200" s="131"/>
    </row>
    <row r="201" spans="2:11">
      <c r="B201" s="115"/>
      <c r="C201" s="131"/>
      <c r="D201" s="131"/>
      <c r="E201" s="131"/>
      <c r="F201" s="131"/>
      <c r="G201" s="131"/>
      <c r="H201" s="131"/>
      <c r="I201" s="116"/>
      <c r="J201" s="116"/>
      <c r="K201" s="131"/>
    </row>
    <row r="202" spans="2:11">
      <c r="B202" s="115"/>
      <c r="C202" s="131"/>
      <c r="D202" s="131"/>
      <c r="E202" s="131"/>
      <c r="F202" s="131"/>
      <c r="G202" s="131"/>
      <c r="H202" s="131"/>
      <c r="I202" s="116"/>
      <c r="J202" s="116"/>
      <c r="K202" s="131"/>
    </row>
    <row r="203" spans="2:11">
      <c r="B203" s="115"/>
      <c r="C203" s="131"/>
      <c r="D203" s="131"/>
      <c r="E203" s="131"/>
      <c r="F203" s="131"/>
      <c r="G203" s="131"/>
      <c r="H203" s="131"/>
      <c r="I203" s="116"/>
      <c r="J203" s="116"/>
      <c r="K203" s="131"/>
    </row>
    <row r="204" spans="2:11">
      <c r="B204" s="115"/>
      <c r="C204" s="131"/>
      <c r="D204" s="131"/>
      <c r="E204" s="131"/>
      <c r="F204" s="131"/>
      <c r="G204" s="131"/>
      <c r="H204" s="131"/>
      <c r="I204" s="116"/>
      <c r="J204" s="116"/>
      <c r="K204" s="131"/>
    </row>
    <row r="205" spans="2:11">
      <c r="B205" s="115"/>
      <c r="C205" s="131"/>
      <c r="D205" s="131"/>
      <c r="E205" s="131"/>
      <c r="F205" s="131"/>
      <c r="G205" s="131"/>
      <c r="H205" s="131"/>
      <c r="I205" s="116"/>
      <c r="J205" s="116"/>
      <c r="K205" s="131"/>
    </row>
    <row r="206" spans="2:11">
      <c r="B206" s="115"/>
      <c r="C206" s="131"/>
      <c r="D206" s="131"/>
      <c r="E206" s="131"/>
      <c r="F206" s="131"/>
      <c r="G206" s="131"/>
      <c r="H206" s="131"/>
      <c r="I206" s="116"/>
      <c r="J206" s="116"/>
      <c r="K206" s="131"/>
    </row>
    <row r="207" spans="2:11">
      <c r="B207" s="115"/>
      <c r="C207" s="131"/>
      <c r="D207" s="131"/>
      <c r="E207" s="131"/>
      <c r="F207" s="131"/>
      <c r="G207" s="131"/>
      <c r="H207" s="131"/>
      <c r="I207" s="116"/>
      <c r="J207" s="116"/>
      <c r="K207" s="131"/>
    </row>
    <row r="208" spans="2:11">
      <c r="B208" s="115"/>
      <c r="C208" s="131"/>
      <c r="D208" s="131"/>
      <c r="E208" s="131"/>
      <c r="F208" s="131"/>
      <c r="G208" s="131"/>
      <c r="H208" s="131"/>
      <c r="I208" s="116"/>
      <c r="J208" s="116"/>
      <c r="K208" s="131"/>
    </row>
    <row r="209" spans="2:11">
      <c r="B209" s="115"/>
      <c r="C209" s="131"/>
      <c r="D209" s="131"/>
      <c r="E209" s="131"/>
      <c r="F209" s="131"/>
      <c r="G209" s="131"/>
      <c r="H209" s="131"/>
      <c r="I209" s="116"/>
      <c r="J209" s="116"/>
      <c r="K209" s="131"/>
    </row>
    <row r="210" spans="2:11">
      <c r="B210" s="115"/>
      <c r="C210" s="131"/>
      <c r="D210" s="131"/>
      <c r="E210" s="131"/>
      <c r="F210" s="131"/>
      <c r="G210" s="131"/>
      <c r="H210" s="131"/>
      <c r="I210" s="116"/>
      <c r="J210" s="116"/>
      <c r="K210" s="131"/>
    </row>
    <row r="211" spans="2:11">
      <c r="B211" s="115"/>
      <c r="C211" s="131"/>
      <c r="D211" s="131"/>
      <c r="E211" s="131"/>
      <c r="F211" s="131"/>
      <c r="G211" s="131"/>
      <c r="H211" s="131"/>
      <c r="I211" s="116"/>
      <c r="J211" s="116"/>
      <c r="K211" s="131"/>
    </row>
    <row r="212" spans="2:11">
      <c r="B212" s="115"/>
      <c r="C212" s="131"/>
      <c r="D212" s="131"/>
      <c r="E212" s="131"/>
      <c r="F212" s="131"/>
      <c r="G212" s="131"/>
      <c r="H212" s="131"/>
      <c r="I212" s="116"/>
      <c r="J212" s="116"/>
      <c r="K212" s="131"/>
    </row>
    <row r="213" spans="2:11">
      <c r="B213" s="115"/>
      <c r="C213" s="131"/>
      <c r="D213" s="131"/>
      <c r="E213" s="131"/>
      <c r="F213" s="131"/>
      <c r="G213" s="131"/>
      <c r="H213" s="131"/>
      <c r="I213" s="116"/>
      <c r="J213" s="116"/>
      <c r="K213" s="131"/>
    </row>
    <row r="214" spans="2:11">
      <c r="B214" s="115"/>
      <c r="C214" s="131"/>
      <c r="D214" s="131"/>
      <c r="E214" s="131"/>
      <c r="F214" s="131"/>
      <c r="G214" s="131"/>
      <c r="H214" s="131"/>
      <c r="I214" s="116"/>
      <c r="J214" s="116"/>
      <c r="K214" s="131"/>
    </row>
    <row r="215" spans="2:11">
      <c r="B215" s="115"/>
      <c r="C215" s="131"/>
      <c r="D215" s="131"/>
      <c r="E215" s="131"/>
      <c r="F215" s="131"/>
      <c r="G215" s="131"/>
      <c r="H215" s="131"/>
      <c r="I215" s="116"/>
      <c r="J215" s="116"/>
      <c r="K215" s="131"/>
    </row>
    <row r="216" spans="2:11">
      <c r="B216" s="115"/>
      <c r="C216" s="131"/>
      <c r="D216" s="131"/>
      <c r="E216" s="131"/>
      <c r="F216" s="131"/>
      <c r="G216" s="131"/>
      <c r="H216" s="131"/>
      <c r="I216" s="116"/>
      <c r="J216" s="116"/>
      <c r="K216" s="131"/>
    </row>
    <row r="217" spans="2:11">
      <c r="B217" s="115"/>
      <c r="C217" s="131"/>
      <c r="D217" s="131"/>
      <c r="E217" s="131"/>
      <c r="F217" s="131"/>
      <c r="G217" s="131"/>
      <c r="H217" s="131"/>
      <c r="I217" s="116"/>
      <c r="J217" s="116"/>
      <c r="K217" s="131"/>
    </row>
    <row r="218" spans="2:11">
      <c r="B218" s="115"/>
      <c r="C218" s="131"/>
      <c r="D218" s="131"/>
      <c r="E218" s="131"/>
      <c r="F218" s="131"/>
      <c r="G218" s="131"/>
      <c r="H218" s="131"/>
      <c r="I218" s="116"/>
      <c r="J218" s="116"/>
      <c r="K218" s="131"/>
    </row>
    <row r="219" spans="2:11">
      <c r="B219" s="115"/>
      <c r="C219" s="131"/>
      <c r="D219" s="131"/>
      <c r="E219" s="131"/>
      <c r="F219" s="131"/>
      <c r="G219" s="131"/>
      <c r="H219" s="131"/>
      <c r="I219" s="116"/>
      <c r="J219" s="116"/>
      <c r="K219" s="131"/>
    </row>
    <row r="220" spans="2:11">
      <c r="B220" s="115"/>
      <c r="C220" s="131"/>
      <c r="D220" s="131"/>
      <c r="E220" s="131"/>
      <c r="F220" s="131"/>
      <c r="G220" s="131"/>
      <c r="H220" s="131"/>
      <c r="I220" s="116"/>
      <c r="J220" s="116"/>
      <c r="K220" s="131"/>
    </row>
    <row r="221" spans="2:11">
      <c r="B221" s="115"/>
      <c r="C221" s="131"/>
      <c r="D221" s="131"/>
      <c r="E221" s="131"/>
      <c r="F221" s="131"/>
      <c r="G221" s="131"/>
      <c r="H221" s="131"/>
      <c r="I221" s="116"/>
      <c r="J221" s="116"/>
      <c r="K221" s="131"/>
    </row>
    <row r="222" spans="2:11">
      <c r="B222" s="115"/>
      <c r="C222" s="131"/>
      <c r="D222" s="131"/>
      <c r="E222" s="131"/>
      <c r="F222" s="131"/>
      <c r="G222" s="131"/>
      <c r="H222" s="131"/>
      <c r="I222" s="116"/>
      <c r="J222" s="116"/>
      <c r="K222" s="131"/>
    </row>
    <row r="223" spans="2:11">
      <c r="B223" s="115"/>
      <c r="C223" s="131"/>
      <c r="D223" s="131"/>
      <c r="E223" s="131"/>
      <c r="F223" s="131"/>
      <c r="G223" s="131"/>
      <c r="H223" s="131"/>
      <c r="I223" s="116"/>
      <c r="J223" s="116"/>
      <c r="K223" s="131"/>
    </row>
    <row r="224" spans="2:11">
      <c r="B224" s="115"/>
      <c r="C224" s="131"/>
      <c r="D224" s="131"/>
      <c r="E224" s="131"/>
      <c r="F224" s="131"/>
      <c r="G224" s="131"/>
      <c r="H224" s="131"/>
      <c r="I224" s="116"/>
      <c r="J224" s="116"/>
      <c r="K224" s="131"/>
    </row>
    <row r="225" spans="2:11">
      <c r="B225" s="115"/>
      <c r="C225" s="131"/>
      <c r="D225" s="131"/>
      <c r="E225" s="131"/>
      <c r="F225" s="131"/>
      <c r="G225" s="131"/>
      <c r="H225" s="131"/>
      <c r="I225" s="116"/>
      <c r="J225" s="116"/>
      <c r="K225" s="131"/>
    </row>
    <row r="226" spans="2:11">
      <c r="B226" s="115"/>
      <c r="C226" s="131"/>
      <c r="D226" s="131"/>
      <c r="E226" s="131"/>
      <c r="F226" s="131"/>
      <c r="G226" s="131"/>
      <c r="H226" s="131"/>
      <c r="I226" s="116"/>
      <c r="J226" s="116"/>
      <c r="K226" s="131"/>
    </row>
    <row r="227" spans="2:11">
      <c r="B227" s="115"/>
      <c r="C227" s="131"/>
      <c r="D227" s="131"/>
      <c r="E227" s="131"/>
      <c r="F227" s="131"/>
      <c r="G227" s="131"/>
      <c r="H227" s="131"/>
      <c r="I227" s="116"/>
      <c r="J227" s="116"/>
      <c r="K227" s="131"/>
    </row>
    <row r="228" spans="2:11">
      <c r="B228" s="115"/>
      <c r="C228" s="131"/>
      <c r="D228" s="131"/>
      <c r="E228" s="131"/>
      <c r="F228" s="131"/>
      <c r="G228" s="131"/>
      <c r="H228" s="131"/>
      <c r="I228" s="116"/>
      <c r="J228" s="116"/>
      <c r="K228" s="131"/>
    </row>
    <row r="229" spans="2:11">
      <c r="B229" s="115"/>
      <c r="C229" s="131"/>
      <c r="D229" s="131"/>
      <c r="E229" s="131"/>
      <c r="F229" s="131"/>
      <c r="G229" s="131"/>
      <c r="H229" s="131"/>
      <c r="I229" s="116"/>
      <c r="J229" s="116"/>
      <c r="K229" s="131"/>
    </row>
    <row r="230" spans="2:11">
      <c r="B230" s="115"/>
      <c r="C230" s="131"/>
      <c r="D230" s="131"/>
      <c r="E230" s="131"/>
      <c r="F230" s="131"/>
      <c r="G230" s="131"/>
      <c r="H230" s="131"/>
      <c r="I230" s="116"/>
      <c r="J230" s="116"/>
      <c r="K230" s="131"/>
    </row>
    <row r="231" spans="2:11">
      <c r="B231" s="115"/>
      <c r="C231" s="131"/>
      <c r="D231" s="131"/>
      <c r="E231" s="131"/>
      <c r="F231" s="131"/>
      <c r="G231" s="131"/>
      <c r="H231" s="131"/>
      <c r="I231" s="116"/>
      <c r="J231" s="116"/>
      <c r="K231" s="131"/>
    </row>
    <row r="232" spans="2:11">
      <c r="B232" s="115"/>
      <c r="C232" s="131"/>
      <c r="D232" s="131"/>
      <c r="E232" s="131"/>
      <c r="F232" s="131"/>
      <c r="G232" s="131"/>
      <c r="H232" s="131"/>
      <c r="I232" s="116"/>
      <c r="J232" s="116"/>
      <c r="K232" s="131"/>
    </row>
    <row r="233" spans="2:11">
      <c r="B233" s="115"/>
      <c r="C233" s="131"/>
      <c r="D233" s="131"/>
      <c r="E233" s="131"/>
      <c r="F233" s="131"/>
      <c r="G233" s="131"/>
      <c r="H233" s="131"/>
      <c r="I233" s="116"/>
      <c r="J233" s="116"/>
      <c r="K233" s="131"/>
    </row>
    <row r="234" spans="2:11">
      <c r="B234" s="115"/>
      <c r="C234" s="131"/>
      <c r="D234" s="131"/>
      <c r="E234" s="131"/>
      <c r="F234" s="131"/>
      <c r="G234" s="131"/>
      <c r="H234" s="131"/>
      <c r="I234" s="116"/>
      <c r="J234" s="116"/>
      <c r="K234" s="131"/>
    </row>
    <row r="235" spans="2:11">
      <c r="B235" s="115"/>
      <c r="C235" s="131"/>
      <c r="D235" s="131"/>
      <c r="E235" s="131"/>
      <c r="F235" s="131"/>
      <c r="G235" s="131"/>
      <c r="H235" s="131"/>
      <c r="I235" s="116"/>
      <c r="J235" s="116"/>
      <c r="K235" s="131"/>
    </row>
    <row r="236" spans="2:11">
      <c r="B236" s="115"/>
      <c r="C236" s="131"/>
      <c r="D236" s="131"/>
      <c r="E236" s="131"/>
      <c r="F236" s="131"/>
      <c r="G236" s="131"/>
      <c r="H236" s="131"/>
      <c r="I236" s="116"/>
      <c r="J236" s="116"/>
      <c r="K236" s="131"/>
    </row>
    <row r="237" spans="2:11">
      <c r="B237" s="115"/>
      <c r="C237" s="131"/>
      <c r="D237" s="131"/>
      <c r="E237" s="131"/>
      <c r="F237" s="131"/>
      <c r="G237" s="131"/>
      <c r="H237" s="131"/>
      <c r="I237" s="116"/>
      <c r="J237" s="116"/>
      <c r="K237" s="131"/>
    </row>
    <row r="238" spans="2:11">
      <c r="B238" s="115"/>
      <c r="C238" s="131"/>
      <c r="D238" s="131"/>
      <c r="E238" s="131"/>
      <c r="F238" s="131"/>
      <c r="G238" s="131"/>
      <c r="H238" s="131"/>
      <c r="I238" s="116"/>
      <c r="J238" s="116"/>
      <c r="K238" s="131"/>
    </row>
    <row r="239" spans="2:11">
      <c r="B239" s="115"/>
      <c r="C239" s="131"/>
      <c r="D239" s="131"/>
      <c r="E239" s="131"/>
      <c r="F239" s="131"/>
      <c r="G239" s="131"/>
      <c r="H239" s="131"/>
      <c r="I239" s="116"/>
      <c r="J239" s="116"/>
      <c r="K239" s="131"/>
    </row>
    <row r="240" spans="2:11">
      <c r="B240" s="115"/>
      <c r="C240" s="131"/>
      <c r="D240" s="131"/>
      <c r="E240" s="131"/>
      <c r="F240" s="131"/>
      <c r="G240" s="131"/>
      <c r="H240" s="131"/>
      <c r="I240" s="116"/>
      <c r="J240" s="116"/>
      <c r="K240" s="131"/>
    </row>
    <row r="241" spans="2:11">
      <c r="B241" s="115"/>
      <c r="C241" s="131"/>
      <c r="D241" s="131"/>
      <c r="E241" s="131"/>
      <c r="F241" s="131"/>
      <c r="G241" s="131"/>
      <c r="H241" s="131"/>
      <c r="I241" s="116"/>
      <c r="J241" s="116"/>
      <c r="K241" s="131"/>
    </row>
    <row r="242" spans="2:11">
      <c r="B242" s="115"/>
      <c r="C242" s="131"/>
      <c r="D242" s="131"/>
      <c r="E242" s="131"/>
      <c r="F242" s="131"/>
      <c r="G242" s="131"/>
      <c r="H242" s="131"/>
      <c r="I242" s="116"/>
      <c r="J242" s="116"/>
      <c r="K242" s="131"/>
    </row>
    <row r="243" spans="2:11">
      <c r="B243" s="115"/>
      <c r="C243" s="131"/>
      <c r="D243" s="131"/>
      <c r="E243" s="131"/>
      <c r="F243" s="131"/>
      <c r="G243" s="131"/>
      <c r="H243" s="131"/>
      <c r="I243" s="116"/>
      <c r="J243" s="116"/>
      <c r="K243" s="131"/>
    </row>
    <row r="244" spans="2:11">
      <c r="B244" s="115"/>
      <c r="C244" s="131"/>
      <c r="D244" s="131"/>
      <c r="E244" s="131"/>
      <c r="F244" s="131"/>
      <c r="G244" s="131"/>
      <c r="H244" s="131"/>
      <c r="I244" s="116"/>
      <c r="J244" s="116"/>
      <c r="K244" s="131"/>
    </row>
    <row r="245" spans="2:11">
      <c r="B245" s="115"/>
      <c r="C245" s="131"/>
      <c r="D245" s="131"/>
      <c r="E245" s="131"/>
      <c r="F245" s="131"/>
      <c r="G245" s="131"/>
      <c r="H245" s="131"/>
      <c r="I245" s="116"/>
      <c r="J245" s="116"/>
      <c r="K245" s="131"/>
    </row>
    <row r="246" spans="2:11">
      <c r="B246" s="115"/>
      <c r="C246" s="131"/>
      <c r="D246" s="131"/>
      <c r="E246" s="131"/>
      <c r="F246" s="131"/>
      <c r="G246" s="131"/>
      <c r="H246" s="131"/>
      <c r="I246" s="116"/>
      <c r="J246" s="116"/>
      <c r="K246" s="131"/>
    </row>
    <row r="247" spans="2:11">
      <c r="B247" s="115"/>
      <c r="C247" s="131"/>
      <c r="D247" s="131"/>
      <c r="E247" s="131"/>
      <c r="F247" s="131"/>
      <c r="G247" s="131"/>
      <c r="H247" s="131"/>
      <c r="I247" s="116"/>
      <c r="J247" s="116"/>
      <c r="K247" s="131"/>
    </row>
    <row r="248" spans="2:11">
      <c r="B248" s="115"/>
      <c r="C248" s="131"/>
      <c r="D248" s="131"/>
      <c r="E248" s="131"/>
      <c r="F248" s="131"/>
      <c r="G248" s="131"/>
      <c r="H248" s="131"/>
      <c r="I248" s="116"/>
      <c r="J248" s="116"/>
      <c r="K248" s="131"/>
    </row>
    <row r="249" spans="2:11">
      <c r="B249" s="115"/>
      <c r="C249" s="131"/>
      <c r="D249" s="131"/>
      <c r="E249" s="131"/>
      <c r="F249" s="131"/>
      <c r="G249" s="131"/>
      <c r="H249" s="131"/>
      <c r="I249" s="116"/>
      <c r="J249" s="116"/>
      <c r="K249" s="131"/>
    </row>
    <row r="250" spans="2:11">
      <c r="B250" s="115"/>
      <c r="C250" s="131"/>
      <c r="D250" s="131"/>
      <c r="E250" s="131"/>
      <c r="F250" s="131"/>
      <c r="G250" s="131"/>
      <c r="H250" s="131"/>
      <c r="I250" s="116"/>
      <c r="J250" s="116"/>
      <c r="K250" s="131"/>
    </row>
    <row r="251" spans="2:11">
      <c r="B251" s="115"/>
      <c r="C251" s="131"/>
      <c r="D251" s="131"/>
      <c r="E251" s="131"/>
      <c r="F251" s="131"/>
      <c r="G251" s="131"/>
      <c r="H251" s="131"/>
      <c r="I251" s="116"/>
      <c r="J251" s="116"/>
      <c r="K251" s="131"/>
    </row>
    <row r="252" spans="2:11">
      <c r="B252" s="115"/>
      <c r="C252" s="131"/>
      <c r="D252" s="131"/>
      <c r="E252" s="131"/>
      <c r="F252" s="131"/>
      <c r="G252" s="131"/>
      <c r="H252" s="131"/>
      <c r="I252" s="116"/>
      <c r="J252" s="116"/>
      <c r="K252" s="131"/>
    </row>
    <row r="253" spans="2:11">
      <c r="B253" s="115"/>
      <c r="C253" s="131"/>
      <c r="D253" s="131"/>
      <c r="E253" s="131"/>
      <c r="F253" s="131"/>
      <c r="G253" s="131"/>
      <c r="H253" s="131"/>
      <c r="I253" s="116"/>
      <c r="J253" s="116"/>
      <c r="K253" s="131"/>
    </row>
    <row r="254" spans="2:11">
      <c r="B254" s="115"/>
      <c r="C254" s="131"/>
      <c r="D254" s="131"/>
      <c r="E254" s="131"/>
      <c r="F254" s="131"/>
      <c r="G254" s="131"/>
      <c r="H254" s="131"/>
      <c r="I254" s="116"/>
      <c r="J254" s="116"/>
      <c r="K254" s="131"/>
    </row>
    <row r="255" spans="2:11">
      <c r="B255" s="115"/>
      <c r="C255" s="131"/>
      <c r="D255" s="131"/>
      <c r="E255" s="131"/>
      <c r="F255" s="131"/>
      <c r="G255" s="131"/>
      <c r="H255" s="131"/>
      <c r="I255" s="116"/>
      <c r="J255" s="116"/>
      <c r="K255" s="131"/>
    </row>
    <row r="256" spans="2:11">
      <c r="B256" s="115"/>
      <c r="C256" s="131"/>
      <c r="D256" s="131"/>
      <c r="E256" s="131"/>
      <c r="F256" s="131"/>
      <c r="G256" s="131"/>
      <c r="H256" s="131"/>
      <c r="I256" s="116"/>
      <c r="J256" s="116"/>
      <c r="K256" s="131"/>
    </row>
    <row r="257" spans="2:11">
      <c r="B257" s="115"/>
      <c r="C257" s="131"/>
      <c r="D257" s="131"/>
      <c r="E257" s="131"/>
      <c r="F257" s="131"/>
      <c r="G257" s="131"/>
      <c r="H257" s="131"/>
      <c r="I257" s="116"/>
      <c r="J257" s="116"/>
      <c r="K257" s="131"/>
    </row>
    <row r="258" spans="2:11">
      <c r="B258" s="115"/>
      <c r="C258" s="131"/>
      <c r="D258" s="131"/>
      <c r="E258" s="131"/>
      <c r="F258" s="131"/>
      <c r="G258" s="131"/>
      <c r="H258" s="131"/>
      <c r="I258" s="116"/>
      <c r="J258" s="116"/>
      <c r="K258" s="131"/>
    </row>
    <row r="259" spans="2:11">
      <c r="B259" s="115"/>
      <c r="C259" s="131"/>
      <c r="D259" s="131"/>
      <c r="E259" s="131"/>
      <c r="F259" s="131"/>
      <c r="G259" s="131"/>
      <c r="H259" s="131"/>
      <c r="I259" s="116"/>
      <c r="J259" s="116"/>
      <c r="K259" s="131"/>
    </row>
    <row r="260" spans="2:11">
      <c r="B260" s="115"/>
      <c r="C260" s="131"/>
      <c r="D260" s="131"/>
      <c r="E260" s="131"/>
      <c r="F260" s="131"/>
      <c r="G260" s="131"/>
      <c r="H260" s="131"/>
      <c r="I260" s="116"/>
      <c r="J260" s="116"/>
      <c r="K260" s="131"/>
    </row>
    <row r="261" spans="2:11">
      <c r="B261" s="115"/>
      <c r="C261" s="131"/>
      <c r="D261" s="131"/>
      <c r="E261" s="131"/>
      <c r="F261" s="131"/>
      <c r="G261" s="131"/>
      <c r="H261" s="131"/>
      <c r="I261" s="116"/>
      <c r="J261" s="116"/>
      <c r="K261" s="131"/>
    </row>
    <row r="262" spans="2:11">
      <c r="B262" s="115"/>
      <c r="C262" s="131"/>
      <c r="D262" s="131"/>
      <c r="E262" s="131"/>
      <c r="F262" s="131"/>
      <c r="G262" s="131"/>
      <c r="H262" s="131"/>
      <c r="I262" s="116"/>
      <c r="J262" s="116"/>
      <c r="K262" s="131"/>
    </row>
    <row r="263" spans="2:11">
      <c r="B263" s="115"/>
      <c r="C263" s="131"/>
      <c r="D263" s="131"/>
      <c r="E263" s="131"/>
      <c r="F263" s="131"/>
      <c r="G263" s="131"/>
      <c r="H263" s="131"/>
      <c r="I263" s="116"/>
      <c r="J263" s="116"/>
      <c r="K263" s="131"/>
    </row>
    <row r="264" spans="2:11">
      <c r="B264" s="115"/>
      <c r="C264" s="131"/>
      <c r="D264" s="131"/>
      <c r="E264" s="131"/>
      <c r="F264" s="131"/>
      <c r="G264" s="131"/>
      <c r="H264" s="131"/>
      <c r="I264" s="116"/>
      <c r="J264" s="116"/>
      <c r="K264" s="131"/>
    </row>
    <row r="265" spans="2:11">
      <c r="B265" s="115"/>
      <c r="C265" s="131"/>
      <c r="D265" s="131"/>
      <c r="E265" s="131"/>
      <c r="F265" s="131"/>
      <c r="G265" s="131"/>
      <c r="H265" s="131"/>
      <c r="I265" s="116"/>
      <c r="J265" s="116"/>
      <c r="K265" s="131"/>
    </row>
    <row r="266" spans="2:11">
      <c r="B266" s="115"/>
      <c r="C266" s="131"/>
      <c r="D266" s="131"/>
      <c r="E266" s="131"/>
      <c r="F266" s="131"/>
      <c r="G266" s="131"/>
      <c r="H266" s="131"/>
      <c r="I266" s="116"/>
      <c r="J266" s="116"/>
      <c r="K266" s="131"/>
    </row>
    <row r="267" spans="2:11">
      <c r="B267" s="115"/>
      <c r="C267" s="131"/>
      <c r="D267" s="131"/>
      <c r="E267" s="131"/>
      <c r="F267" s="131"/>
      <c r="G267" s="131"/>
      <c r="H267" s="131"/>
      <c r="I267" s="116"/>
      <c r="J267" s="116"/>
      <c r="K267" s="131"/>
    </row>
    <row r="268" spans="2:11">
      <c r="B268" s="115"/>
      <c r="C268" s="131"/>
      <c r="D268" s="131"/>
      <c r="E268" s="131"/>
      <c r="F268" s="131"/>
      <c r="G268" s="131"/>
      <c r="H268" s="131"/>
      <c r="I268" s="116"/>
      <c r="J268" s="116"/>
      <c r="K268" s="131"/>
    </row>
    <row r="269" spans="2:11">
      <c r="B269" s="115"/>
      <c r="C269" s="131"/>
      <c r="D269" s="131"/>
      <c r="E269" s="131"/>
      <c r="F269" s="131"/>
      <c r="G269" s="131"/>
      <c r="H269" s="131"/>
      <c r="I269" s="116"/>
      <c r="J269" s="116"/>
      <c r="K269" s="131"/>
    </row>
    <row r="270" spans="2:11">
      <c r="B270" s="115"/>
      <c r="C270" s="131"/>
      <c r="D270" s="131"/>
      <c r="E270" s="131"/>
      <c r="F270" s="131"/>
      <c r="G270" s="131"/>
      <c r="H270" s="131"/>
      <c r="I270" s="116"/>
      <c r="J270" s="116"/>
      <c r="K270" s="131"/>
    </row>
    <row r="271" spans="2:11">
      <c r="B271" s="115"/>
      <c r="C271" s="131"/>
      <c r="D271" s="131"/>
      <c r="E271" s="131"/>
      <c r="F271" s="131"/>
      <c r="G271" s="131"/>
      <c r="H271" s="131"/>
      <c r="I271" s="116"/>
      <c r="J271" s="116"/>
      <c r="K271" s="131"/>
    </row>
    <row r="272" spans="2:11">
      <c r="B272" s="115"/>
      <c r="C272" s="131"/>
      <c r="D272" s="131"/>
      <c r="E272" s="131"/>
      <c r="F272" s="131"/>
      <c r="G272" s="131"/>
      <c r="H272" s="131"/>
      <c r="I272" s="116"/>
      <c r="J272" s="116"/>
      <c r="K272" s="131"/>
    </row>
    <row r="273" spans="2:11">
      <c r="B273" s="115"/>
      <c r="C273" s="131"/>
      <c r="D273" s="131"/>
      <c r="E273" s="131"/>
      <c r="F273" s="131"/>
      <c r="G273" s="131"/>
      <c r="H273" s="131"/>
      <c r="I273" s="116"/>
      <c r="J273" s="116"/>
      <c r="K273" s="131"/>
    </row>
    <row r="274" spans="2:11">
      <c r="B274" s="115"/>
      <c r="C274" s="131"/>
      <c r="D274" s="131"/>
      <c r="E274" s="131"/>
      <c r="F274" s="131"/>
      <c r="G274" s="131"/>
      <c r="H274" s="131"/>
      <c r="I274" s="116"/>
      <c r="J274" s="116"/>
      <c r="K274" s="131"/>
    </row>
    <row r="275" spans="2:11">
      <c r="B275" s="115"/>
      <c r="C275" s="131"/>
      <c r="D275" s="131"/>
      <c r="E275" s="131"/>
      <c r="F275" s="131"/>
      <c r="G275" s="131"/>
      <c r="H275" s="131"/>
      <c r="I275" s="116"/>
      <c r="J275" s="116"/>
      <c r="K275" s="131"/>
    </row>
    <row r="276" spans="2:11">
      <c r="B276" s="115"/>
      <c r="C276" s="131"/>
      <c r="D276" s="131"/>
      <c r="E276" s="131"/>
      <c r="F276" s="131"/>
      <c r="G276" s="131"/>
      <c r="H276" s="131"/>
      <c r="I276" s="116"/>
      <c r="J276" s="116"/>
      <c r="K276" s="131"/>
    </row>
    <row r="277" spans="2:11">
      <c r="B277" s="115"/>
      <c r="C277" s="131"/>
      <c r="D277" s="131"/>
      <c r="E277" s="131"/>
      <c r="F277" s="131"/>
      <c r="G277" s="131"/>
      <c r="H277" s="131"/>
      <c r="I277" s="116"/>
      <c r="J277" s="116"/>
      <c r="K277" s="131"/>
    </row>
    <row r="278" spans="2:11">
      <c r="B278" s="115"/>
      <c r="C278" s="131"/>
      <c r="D278" s="131"/>
      <c r="E278" s="131"/>
      <c r="F278" s="131"/>
      <c r="G278" s="131"/>
      <c r="H278" s="131"/>
      <c r="I278" s="116"/>
      <c r="J278" s="116"/>
      <c r="K278" s="131"/>
    </row>
    <row r="279" spans="2:11">
      <c r="B279" s="115"/>
      <c r="C279" s="131"/>
      <c r="D279" s="131"/>
      <c r="E279" s="131"/>
      <c r="F279" s="131"/>
      <c r="G279" s="131"/>
      <c r="H279" s="131"/>
      <c r="I279" s="116"/>
      <c r="J279" s="116"/>
      <c r="K279" s="131"/>
    </row>
    <row r="280" spans="2:11">
      <c r="B280" s="115"/>
      <c r="C280" s="131"/>
      <c r="D280" s="131"/>
      <c r="E280" s="131"/>
      <c r="F280" s="131"/>
      <c r="G280" s="131"/>
      <c r="H280" s="131"/>
      <c r="I280" s="116"/>
      <c r="J280" s="116"/>
      <c r="K280" s="131"/>
    </row>
    <row r="281" spans="2:11">
      <c r="B281" s="115"/>
      <c r="C281" s="131"/>
      <c r="D281" s="131"/>
      <c r="E281" s="131"/>
      <c r="F281" s="131"/>
      <c r="G281" s="131"/>
      <c r="H281" s="131"/>
      <c r="I281" s="116"/>
      <c r="J281" s="116"/>
      <c r="K281" s="131"/>
    </row>
    <row r="282" spans="2:11">
      <c r="B282" s="115"/>
      <c r="C282" s="131"/>
      <c r="D282" s="131"/>
      <c r="E282" s="131"/>
      <c r="F282" s="131"/>
      <c r="G282" s="131"/>
      <c r="H282" s="131"/>
      <c r="I282" s="116"/>
      <c r="J282" s="116"/>
      <c r="K282" s="131"/>
    </row>
    <row r="283" spans="2:11">
      <c r="B283" s="115"/>
      <c r="C283" s="131"/>
      <c r="D283" s="131"/>
      <c r="E283" s="131"/>
      <c r="F283" s="131"/>
      <c r="G283" s="131"/>
      <c r="H283" s="131"/>
      <c r="I283" s="116"/>
      <c r="J283" s="116"/>
      <c r="K283" s="131"/>
    </row>
    <row r="284" spans="2:11">
      <c r="B284" s="115"/>
      <c r="C284" s="131"/>
      <c r="D284" s="131"/>
      <c r="E284" s="131"/>
      <c r="F284" s="131"/>
      <c r="G284" s="131"/>
      <c r="H284" s="131"/>
      <c r="I284" s="116"/>
      <c r="J284" s="116"/>
      <c r="K284" s="131"/>
    </row>
    <row r="285" spans="2:11">
      <c r="B285" s="115"/>
      <c r="C285" s="131"/>
      <c r="D285" s="131"/>
      <c r="E285" s="131"/>
      <c r="F285" s="131"/>
      <c r="G285" s="131"/>
      <c r="H285" s="131"/>
      <c r="I285" s="116"/>
      <c r="J285" s="116"/>
      <c r="K285" s="131"/>
    </row>
    <row r="286" spans="2:11">
      <c r="B286" s="115"/>
      <c r="C286" s="131"/>
      <c r="D286" s="131"/>
      <c r="E286" s="131"/>
      <c r="F286" s="131"/>
      <c r="G286" s="131"/>
      <c r="H286" s="131"/>
      <c r="I286" s="116"/>
      <c r="J286" s="116"/>
      <c r="K286" s="131"/>
    </row>
    <row r="287" spans="2:11">
      <c r="B287" s="115"/>
      <c r="C287" s="131"/>
      <c r="D287" s="131"/>
      <c r="E287" s="131"/>
      <c r="F287" s="131"/>
      <c r="G287" s="131"/>
      <c r="H287" s="131"/>
      <c r="I287" s="116"/>
      <c r="J287" s="116"/>
      <c r="K287" s="131"/>
    </row>
    <row r="288" spans="2:11">
      <c r="B288" s="115"/>
      <c r="C288" s="131"/>
      <c r="D288" s="131"/>
      <c r="E288" s="131"/>
      <c r="F288" s="131"/>
      <c r="G288" s="131"/>
      <c r="H288" s="131"/>
      <c r="I288" s="116"/>
      <c r="J288" s="116"/>
      <c r="K288" s="131"/>
    </row>
    <row r="289" spans="2:11">
      <c r="B289" s="115"/>
      <c r="C289" s="131"/>
      <c r="D289" s="131"/>
      <c r="E289" s="131"/>
      <c r="F289" s="131"/>
      <c r="G289" s="131"/>
      <c r="H289" s="131"/>
      <c r="I289" s="116"/>
      <c r="J289" s="116"/>
      <c r="K289" s="131"/>
    </row>
    <row r="290" spans="2:11">
      <c r="B290" s="115"/>
      <c r="C290" s="131"/>
      <c r="D290" s="131"/>
      <c r="E290" s="131"/>
      <c r="F290" s="131"/>
      <c r="G290" s="131"/>
      <c r="H290" s="131"/>
      <c r="I290" s="116"/>
      <c r="J290" s="116"/>
      <c r="K290" s="131"/>
    </row>
    <row r="291" spans="2:11">
      <c r="B291" s="115"/>
      <c r="C291" s="131"/>
      <c r="D291" s="131"/>
      <c r="E291" s="131"/>
      <c r="F291" s="131"/>
      <c r="G291" s="131"/>
      <c r="H291" s="131"/>
      <c r="I291" s="116"/>
      <c r="J291" s="116"/>
      <c r="K291" s="131"/>
    </row>
    <row r="292" spans="2:11">
      <c r="B292" s="115"/>
      <c r="C292" s="131"/>
      <c r="D292" s="131"/>
      <c r="E292" s="131"/>
      <c r="F292" s="131"/>
      <c r="G292" s="131"/>
      <c r="H292" s="131"/>
      <c r="I292" s="116"/>
      <c r="J292" s="116"/>
      <c r="K292" s="131"/>
    </row>
    <row r="293" spans="2:11">
      <c r="B293" s="115"/>
      <c r="C293" s="131"/>
      <c r="D293" s="131"/>
      <c r="E293" s="131"/>
      <c r="F293" s="131"/>
      <c r="G293" s="131"/>
      <c r="H293" s="131"/>
      <c r="I293" s="116"/>
      <c r="J293" s="116"/>
      <c r="K293" s="131"/>
    </row>
    <row r="294" spans="2:11">
      <c r="B294" s="115"/>
      <c r="C294" s="131"/>
      <c r="D294" s="131"/>
      <c r="E294" s="131"/>
      <c r="F294" s="131"/>
      <c r="G294" s="131"/>
      <c r="H294" s="131"/>
      <c r="I294" s="116"/>
      <c r="J294" s="116"/>
      <c r="K294" s="131"/>
    </row>
    <row r="295" spans="2:11">
      <c r="B295" s="115"/>
      <c r="C295" s="131"/>
      <c r="D295" s="131"/>
      <c r="E295" s="131"/>
      <c r="F295" s="131"/>
      <c r="G295" s="131"/>
      <c r="H295" s="131"/>
      <c r="I295" s="116"/>
      <c r="J295" s="116"/>
      <c r="K295" s="131"/>
    </row>
    <row r="296" spans="2:11">
      <c r="B296" s="115"/>
      <c r="C296" s="131"/>
      <c r="D296" s="131"/>
      <c r="E296" s="131"/>
      <c r="F296" s="131"/>
      <c r="G296" s="131"/>
      <c r="H296" s="131"/>
      <c r="I296" s="116"/>
      <c r="J296" s="116"/>
      <c r="K296" s="131"/>
    </row>
    <row r="297" spans="2:11">
      <c r="B297" s="115"/>
      <c r="C297" s="131"/>
      <c r="D297" s="131"/>
      <c r="E297" s="131"/>
      <c r="F297" s="131"/>
      <c r="G297" s="131"/>
      <c r="H297" s="131"/>
      <c r="I297" s="116"/>
      <c r="J297" s="116"/>
      <c r="K297" s="131"/>
    </row>
    <row r="298" spans="2:11">
      <c r="B298" s="115"/>
      <c r="C298" s="131"/>
      <c r="D298" s="131"/>
      <c r="E298" s="131"/>
      <c r="F298" s="131"/>
      <c r="G298" s="131"/>
      <c r="H298" s="131"/>
      <c r="I298" s="116"/>
      <c r="J298" s="116"/>
      <c r="K298" s="131"/>
    </row>
    <row r="299" spans="2:11">
      <c r="B299" s="115"/>
      <c r="C299" s="131"/>
      <c r="D299" s="131"/>
      <c r="E299" s="131"/>
      <c r="F299" s="131"/>
      <c r="G299" s="131"/>
      <c r="H299" s="131"/>
      <c r="I299" s="116"/>
      <c r="J299" s="116"/>
      <c r="K299" s="131"/>
    </row>
    <row r="300" spans="2:11">
      <c r="B300" s="115"/>
      <c r="C300" s="131"/>
      <c r="D300" s="131"/>
      <c r="E300" s="131"/>
      <c r="F300" s="131"/>
      <c r="G300" s="131"/>
      <c r="H300" s="131"/>
      <c r="I300" s="116"/>
      <c r="J300" s="116"/>
      <c r="K300" s="131"/>
    </row>
    <row r="301" spans="2:11">
      <c r="B301" s="115"/>
      <c r="C301" s="131"/>
      <c r="D301" s="131"/>
      <c r="E301" s="131"/>
      <c r="F301" s="131"/>
      <c r="G301" s="131"/>
      <c r="H301" s="131"/>
      <c r="I301" s="116"/>
      <c r="J301" s="116"/>
      <c r="K301" s="131"/>
    </row>
    <row r="302" spans="2:11">
      <c r="B302" s="115"/>
      <c r="C302" s="131"/>
      <c r="D302" s="131"/>
      <c r="E302" s="131"/>
      <c r="F302" s="131"/>
      <c r="G302" s="131"/>
      <c r="H302" s="131"/>
      <c r="I302" s="116"/>
      <c r="J302" s="116"/>
      <c r="K302" s="131"/>
    </row>
    <row r="303" spans="2:11">
      <c r="B303" s="115"/>
      <c r="C303" s="131"/>
      <c r="D303" s="131"/>
      <c r="E303" s="131"/>
      <c r="F303" s="131"/>
      <c r="G303" s="131"/>
      <c r="H303" s="131"/>
      <c r="I303" s="116"/>
      <c r="J303" s="116"/>
      <c r="K303" s="131"/>
    </row>
    <row r="304" spans="2:11">
      <c r="B304" s="115"/>
      <c r="C304" s="131"/>
      <c r="D304" s="131"/>
      <c r="E304" s="131"/>
      <c r="F304" s="131"/>
      <c r="G304" s="131"/>
      <c r="H304" s="131"/>
      <c r="I304" s="116"/>
      <c r="J304" s="116"/>
      <c r="K304" s="131"/>
    </row>
    <row r="305" spans="2:11">
      <c r="B305" s="115"/>
      <c r="C305" s="131"/>
      <c r="D305" s="131"/>
      <c r="E305" s="131"/>
      <c r="F305" s="131"/>
      <c r="G305" s="131"/>
      <c r="H305" s="131"/>
      <c r="I305" s="116"/>
      <c r="J305" s="116"/>
      <c r="K305" s="131"/>
    </row>
    <row r="306" spans="2:11">
      <c r="B306" s="115"/>
      <c r="C306" s="131"/>
      <c r="D306" s="131"/>
      <c r="E306" s="131"/>
      <c r="F306" s="131"/>
      <c r="G306" s="131"/>
      <c r="H306" s="131"/>
      <c r="I306" s="116"/>
      <c r="J306" s="116"/>
      <c r="K306" s="131"/>
    </row>
    <row r="307" spans="2:11">
      <c r="B307" s="115"/>
      <c r="C307" s="131"/>
      <c r="D307" s="131"/>
      <c r="E307" s="131"/>
      <c r="F307" s="131"/>
      <c r="G307" s="131"/>
      <c r="H307" s="131"/>
      <c r="I307" s="116"/>
      <c r="J307" s="116"/>
      <c r="K307" s="131"/>
    </row>
    <row r="308" spans="2:11">
      <c r="B308" s="115"/>
      <c r="C308" s="131"/>
      <c r="D308" s="131"/>
      <c r="E308" s="131"/>
      <c r="F308" s="131"/>
      <c r="G308" s="131"/>
      <c r="H308" s="131"/>
      <c r="I308" s="116"/>
      <c r="J308" s="116"/>
      <c r="K308" s="131"/>
    </row>
    <row r="309" spans="2:11">
      <c r="B309" s="115"/>
      <c r="C309" s="131"/>
      <c r="D309" s="131"/>
      <c r="E309" s="131"/>
      <c r="F309" s="131"/>
      <c r="G309" s="131"/>
      <c r="H309" s="131"/>
      <c r="I309" s="116"/>
      <c r="J309" s="116"/>
      <c r="K309" s="131"/>
    </row>
    <row r="310" spans="2:11">
      <c r="B310" s="115"/>
      <c r="C310" s="131"/>
      <c r="D310" s="131"/>
      <c r="E310" s="131"/>
      <c r="F310" s="131"/>
      <c r="G310" s="131"/>
      <c r="H310" s="131"/>
      <c r="I310" s="116"/>
      <c r="J310" s="116"/>
      <c r="K310" s="131"/>
    </row>
    <row r="311" spans="2:11">
      <c r="B311" s="115"/>
      <c r="C311" s="131"/>
      <c r="D311" s="131"/>
      <c r="E311" s="131"/>
      <c r="F311" s="131"/>
      <c r="G311" s="131"/>
      <c r="H311" s="131"/>
      <c r="I311" s="116"/>
      <c r="J311" s="116"/>
      <c r="K311" s="131"/>
    </row>
    <row r="312" spans="2:11">
      <c r="B312" s="115"/>
      <c r="C312" s="131"/>
      <c r="D312" s="131"/>
      <c r="E312" s="131"/>
      <c r="F312" s="131"/>
      <c r="G312" s="131"/>
      <c r="H312" s="131"/>
      <c r="I312" s="116"/>
      <c r="J312" s="116"/>
      <c r="K312" s="131"/>
    </row>
    <row r="313" spans="2:11">
      <c r="B313" s="115"/>
      <c r="C313" s="131"/>
      <c r="D313" s="131"/>
      <c r="E313" s="131"/>
      <c r="F313" s="131"/>
      <c r="G313" s="131"/>
      <c r="H313" s="131"/>
      <c r="I313" s="116"/>
      <c r="J313" s="116"/>
      <c r="K313" s="131"/>
    </row>
    <row r="314" spans="2:11">
      <c r="B314" s="115"/>
      <c r="C314" s="131"/>
      <c r="D314" s="131"/>
      <c r="E314" s="131"/>
      <c r="F314" s="131"/>
      <c r="G314" s="131"/>
      <c r="H314" s="131"/>
      <c r="I314" s="116"/>
      <c r="J314" s="116"/>
      <c r="K314" s="131"/>
    </row>
    <row r="315" spans="2:11">
      <c r="B315" s="115"/>
      <c r="C315" s="131"/>
      <c r="D315" s="131"/>
      <c r="E315" s="131"/>
      <c r="F315" s="131"/>
      <c r="G315" s="131"/>
      <c r="H315" s="131"/>
      <c r="I315" s="116"/>
      <c r="J315" s="116"/>
      <c r="K315" s="131"/>
    </row>
    <row r="316" spans="2:11">
      <c r="B316" s="115"/>
      <c r="C316" s="131"/>
      <c r="D316" s="131"/>
      <c r="E316" s="131"/>
      <c r="F316" s="131"/>
      <c r="G316" s="131"/>
      <c r="H316" s="131"/>
      <c r="I316" s="116"/>
      <c r="J316" s="116"/>
      <c r="K316" s="131"/>
    </row>
    <row r="317" spans="2:11">
      <c r="B317" s="115"/>
      <c r="C317" s="131"/>
      <c r="D317" s="131"/>
      <c r="E317" s="131"/>
      <c r="F317" s="131"/>
      <c r="G317" s="131"/>
      <c r="H317" s="131"/>
      <c r="I317" s="116"/>
      <c r="J317" s="116"/>
      <c r="K317" s="131"/>
    </row>
    <row r="318" spans="2:11">
      <c r="B318" s="115"/>
      <c r="C318" s="131"/>
      <c r="D318" s="131"/>
      <c r="E318" s="131"/>
      <c r="F318" s="131"/>
      <c r="G318" s="131"/>
      <c r="H318" s="131"/>
      <c r="I318" s="116"/>
      <c r="J318" s="116"/>
      <c r="K318" s="131"/>
    </row>
    <row r="319" spans="2:11">
      <c r="B319" s="115"/>
      <c r="C319" s="131"/>
      <c r="D319" s="131"/>
      <c r="E319" s="131"/>
      <c r="F319" s="131"/>
      <c r="G319" s="131"/>
      <c r="H319" s="131"/>
      <c r="I319" s="116"/>
      <c r="J319" s="116"/>
      <c r="K319" s="131"/>
    </row>
    <row r="320" spans="2:11">
      <c r="B320" s="115"/>
      <c r="C320" s="131"/>
      <c r="D320" s="131"/>
      <c r="E320" s="131"/>
      <c r="F320" s="131"/>
      <c r="G320" s="131"/>
      <c r="H320" s="131"/>
      <c r="I320" s="116"/>
      <c r="J320" s="116"/>
      <c r="K320" s="131"/>
    </row>
    <row r="321" spans="2:11">
      <c r="B321" s="115"/>
      <c r="C321" s="131"/>
      <c r="D321" s="131"/>
      <c r="E321" s="131"/>
      <c r="F321" s="131"/>
      <c r="G321" s="131"/>
      <c r="H321" s="131"/>
      <c r="I321" s="116"/>
      <c r="J321" s="116"/>
      <c r="K321" s="131"/>
    </row>
    <row r="322" spans="2:11">
      <c r="B322" s="115"/>
      <c r="C322" s="131"/>
      <c r="D322" s="131"/>
      <c r="E322" s="131"/>
      <c r="F322" s="131"/>
      <c r="G322" s="131"/>
      <c r="H322" s="131"/>
      <c r="I322" s="116"/>
      <c r="J322" s="116"/>
      <c r="K322" s="131"/>
    </row>
    <row r="323" spans="2:11">
      <c r="B323" s="115"/>
      <c r="C323" s="131"/>
      <c r="D323" s="131"/>
      <c r="E323" s="131"/>
      <c r="F323" s="131"/>
      <c r="G323" s="131"/>
      <c r="H323" s="131"/>
      <c r="I323" s="116"/>
      <c r="J323" s="116"/>
      <c r="K323" s="131"/>
    </row>
    <row r="324" spans="2:11">
      <c r="B324" s="115"/>
      <c r="C324" s="131"/>
      <c r="D324" s="131"/>
      <c r="E324" s="131"/>
      <c r="F324" s="131"/>
      <c r="G324" s="131"/>
      <c r="H324" s="131"/>
      <c r="I324" s="116"/>
      <c r="J324" s="116"/>
      <c r="K324" s="131"/>
    </row>
    <row r="325" spans="2:11">
      <c r="B325" s="115"/>
      <c r="C325" s="131"/>
      <c r="D325" s="131"/>
      <c r="E325" s="131"/>
      <c r="F325" s="131"/>
      <c r="G325" s="131"/>
      <c r="H325" s="131"/>
      <c r="I325" s="116"/>
      <c r="J325" s="116"/>
      <c r="K325" s="131"/>
    </row>
    <row r="326" spans="2:11">
      <c r="B326" s="115"/>
      <c r="C326" s="131"/>
      <c r="D326" s="131"/>
      <c r="E326" s="131"/>
      <c r="F326" s="131"/>
      <c r="G326" s="131"/>
      <c r="H326" s="131"/>
      <c r="I326" s="116"/>
      <c r="J326" s="116"/>
      <c r="K326" s="131"/>
    </row>
    <row r="327" spans="2:11">
      <c r="B327" s="115"/>
      <c r="C327" s="131"/>
      <c r="D327" s="131"/>
      <c r="E327" s="131"/>
      <c r="F327" s="131"/>
      <c r="G327" s="131"/>
      <c r="H327" s="131"/>
      <c r="I327" s="116"/>
      <c r="J327" s="116"/>
      <c r="K327" s="131"/>
    </row>
    <row r="328" spans="2:11">
      <c r="B328" s="115"/>
      <c r="C328" s="131"/>
      <c r="D328" s="131"/>
      <c r="E328" s="131"/>
      <c r="F328" s="131"/>
      <c r="G328" s="131"/>
      <c r="H328" s="131"/>
      <c r="I328" s="116"/>
      <c r="J328" s="116"/>
      <c r="K328" s="131"/>
    </row>
    <row r="329" spans="2:11">
      <c r="B329" s="115"/>
      <c r="C329" s="131"/>
      <c r="D329" s="131"/>
      <c r="E329" s="131"/>
      <c r="F329" s="131"/>
      <c r="G329" s="131"/>
      <c r="H329" s="131"/>
      <c r="I329" s="116"/>
      <c r="J329" s="116"/>
      <c r="K329" s="131"/>
    </row>
    <row r="330" spans="2:11">
      <c r="B330" s="115"/>
      <c r="C330" s="131"/>
      <c r="D330" s="131"/>
      <c r="E330" s="131"/>
      <c r="F330" s="131"/>
      <c r="G330" s="131"/>
      <c r="H330" s="131"/>
      <c r="I330" s="116"/>
      <c r="J330" s="116"/>
      <c r="K330" s="131"/>
    </row>
    <row r="331" spans="2:11">
      <c r="B331" s="115"/>
      <c r="C331" s="131"/>
      <c r="D331" s="131"/>
      <c r="E331" s="131"/>
      <c r="F331" s="131"/>
      <c r="G331" s="131"/>
      <c r="H331" s="131"/>
      <c r="I331" s="116"/>
      <c r="J331" s="116"/>
      <c r="K331" s="131"/>
    </row>
    <row r="332" spans="2:11">
      <c r="B332" s="115"/>
      <c r="C332" s="131"/>
      <c r="D332" s="131"/>
      <c r="E332" s="131"/>
      <c r="F332" s="131"/>
      <c r="G332" s="131"/>
      <c r="H332" s="131"/>
      <c r="I332" s="116"/>
      <c r="J332" s="116"/>
      <c r="K332" s="131"/>
    </row>
    <row r="333" spans="2:11">
      <c r="B333" s="115"/>
      <c r="C333" s="131"/>
      <c r="D333" s="131"/>
      <c r="E333" s="131"/>
      <c r="F333" s="131"/>
      <c r="G333" s="131"/>
      <c r="H333" s="131"/>
      <c r="I333" s="116"/>
      <c r="J333" s="116"/>
      <c r="K333" s="131"/>
    </row>
    <row r="334" spans="2:11">
      <c r="B334" s="115"/>
      <c r="C334" s="131"/>
      <c r="D334" s="131"/>
      <c r="E334" s="131"/>
      <c r="F334" s="131"/>
      <c r="G334" s="131"/>
      <c r="H334" s="131"/>
      <c r="I334" s="116"/>
      <c r="J334" s="116"/>
      <c r="K334" s="131"/>
    </row>
    <row r="335" spans="2:11">
      <c r="B335" s="115"/>
      <c r="C335" s="131"/>
      <c r="D335" s="131"/>
      <c r="E335" s="131"/>
      <c r="F335" s="131"/>
      <c r="G335" s="131"/>
      <c r="H335" s="131"/>
      <c r="I335" s="116"/>
      <c r="J335" s="116"/>
      <c r="K335" s="131"/>
    </row>
    <row r="336" spans="2:11">
      <c r="B336" s="115"/>
      <c r="C336" s="131"/>
      <c r="D336" s="131"/>
      <c r="E336" s="131"/>
      <c r="F336" s="131"/>
      <c r="G336" s="131"/>
      <c r="H336" s="131"/>
      <c r="I336" s="116"/>
      <c r="J336" s="116"/>
      <c r="K336" s="131"/>
    </row>
    <row r="337" spans="2:11">
      <c r="B337" s="115"/>
      <c r="C337" s="131"/>
      <c r="D337" s="131"/>
      <c r="E337" s="131"/>
      <c r="F337" s="131"/>
      <c r="G337" s="131"/>
      <c r="H337" s="131"/>
      <c r="I337" s="116"/>
      <c r="J337" s="116"/>
      <c r="K337" s="131"/>
    </row>
    <row r="338" spans="2:11">
      <c r="B338" s="115"/>
      <c r="C338" s="131"/>
      <c r="D338" s="131"/>
      <c r="E338" s="131"/>
      <c r="F338" s="131"/>
      <c r="G338" s="131"/>
      <c r="H338" s="131"/>
      <c r="I338" s="116"/>
      <c r="J338" s="116"/>
      <c r="K338" s="131"/>
    </row>
    <row r="339" spans="2:11">
      <c r="B339" s="115"/>
      <c r="C339" s="131"/>
      <c r="D339" s="131"/>
      <c r="E339" s="131"/>
      <c r="F339" s="131"/>
      <c r="G339" s="131"/>
      <c r="H339" s="131"/>
      <c r="I339" s="116"/>
      <c r="J339" s="116"/>
      <c r="K339" s="131"/>
    </row>
    <row r="340" spans="2:11">
      <c r="B340" s="115"/>
      <c r="C340" s="131"/>
      <c r="D340" s="131"/>
      <c r="E340" s="131"/>
      <c r="F340" s="131"/>
      <c r="G340" s="131"/>
      <c r="H340" s="131"/>
      <c r="I340" s="116"/>
      <c r="J340" s="116"/>
      <c r="K340" s="131"/>
    </row>
    <row r="341" spans="2:11">
      <c r="B341" s="115"/>
      <c r="C341" s="131"/>
      <c r="D341" s="131"/>
      <c r="E341" s="131"/>
      <c r="F341" s="131"/>
      <c r="G341" s="131"/>
      <c r="H341" s="131"/>
      <c r="I341" s="116"/>
      <c r="J341" s="116"/>
      <c r="K341" s="131"/>
    </row>
    <row r="342" spans="2:11">
      <c r="B342" s="115"/>
      <c r="C342" s="131"/>
      <c r="D342" s="131"/>
      <c r="E342" s="131"/>
      <c r="F342" s="131"/>
      <c r="G342" s="131"/>
      <c r="H342" s="131"/>
      <c r="I342" s="116"/>
      <c r="J342" s="116"/>
      <c r="K342" s="131"/>
    </row>
    <row r="343" spans="2:11">
      <c r="B343" s="115"/>
      <c r="C343" s="131"/>
      <c r="D343" s="131"/>
      <c r="E343" s="131"/>
      <c r="F343" s="131"/>
      <c r="G343" s="131"/>
      <c r="H343" s="131"/>
      <c r="I343" s="116"/>
      <c r="J343" s="116"/>
      <c r="K343" s="131"/>
    </row>
    <row r="344" spans="2:11">
      <c r="B344" s="115"/>
      <c r="C344" s="131"/>
      <c r="D344" s="131"/>
      <c r="E344" s="131"/>
      <c r="F344" s="131"/>
      <c r="G344" s="131"/>
      <c r="H344" s="131"/>
      <c r="I344" s="116"/>
      <c r="J344" s="116"/>
      <c r="K344" s="131"/>
    </row>
    <row r="345" spans="2:11">
      <c r="B345" s="115"/>
      <c r="C345" s="131"/>
      <c r="D345" s="131"/>
      <c r="E345" s="131"/>
      <c r="F345" s="131"/>
      <c r="G345" s="131"/>
      <c r="H345" s="131"/>
      <c r="I345" s="116"/>
      <c r="J345" s="116"/>
      <c r="K345" s="131"/>
    </row>
    <row r="346" spans="2:11">
      <c r="B346" s="115"/>
      <c r="C346" s="131"/>
      <c r="D346" s="131"/>
      <c r="E346" s="131"/>
      <c r="F346" s="131"/>
      <c r="G346" s="131"/>
      <c r="H346" s="131"/>
      <c r="I346" s="116"/>
      <c r="J346" s="116"/>
      <c r="K346" s="131"/>
    </row>
    <row r="347" spans="2:11">
      <c r="B347" s="115"/>
      <c r="C347" s="131"/>
      <c r="D347" s="131"/>
      <c r="E347" s="131"/>
      <c r="F347" s="131"/>
      <c r="G347" s="131"/>
      <c r="H347" s="131"/>
      <c r="I347" s="116"/>
      <c r="J347" s="116"/>
      <c r="K347" s="131"/>
    </row>
    <row r="348" spans="2:11">
      <c r="B348" s="115"/>
      <c r="C348" s="131"/>
      <c r="D348" s="131"/>
      <c r="E348" s="131"/>
      <c r="F348" s="131"/>
      <c r="G348" s="131"/>
      <c r="H348" s="131"/>
      <c r="I348" s="116"/>
      <c r="J348" s="116"/>
      <c r="K348" s="131"/>
    </row>
    <row r="349" spans="2:11">
      <c r="B349" s="115"/>
      <c r="C349" s="131"/>
      <c r="D349" s="131"/>
      <c r="E349" s="131"/>
      <c r="F349" s="131"/>
      <c r="G349" s="131"/>
      <c r="H349" s="131"/>
      <c r="I349" s="116"/>
      <c r="J349" s="116"/>
      <c r="K349" s="131"/>
    </row>
    <row r="350" spans="2:11">
      <c r="B350" s="115"/>
      <c r="C350" s="131"/>
      <c r="D350" s="131"/>
      <c r="E350" s="131"/>
      <c r="F350" s="131"/>
      <c r="G350" s="131"/>
      <c r="H350" s="131"/>
      <c r="I350" s="116"/>
      <c r="J350" s="116"/>
      <c r="K350" s="131"/>
    </row>
    <row r="351" spans="2:11">
      <c r="B351" s="115"/>
      <c r="C351" s="131"/>
      <c r="D351" s="131"/>
      <c r="E351" s="131"/>
      <c r="F351" s="131"/>
      <c r="G351" s="131"/>
      <c r="H351" s="131"/>
      <c r="I351" s="116"/>
      <c r="J351" s="116"/>
      <c r="K351" s="131"/>
    </row>
    <row r="352" spans="2:11">
      <c r="B352" s="115"/>
      <c r="C352" s="131"/>
      <c r="D352" s="131"/>
      <c r="E352" s="131"/>
      <c r="F352" s="131"/>
      <c r="G352" s="131"/>
      <c r="H352" s="131"/>
      <c r="I352" s="116"/>
      <c r="J352" s="116"/>
      <c r="K352" s="131"/>
    </row>
    <row r="353" spans="2:11">
      <c r="B353" s="115"/>
      <c r="C353" s="131"/>
      <c r="D353" s="131"/>
      <c r="E353" s="131"/>
      <c r="F353" s="131"/>
      <c r="G353" s="131"/>
      <c r="H353" s="131"/>
      <c r="I353" s="116"/>
      <c r="J353" s="116"/>
      <c r="K353" s="131"/>
    </row>
    <row r="354" spans="2:11">
      <c r="B354" s="115"/>
      <c r="C354" s="131"/>
      <c r="D354" s="131"/>
      <c r="E354" s="131"/>
      <c r="F354" s="131"/>
      <c r="G354" s="131"/>
      <c r="H354" s="131"/>
      <c r="I354" s="116"/>
      <c r="J354" s="116"/>
      <c r="K354" s="131"/>
    </row>
    <row r="355" spans="2:11">
      <c r="B355" s="115"/>
      <c r="C355" s="131"/>
      <c r="D355" s="131"/>
      <c r="E355" s="131"/>
      <c r="F355" s="131"/>
      <c r="G355" s="131"/>
      <c r="H355" s="131"/>
      <c r="I355" s="116"/>
      <c r="J355" s="116"/>
      <c r="K355" s="131"/>
    </row>
    <row r="356" spans="2:11">
      <c r="B356" s="115"/>
      <c r="C356" s="131"/>
      <c r="D356" s="131"/>
      <c r="E356" s="131"/>
      <c r="F356" s="131"/>
      <c r="G356" s="131"/>
      <c r="H356" s="131"/>
      <c r="I356" s="116"/>
      <c r="J356" s="116"/>
      <c r="K356" s="131"/>
    </row>
    <row r="357" spans="2:11">
      <c r="B357" s="115"/>
      <c r="C357" s="131"/>
      <c r="D357" s="131"/>
      <c r="E357" s="131"/>
      <c r="F357" s="131"/>
      <c r="G357" s="131"/>
      <c r="H357" s="131"/>
      <c r="I357" s="116"/>
      <c r="J357" s="116"/>
      <c r="K357" s="131"/>
    </row>
    <row r="358" spans="2:11">
      <c r="B358" s="115"/>
      <c r="C358" s="131"/>
      <c r="D358" s="131"/>
      <c r="E358" s="131"/>
      <c r="F358" s="131"/>
      <c r="G358" s="131"/>
      <c r="H358" s="131"/>
      <c r="I358" s="116"/>
      <c r="J358" s="116"/>
      <c r="K358" s="131"/>
    </row>
    <row r="359" spans="2:11">
      <c r="B359" s="115"/>
      <c r="C359" s="131"/>
      <c r="D359" s="131"/>
      <c r="E359" s="131"/>
      <c r="F359" s="131"/>
      <c r="G359" s="131"/>
      <c r="H359" s="131"/>
      <c r="I359" s="116"/>
      <c r="J359" s="116"/>
      <c r="K359" s="131"/>
    </row>
    <row r="360" spans="2:11">
      <c r="B360" s="115"/>
      <c r="C360" s="131"/>
      <c r="D360" s="131"/>
      <c r="E360" s="131"/>
      <c r="F360" s="131"/>
      <c r="G360" s="131"/>
      <c r="H360" s="131"/>
      <c r="I360" s="116"/>
      <c r="J360" s="116"/>
      <c r="K360" s="131"/>
    </row>
    <row r="361" spans="2:11">
      <c r="B361" s="115"/>
      <c r="C361" s="131"/>
      <c r="D361" s="131"/>
      <c r="E361" s="131"/>
      <c r="F361" s="131"/>
      <c r="G361" s="131"/>
      <c r="H361" s="131"/>
      <c r="I361" s="116"/>
      <c r="J361" s="116"/>
      <c r="K361" s="131"/>
    </row>
    <row r="362" spans="2:11">
      <c r="B362" s="115"/>
      <c r="C362" s="131"/>
      <c r="D362" s="131"/>
      <c r="E362" s="131"/>
      <c r="F362" s="131"/>
      <c r="G362" s="131"/>
      <c r="H362" s="131"/>
      <c r="I362" s="116"/>
      <c r="J362" s="116"/>
      <c r="K362" s="131"/>
    </row>
    <row r="363" spans="2:11">
      <c r="B363" s="115"/>
      <c r="C363" s="131"/>
      <c r="D363" s="131"/>
      <c r="E363" s="131"/>
      <c r="F363" s="131"/>
      <c r="G363" s="131"/>
      <c r="H363" s="131"/>
      <c r="I363" s="116"/>
      <c r="J363" s="116"/>
      <c r="K363" s="131"/>
    </row>
    <row r="364" spans="2:11">
      <c r="B364" s="115"/>
      <c r="C364" s="131"/>
      <c r="D364" s="131"/>
      <c r="E364" s="131"/>
      <c r="F364" s="131"/>
      <c r="G364" s="131"/>
      <c r="H364" s="131"/>
      <c r="I364" s="116"/>
      <c r="J364" s="116"/>
      <c r="K364" s="131"/>
    </row>
    <row r="365" spans="2:11">
      <c r="B365" s="115"/>
      <c r="C365" s="131"/>
      <c r="D365" s="131"/>
      <c r="E365" s="131"/>
      <c r="F365" s="131"/>
      <c r="G365" s="131"/>
      <c r="H365" s="131"/>
      <c r="I365" s="116"/>
      <c r="J365" s="116"/>
      <c r="K365" s="131"/>
    </row>
    <row r="366" spans="2:11">
      <c r="B366" s="115"/>
      <c r="C366" s="131"/>
      <c r="D366" s="131"/>
      <c r="E366" s="131"/>
      <c r="F366" s="131"/>
      <c r="G366" s="131"/>
      <c r="H366" s="131"/>
      <c r="I366" s="116"/>
      <c r="J366" s="116"/>
      <c r="K366" s="131"/>
    </row>
    <row r="367" spans="2:11">
      <c r="B367" s="115"/>
      <c r="C367" s="131"/>
      <c r="D367" s="131"/>
      <c r="E367" s="131"/>
      <c r="F367" s="131"/>
      <c r="G367" s="131"/>
      <c r="H367" s="131"/>
      <c r="I367" s="116"/>
      <c r="J367" s="116"/>
      <c r="K367" s="131"/>
    </row>
    <row r="368" spans="2:11">
      <c r="B368" s="115"/>
      <c r="C368" s="131"/>
      <c r="D368" s="131"/>
      <c r="E368" s="131"/>
      <c r="F368" s="131"/>
      <c r="G368" s="131"/>
      <c r="H368" s="131"/>
      <c r="I368" s="116"/>
      <c r="J368" s="116"/>
      <c r="K368" s="131"/>
    </row>
    <row r="369" spans="2:11">
      <c r="B369" s="115"/>
      <c r="C369" s="131"/>
      <c r="D369" s="131"/>
      <c r="E369" s="131"/>
      <c r="F369" s="131"/>
      <c r="G369" s="131"/>
      <c r="H369" s="131"/>
      <c r="I369" s="116"/>
      <c r="J369" s="116"/>
      <c r="K369" s="131"/>
    </row>
    <row r="370" spans="2:11">
      <c r="B370" s="115"/>
      <c r="C370" s="131"/>
      <c r="D370" s="131"/>
      <c r="E370" s="131"/>
      <c r="F370" s="131"/>
      <c r="G370" s="131"/>
      <c r="H370" s="131"/>
      <c r="I370" s="116"/>
      <c r="J370" s="116"/>
      <c r="K370" s="131"/>
    </row>
    <row r="371" spans="2:11">
      <c r="B371" s="115"/>
      <c r="C371" s="131"/>
      <c r="D371" s="131"/>
      <c r="E371" s="131"/>
      <c r="F371" s="131"/>
      <c r="G371" s="131"/>
      <c r="H371" s="131"/>
      <c r="I371" s="116"/>
      <c r="J371" s="116"/>
      <c r="K371" s="131"/>
    </row>
    <row r="372" spans="2:11">
      <c r="B372" s="115"/>
      <c r="C372" s="131"/>
      <c r="D372" s="131"/>
      <c r="E372" s="131"/>
      <c r="F372" s="131"/>
      <c r="G372" s="131"/>
      <c r="H372" s="131"/>
      <c r="I372" s="116"/>
      <c r="J372" s="116"/>
      <c r="K372" s="131"/>
    </row>
    <row r="373" spans="2:11">
      <c r="B373" s="115"/>
      <c r="C373" s="131"/>
      <c r="D373" s="131"/>
      <c r="E373" s="131"/>
      <c r="F373" s="131"/>
      <c r="G373" s="131"/>
      <c r="H373" s="131"/>
      <c r="I373" s="116"/>
      <c r="J373" s="116"/>
      <c r="K373" s="131"/>
    </row>
    <row r="374" spans="2:11">
      <c r="B374" s="115"/>
      <c r="C374" s="131"/>
      <c r="D374" s="131"/>
      <c r="E374" s="131"/>
      <c r="F374" s="131"/>
      <c r="G374" s="131"/>
      <c r="H374" s="131"/>
      <c r="I374" s="116"/>
      <c r="J374" s="116"/>
      <c r="K374" s="131"/>
    </row>
    <row r="375" spans="2:11">
      <c r="B375" s="115"/>
      <c r="C375" s="131"/>
      <c r="D375" s="131"/>
      <c r="E375" s="131"/>
      <c r="F375" s="131"/>
      <c r="G375" s="131"/>
      <c r="H375" s="131"/>
      <c r="I375" s="116"/>
      <c r="J375" s="116"/>
      <c r="K375" s="131"/>
    </row>
    <row r="376" spans="2:11">
      <c r="B376" s="115"/>
      <c r="C376" s="131"/>
      <c r="D376" s="131"/>
      <c r="E376" s="131"/>
      <c r="F376" s="131"/>
      <c r="G376" s="131"/>
      <c r="H376" s="131"/>
      <c r="I376" s="116"/>
      <c r="J376" s="116"/>
      <c r="K376" s="131"/>
    </row>
    <row r="377" spans="2:11">
      <c r="B377" s="115"/>
      <c r="C377" s="131"/>
      <c r="D377" s="131"/>
      <c r="E377" s="131"/>
      <c r="F377" s="131"/>
      <c r="G377" s="131"/>
      <c r="H377" s="131"/>
      <c r="I377" s="116"/>
      <c r="J377" s="116"/>
      <c r="K377" s="131"/>
    </row>
    <row r="378" spans="2:11">
      <c r="B378" s="115"/>
      <c r="C378" s="131"/>
      <c r="D378" s="131"/>
      <c r="E378" s="131"/>
      <c r="F378" s="131"/>
      <c r="G378" s="131"/>
      <c r="H378" s="131"/>
      <c r="I378" s="116"/>
      <c r="J378" s="116"/>
      <c r="K378" s="131"/>
    </row>
    <row r="379" spans="2:11">
      <c r="B379" s="115"/>
      <c r="C379" s="131"/>
      <c r="D379" s="131"/>
      <c r="E379" s="131"/>
      <c r="F379" s="131"/>
      <c r="G379" s="131"/>
      <c r="H379" s="131"/>
      <c r="I379" s="116"/>
      <c r="J379" s="116"/>
      <c r="K379" s="131"/>
    </row>
    <row r="380" spans="2:11">
      <c r="B380" s="115"/>
      <c r="C380" s="131"/>
      <c r="D380" s="131"/>
      <c r="E380" s="131"/>
      <c r="F380" s="131"/>
      <c r="G380" s="131"/>
      <c r="H380" s="131"/>
      <c r="I380" s="116"/>
      <c r="J380" s="116"/>
      <c r="K380" s="131"/>
    </row>
    <row r="381" spans="2:11">
      <c r="B381" s="115"/>
      <c r="C381" s="131"/>
      <c r="D381" s="131"/>
      <c r="E381" s="131"/>
      <c r="F381" s="131"/>
      <c r="G381" s="131"/>
      <c r="H381" s="131"/>
      <c r="I381" s="116"/>
      <c r="J381" s="116"/>
      <c r="K381" s="131"/>
    </row>
    <row r="382" spans="2:11">
      <c r="B382" s="115"/>
      <c r="C382" s="131"/>
      <c r="D382" s="131"/>
      <c r="E382" s="131"/>
      <c r="F382" s="131"/>
      <c r="G382" s="131"/>
      <c r="H382" s="131"/>
      <c r="I382" s="116"/>
      <c r="J382" s="116"/>
      <c r="K382" s="131"/>
    </row>
    <row r="383" spans="2:11">
      <c r="B383" s="115"/>
      <c r="C383" s="131"/>
      <c r="D383" s="131"/>
      <c r="E383" s="131"/>
      <c r="F383" s="131"/>
      <c r="G383" s="131"/>
      <c r="H383" s="131"/>
      <c r="I383" s="116"/>
      <c r="J383" s="116"/>
      <c r="K383" s="131"/>
    </row>
    <row r="384" spans="2:11">
      <c r="B384" s="115"/>
      <c r="C384" s="131"/>
      <c r="D384" s="131"/>
      <c r="E384" s="131"/>
      <c r="F384" s="131"/>
      <c r="G384" s="131"/>
      <c r="H384" s="131"/>
      <c r="I384" s="116"/>
      <c r="J384" s="116"/>
      <c r="K384" s="131"/>
    </row>
    <row r="385" spans="2:11">
      <c r="B385" s="115"/>
      <c r="C385" s="131"/>
      <c r="D385" s="131"/>
      <c r="E385" s="131"/>
      <c r="F385" s="131"/>
      <c r="G385" s="131"/>
      <c r="H385" s="131"/>
      <c r="I385" s="116"/>
      <c r="J385" s="116"/>
      <c r="K385" s="131"/>
    </row>
    <row r="386" spans="2:11">
      <c r="B386" s="115"/>
      <c r="C386" s="131"/>
      <c r="D386" s="131"/>
      <c r="E386" s="131"/>
      <c r="F386" s="131"/>
      <c r="G386" s="131"/>
      <c r="H386" s="131"/>
      <c r="I386" s="116"/>
      <c r="J386" s="116"/>
      <c r="K386" s="131"/>
    </row>
    <row r="387" spans="2:11">
      <c r="B387" s="115"/>
      <c r="C387" s="131"/>
      <c r="D387" s="131"/>
      <c r="E387" s="131"/>
      <c r="F387" s="131"/>
      <c r="G387" s="131"/>
      <c r="H387" s="131"/>
      <c r="I387" s="116"/>
      <c r="J387" s="116"/>
      <c r="K387" s="131"/>
    </row>
    <row r="388" spans="2:11">
      <c r="B388" s="115"/>
      <c r="C388" s="131"/>
      <c r="D388" s="131"/>
      <c r="E388" s="131"/>
      <c r="F388" s="131"/>
      <c r="G388" s="131"/>
      <c r="H388" s="131"/>
      <c r="I388" s="116"/>
      <c r="J388" s="116"/>
      <c r="K388" s="131"/>
    </row>
    <row r="389" spans="2:11">
      <c r="B389" s="115"/>
      <c r="C389" s="131"/>
      <c r="D389" s="131"/>
      <c r="E389" s="131"/>
      <c r="F389" s="131"/>
      <c r="G389" s="131"/>
      <c r="H389" s="131"/>
      <c r="I389" s="116"/>
      <c r="J389" s="116"/>
      <c r="K389" s="131"/>
    </row>
    <row r="390" spans="2:11">
      <c r="B390" s="115"/>
      <c r="C390" s="131"/>
      <c r="D390" s="131"/>
      <c r="E390" s="131"/>
      <c r="F390" s="131"/>
      <c r="G390" s="131"/>
      <c r="H390" s="131"/>
      <c r="I390" s="116"/>
      <c r="J390" s="116"/>
      <c r="K390" s="131"/>
    </row>
    <row r="391" spans="2:11">
      <c r="B391" s="115"/>
      <c r="C391" s="131"/>
      <c r="D391" s="131"/>
      <c r="E391" s="131"/>
      <c r="F391" s="131"/>
      <c r="G391" s="131"/>
      <c r="H391" s="131"/>
      <c r="I391" s="116"/>
      <c r="J391" s="116"/>
      <c r="K391" s="131"/>
    </row>
    <row r="392" spans="2:11">
      <c r="B392" s="115"/>
      <c r="C392" s="131"/>
      <c r="D392" s="131"/>
      <c r="E392" s="131"/>
      <c r="F392" s="131"/>
      <c r="G392" s="131"/>
      <c r="H392" s="131"/>
      <c r="I392" s="116"/>
      <c r="J392" s="116"/>
      <c r="K392" s="131"/>
    </row>
    <row r="393" spans="2:11">
      <c r="B393" s="115"/>
      <c r="C393" s="131"/>
      <c r="D393" s="131"/>
      <c r="E393" s="131"/>
      <c r="F393" s="131"/>
      <c r="G393" s="131"/>
      <c r="H393" s="131"/>
      <c r="I393" s="116"/>
      <c r="J393" s="116"/>
      <c r="K393" s="131"/>
    </row>
    <row r="394" spans="2:11">
      <c r="B394" s="115"/>
      <c r="C394" s="131"/>
      <c r="D394" s="131"/>
      <c r="E394" s="131"/>
      <c r="F394" s="131"/>
      <c r="G394" s="131"/>
      <c r="H394" s="131"/>
      <c r="I394" s="116"/>
      <c r="J394" s="116"/>
      <c r="K394" s="131"/>
    </row>
    <row r="395" spans="2:11">
      <c r="B395" s="115"/>
      <c r="C395" s="131"/>
      <c r="D395" s="131"/>
      <c r="E395" s="131"/>
      <c r="F395" s="131"/>
      <c r="G395" s="131"/>
      <c r="H395" s="131"/>
      <c r="I395" s="116"/>
      <c r="J395" s="116"/>
      <c r="K395" s="131"/>
    </row>
    <row r="396" spans="2:11">
      <c r="B396" s="115"/>
      <c r="C396" s="131"/>
      <c r="D396" s="131"/>
      <c r="E396" s="131"/>
      <c r="F396" s="131"/>
      <c r="G396" s="131"/>
      <c r="H396" s="131"/>
      <c r="I396" s="116"/>
      <c r="J396" s="116"/>
      <c r="K396" s="131"/>
    </row>
    <row r="397" spans="2:11">
      <c r="B397" s="115"/>
      <c r="C397" s="131"/>
      <c r="D397" s="131"/>
      <c r="E397" s="131"/>
      <c r="F397" s="131"/>
      <c r="G397" s="131"/>
      <c r="H397" s="131"/>
      <c r="I397" s="116"/>
      <c r="J397" s="116"/>
      <c r="K397" s="131"/>
    </row>
    <row r="398" spans="2:11">
      <c r="B398" s="115"/>
      <c r="C398" s="131"/>
      <c r="D398" s="131"/>
      <c r="E398" s="131"/>
      <c r="F398" s="131"/>
      <c r="G398" s="131"/>
      <c r="H398" s="131"/>
      <c r="I398" s="116"/>
      <c r="J398" s="116"/>
      <c r="K398" s="131"/>
    </row>
    <row r="399" spans="2:11">
      <c r="B399" s="115"/>
      <c r="C399" s="131"/>
      <c r="D399" s="131"/>
      <c r="E399" s="131"/>
      <c r="F399" s="131"/>
      <c r="G399" s="131"/>
      <c r="H399" s="131"/>
      <c r="I399" s="116"/>
      <c r="J399" s="116"/>
      <c r="K399" s="131"/>
    </row>
    <row r="400" spans="2:11">
      <c r="B400" s="115"/>
      <c r="C400" s="131"/>
      <c r="D400" s="131"/>
      <c r="E400" s="131"/>
      <c r="F400" s="131"/>
      <c r="G400" s="131"/>
      <c r="H400" s="131"/>
      <c r="I400" s="116"/>
      <c r="J400" s="116"/>
      <c r="K400" s="131"/>
    </row>
    <row r="401" spans="2:11">
      <c r="B401" s="115"/>
      <c r="C401" s="131"/>
      <c r="D401" s="131"/>
      <c r="E401" s="131"/>
      <c r="F401" s="131"/>
      <c r="G401" s="131"/>
      <c r="H401" s="131"/>
      <c r="I401" s="116"/>
      <c r="J401" s="116"/>
      <c r="K401" s="131"/>
    </row>
    <row r="402" spans="2:11">
      <c r="B402" s="115"/>
      <c r="C402" s="131"/>
      <c r="D402" s="131"/>
      <c r="E402" s="131"/>
      <c r="F402" s="131"/>
      <c r="G402" s="131"/>
      <c r="H402" s="131"/>
      <c r="I402" s="116"/>
      <c r="J402" s="116"/>
      <c r="K402" s="131"/>
    </row>
    <row r="403" spans="2:11">
      <c r="B403" s="115"/>
      <c r="C403" s="131"/>
      <c r="D403" s="131"/>
      <c r="E403" s="131"/>
      <c r="F403" s="131"/>
      <c r="G403" s="131"/>
      <c r="H403" s="131"/>
      <c r="I403" s="116"/>
      <c r="J403" s="116"/>
      <c r="K403" s="131"/>
    </row>
    <row r="404" spans="2:11">
      <c r="B404" s="115"/>
      <c r="C404" s="131"/>
      <c r="D404" s="131"/>
      <c r="E404" s="131"/>
      <c r="F404" s="131"/>
      <c r="G404" s="131"/>
      <c r="H404" s="131"/>
      <c r="I404" s="116"/>
      <c r="J404" s="116"/>
      <c r="K404" s="131"/>
    </row>
    <row r="405" spans="2:11">
      <c r="B405" s="115"/>
      <c r="C405" s="131"/>
      <c r="D405" s="131"/>
      <c r="E405" s="131"/>
      <c r="F405" s="131"/>
      <c r="G405" s="131"/>
      <c r="H405" s="131"/>
      <c r="I405" s="116"/>
      <c r="J405" s="116"/>
      <c r="K405" s="131"/>
    </row>
    <row r="406" spans="2:11">
      <c r="B406" s="115"/>
      <c r="C406" s="131"/>
      <c r="D406" s="131"/>
      <c r="E406" s="131"/>
      <c r="F406" s="131"/>
      <c r="G406" s="131"/>
      <c r="H406" s="131"/>
      <c r="I406" s="116"/>
      <c r="J406" s="116"/>
      <c r="K406" s="131"/>
    </row>
    <row r="407" spans="2:11">
      <c r="B407" s="115"/>
      <c r="C407" s="131"/>
      <c r="D407" s="131"/>
      <c r="E407" s="131"/>
      <c r="F407" s="131"/>
      <c r="G407" s="131"/>
      <c r="H407" s="131"/>
      <c r="I407" s="116"/>
      <c r="J407" s="116"/>
      <c r="K407" s="131"/>
    </row>
    <row r="408" spans="2:11">
      <c r="B408" s="115"/>
      <c r="C408" s="131"/>
      <c r="D408" s="131"/>
      <c r="E408" s="131"/>
      <c r="F408" s="131"/>
      <c r="G408" s="131"/>
      <c r="H408" s="131"/>
      <c r="I408" s="116"/>
      <c r="J408" s="116"/>
      <c r="K408" s="131"/>
    </row>
    <row r="409" spans="2:11">
      <c r="B409" s="115"/>
      <c r="C409" s="131"/>
      <c r="D409" s="131"/>
      <c r="E409" s="131"/>
      <c r="F409" s="131"/>
      <c r="G409" s="131"/>
      <c r="H409" s="131"/>
      <c r="I409" s="116"/>
      <c r="J409" s="116"/>
      <c r="K409" s="131"/>
    </row>
    <row r="410" spans="2:11">
      <c r="B410" s="115"/>
      <c r="C410" s="131"/>
      <c r="D410" s="131"/>
      <c r="E410" s="131"/>
      <c r="F410" s="131"/>
      <c r="G410" s="131"/>
      <c r="H410" s="131"/>
      <c r="I410" s="116"/>
      <c r="J410" s="116"/>
      <c r="K410" s="131"/>
    </row>
    <row r="411" spans="2:11">
      <c r="B411" s="115"/>
      <c r="C411" s="131"/>
      <c r="D411" s="131"/>
      <c r="E411" s="131"/>
      <c r="F411" s="131"/>
      <c r="G411" s="131"/>
      <c r="H411" s="131"/>
      <c r="I411" s="116"/>
      <c r="J411" s="116"/>
      <c r="K411" s="131"/>
    </row>
    <row r="412" spans="2:11">
      <c r="B412" s="115"/>
      <c r="C412" s="131"/>
      <c r="D412" s="131"/>
      <c r="E412" s="131"/>
      <c r="F412" s="131"/>
      <c r="G412" s="131"/>
      <c r="H412" s="131"/>
      <c r="I412" s="116"/>
      <c r="J412" s="116"/>
      <c r="K412" s="131"/>
    </row>
    <row r="413" spans="2:11">
      <c r="B413" s="115"/>
      <c r="C413" s="131"/>
      <c r="D413" s="131"/>
      <c r="E413" s="131"/>
      <c r="F413" s="131"/>
      <c r="G413" s="131"/>
      <c r="H413" s="131"/>
      <c r="I413" s="116"/>
      <c r="J413" s="116"/>
      <c r="K413" s="131"/>
    </row>
    <row r="414" spans="2:11">
      <c r="B414" s="115"/>
      <c r="C414" s="131"/>
      <c r="D414" s="131"/>
      <c r="E414" s="131"/>
      <c r="F414" s="131"/>
      <c r="G414" s="131"/>
      <c r="H414" s="131"/>
      <c r="I414" s="116"/>
      <c r="J414" s="116"/>
      <c r="K414" s="131"/>
    </row>
    <row r="415" spans="2:11">
      <c r="B415" s="115"/>
      <c r="C415" s="131"/>
      <c r="D415" s="131"/>
      <c r="E415" s="131"/>
      <c r="F415" s="131"/>
      <c r="G415" s="131"/>
      <c r="H415" s="131"/>
      <c r="I415" s="116"/>
      <c r="J415" s="116"/>
      <c r="K415" s="131"/>
    </row>
    <row r="416" spans="2:11">
      <c r="B416" s="115"/>
      <c r="C416" s="131"/>
      <c r="D416" s="131"/>
      <c r="E416" s="131"/>
      <c r="F416" s="131"/>
      <c r="G416" s="131"/>
      <c r="H416" s="131"/>
      <c r="I416" s="116"/>
      <c r="J416" s="116"/>
      <c r="K416" s="131"/>
    </row>
    <row r="417" spans="2:11">
      <c r="B417" s="115"/>
      <c r="C417" s="131"/>
      <c r="D417" s="131"/>
      <c r="E417" s="131"/>
      <c r="F417" s="131"/>
      <c r="G417" s="131"/>
      <c r="H417" s="131"/>
      <c r="I417" s="116"/>
      <c r="J417" s="116"/>
      <c r="K417" s="131"/>
    </row>
    <row r="418" spans="2:11">
      <c r="B418" s="115"/>
      <c r="C418" s="131"/>
      <c r="D418" s="131"/>
      <c r="E418" s="131"/>
      <c r="F418" s="131"/>
      <c r="G418" s="131"/>
      <c r="H418" s="131"/>
      <c r="I418" s="116"/>
      <c r="J418" s="116"/>
      <c r="K418" s="131"/>
    </row>
    <row r="419" spans="2:11">
      <c r="B419" s="115"/>
      <c r="C419" s="131"/>
      <c r="D419" s="131"/>
      <c r="E419" s="131"/>
      <c r="F419" s="131"/>
      <c r="G419" s="131"/>
      <c r="H419" s="131"/>
      <c r="I419" s="116"/>
      <c r="J419" s="116"/>
      <c r="K419" s="131"/>
    </row>
    <row r="420" spans="2:11">
      <c r="B420" s="115"/>
      <c r="C420" s="131"/>
      <c r="D420" s="131"/>
      <c r="E420" s="131"/>
      <c r="F420" s="131"/>
      <c r="G420" s="131"/>
      <c r="H420" s="131"/>
      <c r="I420" s="116"/>
      <c r="J420" s="116"/>
      <c r="K420" s="131"/>
    </row>
    <row r="421" spans="2:11">
      <c r="B421" s="115"/>
      <c r="C421" s="131"/>
      <c r="D421" s="131"/>
      <c r="E421" s="131"/>
      <c r="F421" s="131"/>
      <c r="G421" s="131"/>
      <c r="H421" s="131"/>
      <c r="I421" s="116"/>
      <c r="J421" s="116"/>
      <c r="K421" s="131"/>
    </row>
    <row r="422" spans="2:11">
      <c r="B422" s="115"/>
      <c r="C422" s="131"/>
      <c r="D422" s="131"/>
      <c r="E422" s="131"/>
      <c r="F422" s="131"/>
      <c r="G422" s="131"/>
      <c r="H422" s="131"/>
      <c r="I422" s="116"/>
      <c r="J422" s="116"/>
      <c r="K422" s="131"/>
    </row>
    <row r="423" spans="2:11">
      <c r="B423" s="115"/>
      <c r="C423" s="131"/>
      <c r="D423" s="131"/>
      <c r="E423" s="131"/>
      <c r="F423" s="131"/>
      <c r="G423" s="131"/>
      <c r="H423" s="131"/>
      <c r="I423" s="116"/>
      <c r="J423" s="116"/>
      <c r="K423" s="131"/>
    </row>
    <row r="424" spans="2:11">
      <c r="B424" s="115"/>
      <c r="C424" s="131"/>
      <c r="D424" s="131"/>
      <c r="E424" s="131"/>
      <c r="F424" s="131"/>
      <c r="G424" s="131"/>
      <c r="H424" s="131"/>
      <c r="I424" s="116"/>
      <c r="J424" s="116"/>
      <c r="K424" s="131"/>
    </row>
    <row r="425" spans="2:11">
      <c r="B425" s="115"/>
      <c r="C425" s="131"/>
      <c r="D425" s="131"/>
      <c r="E425" s="131"/>
      <c r="F425" s="131"/>
      <c r="G425" s="131"/>
      <c r="H425" s="131"/>
      <c r="I425" s="116"/>
      <c r="J425" s="116"/>
      <c r="K425" s="131"/>
    </row>
    <row r="426" spans="2:11">
      <c r="B426" s="115"/>
      <c r="C426" s="131"/>
      <c r="D426" s="131"/>
      <c r="E426" s="131"/>
      <c r="F426" s="131"/>
      <c r="G426" s="131"/>
      <c r="H426" s="131"/>
      <c r="I426" s="116"/>
      <c r="J426" s="116"/>
      <c r="K426" s="131"/>
    </row>
    <row r="427" spans="2:11">
      <c r="B427" s="115"/>
      <c r="C427" s="131"/>
      <c r="D427" s="131"/>
      <c r="E427" s="131"/>
      <c r="F427" s="131"/>
      <c r="G427" s="131"/>
      <c r="H427" s="131"/>
      <c r="I427" s="116"/>
      <c r="J427" s="116"/>
      <c r="K427" s="131"/>
    </row>
    <row r="428" spans="2:11">
      <c r="B428" s="115"/>
      <c r="C428" s="131"/>
      <c r="D428" s="131"/>
      <c r="E428" s="131"/>
      <c r="F428" s="131"/>
      <c r="G428" s="131"/>
      <c r="H428" s="131"/>
      <c r="I428" s="116"/>
      <c r="J428" s="116"/>
      <c r="K428" s="131"/>
    </row>
    <row r="429" spans="2:11">
      <c r="B429" s="115"/>
      <c r="C429" s="131"/>
      <c r="D429" s="131"/>
      <c r="E429" s="131"/>
      <c r="F429" s="131"/>
      <c r="G429" s="131"/>
      <c r="H429" s="131"/>
      <c r="I429" s="116"/>
      <c r="J429" s="116"/>
      <c r="K429" s="131"/>
    </row>
    <row r="430" spans="2:11">
      <c r="B430" s="115"/>
      <c r="C430" s="131"/>
      <c r="D430" s="131"/>
      <c r="E430" s="131"/>
      <c r="F430" s="131"/>
      <c r="G430" s="131"/>
      <c r="H430" s="131"/>
      <c r="I430" s="116"/>
      <c r="J430" s="116"/>
      <c r="K430" s="131"/>
    </row>
    <row r="431" spans="2:11">
      <c r="B431" s="115"/>
      <c r="C431" s="131"/>
      <c r="D431" s="131"/>
      <c r="E431" s="131"/>
      <c r="F431" s="131"/>
      <c r="G431" s="131"/>
      <c r="H431" s="131"/>
      <c r="I431" s="116"/>
      <c r="J431" s="116"/>
      <c r="K431" s="131"/>
    </row>
    <row r="432" spans="2:11">
      <c r="B432" s="115"/>
      <c r="C432" s="131"/>
      <c r="D432" s="131"/>
      <c r="E432" s="131"/>
      <c r="F432" s="131"/>
      <c r="G432" s="131"/>
      <c r="H432" s="131"/>
      <c r="I432" s="116"/>
      <c r="J432" s="116"/>
      <c r="K432" s="131"/>
    </row>
    <row r="433" spans="2:11">
      <c r="B433" s="115"/>
      <c r="C433" s="131"/>
      <c r="D433" s="131"/>
      <c r="E433" s="131"/>
      <c r="F433" s="131"/>
      <c r="G433" s="131"/>
      <c r="H433" s="131"/>
      <c r="I433" s="116"/>
      <c r="J433" s="116"/>
      <c r="K433" s="131"/>
    </row>
    <row r="434" spans="2:11">
      <c r="B434" s="115"/>
      <c r="C434" s="131"/>
      <c r="D434" s="131"/>
      <c r="E434" s="131"/>
      <c r="F434" s="131"/>
      <c r="G434" s="131"/>
      <c r="H434" s="131"/>
      <c r="I434" s="116"/>
      <c r="J434" s="116"/>
      <c r="K434" s="131"/>
    </row>
    <row r="435" spans="2:11">
      <c r="B435" s="115"/>
      <c r="C435" s="131"/>
      <c r="D435" s="131"/>
      <c r="E435" s="131"/>
      <c r="F435" s="131"/>
      <c r="G435" s="131"/>
      <c r="H435" s="131"/>
      <c r="I435" s="116"/>
      <c r="J435" s="116"/>
      <c r="K435" s="131"/>
    </row>
    <row r="436" spans="2:11">
      <c r="B436" s="115"/>
      <c r="C436" s="131"/>
      <c r="D436" s="131"/>
      <c r="E436" s="131"/>
      <c r="F436" s="131"/>
      <c r="G436" s="131"/>
      <c r="H436" s="131"/>
      <c r="I436" s="116"/>
      <c r="J436" s="116"/>
      <c r="K436" s="131"/>
    </row>
    <row r="437" spans="2:11">
      <c r="B437" s="115"/>
      <c r="C437" s="131"/>
      <c r="D437" s="131"/>
      <c r="E437" s="131"/>
      <c r="F437" s="131"/>
      <c r="G437" s="131"/>
      <c r="H437" s="131"/>
      <c r="I437" s="116"/>
      <c r="J437" s="116"/>
      <c r="K437" s="131"/>
    </row>
    <row r="438" spans="2:11">
      <c r="B438" s="115"/>
      <c r="C438" s="131"/>
      <c r="D438" s="131"/>
      <c r="E438" s="131"/>
      <c r="F438" s="131"/>
      <c r="G438" s="131"/>
      <c r="H438" s="131"/>
      <c r="I438" s="116"/>
      <c r="J438" s="116"/>
      <c r="K438" s="131"/>
    </row>
    <row r="439" spans="2:11">
      <c r="B439" s="115"/>
      <c r="C439" s="131"/>
      <c r="D439" s="131"/>
      <c r="E439" s="131"/>
      <c r="F439" s="131"/>
      <c r="G439" s="131"/>
      <c r="H439" s="131"/>
      <c r="I439" s="116"/>
      <c r="J439" s="116"/>
      <c r="K439" s="131"/>
    </row>
    <row r="440" spans="2:11">
      <c r="B440" s="115"/>
      <c r="C440" s="131"/>
      <c r="D440" s="131"/>
      <c r="E440" s="131"/>
      <c r="F440" s="131"/>
      <c r="G440" s="131"/>
      <c r="H440" s="131"/>
      <c r="I440" s="116"/>
      <c r="J440" s="116"/>
      <c r="K440" s="131"/>
    </row>
    <row r="441" spans="2:11">
      <c r="B441" s="115"/>
      <c r="C441" s="131"/>
      <c r="D441" s="131"/>
      <c r="E441" s="131"/>
      <c r="F441" s="131"/>
      <c r="G441" s="131"/>
      <c r="H441" s="131"/>
      <c r="I441" s="116"/>
      <c r="J441" s="116"/>
      <c r="K441" s="131"/>
    </row>
    <row r="442" spans="2:11">
      <c r="B442" s="115"/>
      <c r="C442" s="131"/>
      <c r="D442" s="131"/>
      <c r="E442" s="131"/>
      <c r="F442" s="131"/>
      <c r="G442" s="131"/>
      <c r="H442" s="131"/>
      <c r="I442" s="116"/>
      <c r="J442" s="116"/>
      <c r="K442" s="131"/>
    </row>
    <row r="443" spans="2:11">
      <c r="B443" s="115"/>
      <c r="C443" s="131"/>
      <c r="D443" s="131"/>
      <c r="E443" s="131"/>
      <c r="F443" s="131"/>
      <c r="G443" s="131"/>
      <c r="H443" s="131"/>
      <c r="I443" s="116"/>
      <c r="J443" s="116"/>
      <c r="K443" s="131"/>
    </row>
    <row r="444" spans="2:11">
      <c r="B444" s="115"/>
      <c r="C444" s="131"/>
      <c r="D444" s="131"/>
      <c r="E444" s="131"/>
      <c r="F444" s="131"/>
      <c r="G444" s="131"/>
      <c r="H444" s="131"/>
      <c r="I444" s="116"/>
      <c r="J444" s="116"/>
      <c r="K444" s="131"/>
    </row>
    <row r="445" spans="2:11">
      <c r="B445" s="115"/>
      <c r="C445" s="131"/>
      <c r="D445" s="131"/>
      <c r="E445" s="131"/>
      <c r="F445" s="131"/>
      <c r="G445" s="131"/>
      <c r="H445" s="131"/>
      <c r="I445" s="116"/>
      <c r="J445" s="116"/>
      <c r="K445" s="131"/>
    </row>
    <row r="446" spans="2:11">
      <c r="B446" s="115"/>
      <c r="C446" s="131"/>
      <c r="D446" s="131"/>
      <c r="E446" s="131"/>
      <c r="F446" s="131"/>
      <c r="G446" s="131"/>
      <c r="H446" s="131"/>
      <c r="I446" s="116"/>
      <c r="J446" s="116"/>
      <c r="K446" s="131"/>
    </row>
    <row r="447" spans="2:11">
      <c r="B447" s="115"/>
      <c r="C447" s="131"/>
      <c r="D447" s="131"/>
      <c r="E447" s="131"/>
      <c r="F447" s="131"/>
      <c r="G447" s="131"/>
      <c r="H447" s="131"/>
      <c r="I447" s="116"/>
      <c r="J447" s="116"/>
      <c r="K447" s="131"/>
    </row>
    <row r="448" spans="2:11">
      <c r="B448" s="115"/>
      <c r="C448" s="131"/>
      <c r="D448" s="131"/>
      <c r="E448" s="131"/>
      <c r="F448" s="131"/>
      <c r="G448" s="131"/>
      <c r="H448" s="131"/>
      <c r="I448" s="116"/>
      <c r="J448" s="116"/>
      <c r="K448" s="131"/>
    </row>
    <row r="449" spans="2:11">
      <c r="B449" s="115"/>
      <c r="C449" s="131"/>
      <c r="D449" s="131"/>
      <c r="E449" s="131"/>
      <c r="F449" s="131"/>
      <c r="G449" s="131"/>
      <c r="H449" s="131"/>
      <c r="I449" s="116"/>
      <c r="J449" s="116"/>
      <c r="K449" s="131"/>
    </row>
    <row r="450" spans="2:11">
      <c r="B450" s="115"/>
      <c r="C450" s="131"/>
      <c r="D450" s="131"/>
      <c r="E450" s="131"/>
      <c r="F450" s="131"/>
      <c r="G450" s="131"/>
      <c r="H450" s="131"/>
      <c r="I450" s="116"/>
      <c r="J450" s="116"/>
      <c r="K450" s="131"/>
    </row>
    <row r="451" spans="2:11">
      <c r="B451" s="115"/>
      <c r="C451" s="131"/>
      <c r="D451" s="131"/>
      <c r="E451" s="131"/>
      <c r="F451" s="131"/>
      <c r="G451" s="131"/>
      <c r="H451" s="131"/>
      <c r="I451" s="116"/>
      <c r="J451" s="116"/>
      <c r="K451" s="131"/>
    </row>
    <row r="452" spans="2:11">
      <c r="B452" s="115"/>
      <c r="C452" s="131"/>
      <c r="D452" s="131"/>
      <c r="E452" s="131"/>
      <c r="F452" s="131"/>
      <c r="G452" s="131"/>
      <c r="H452" s="131"/>
      <c r="I452" s="116"/>
      <c r="J452" s="116"/>
      <c r="K452" s="131"/>
    </row>
    <row r="453" spans="2:11">
      <c r="B453" s="115"/>
      <c r="C453" s="131"/>
      <c r="D453" s="131"/>
      <c r="E453" s="131"/>
      <c r="F453" s="131"/>
      <c r="G453" s="131"/>
      <c r="H453" s="131"/>
      <c r="I453" s="116"/>
      <c r="J453" s="116"/>
      <c r="K453" s="131"/>
    </row>
    <row r="454" spans="2:11">
      <c r="B454" s="115"/>
      <c r="C454" s="131"/>
      <c r="D454" s="131"/>
      <c r="E454" s="131"/>
      <c r="F454" s="131"/>
      <c r="G454" s="131"/>
      <c r="H454" s="131"/>
      <c r="I454" s="116"/>
      <c r="J454" s="116"/>
      <c r="K454" s="131"/>
    </row>
    <row r="455" spans="2:11">
      <c r="B455" s="115"/>
      <c r="C455" s="131"/>
      <c r="D455" s="131"/>
      <c r="E455" s="131"/>
      <c r="F455" s="131"/>
      <c r="G455" s="131"/>
      <c r="H455" s="131"/>
      <c r="I455" s="116"/>
      <c r="J455" s="116"/>
      <c r="K455" s="131"/>
    </row>
    <row r="456" spans="2:11">
      <c r="B456" s="115"/>
      <c r="C456" s="131"/>
      <c r="D456" s="131"/>
      <c r="E456" s="131"/>
      <c r="F456" s="131"/>
      <c r="G456" s="131"/>
      <c r="H456" s="131"/>
      <c r="I456" s="116"/>
      <c r="J456" s="116"/>
      <c r="K456" s="131"/>
    </row>
    <row r="457" spans="2:11">
      <c r="B457" s="115"/>
      <c r="C457" s="131"/>
      <c r="D457" s="131"/>
      <c r="E457" s="131"/>
      <c r="F457" s="131"/>
      <c r="G457" s="131"/>
      <c r="H457" s="131"/>
      <c r="I457" s="116"/>
      <c r="J457" s="116"/>
      <c r="K457" s="131"/>
    </row>
    <row r="458" spans="2:11">
      <c r="B458" s="115"/>
      <c r="C458" s="131"/>
      <c r="D458" s="131"/>
      <c r="E458" s="131"/>
      <c r="F458" s="131"/>
      <c r="G458" s="131"/>
      <c r="H458" s="131"/>
      <c r="I458" s="116"/>
      <c r="J458" s="116"/>
      <c r="K458" s="131"/>
    </row>
    <row r="459" spans="2:11">
      <c r="B459" s="115"/>
      <c r="C459" s="131"/>
      <c r="D459" s="131"/>
      <c r="E459" s="131"/>
      <c r="F459" s="131"/>
      <c r="G459" s="131"/>
      <c r="H459" s="131"/>
      <c r="I459" s="116"/>
      <c r="J459" s="116"/>
      <c r="K459" s="131"/>
    </row>
    <row r="460" spans="2:11">
      <c r="B460" s="115"/>
      <c r="C460" s="131"/>
      <c r="D460" s="131"/>
      <c r="E460" s="131"/>
      <c r="F460" s="131"/>
      <c r="G460" s="131"/>
      <c r="H460" s="131"/>
      <c r="I460" s="116"/>
      <c r="J460" s="116"/>
      <c r="K460" s="131"/>
    </row>
    <row r="461" spans="2:11">
      <c r="B461" s="115"/>
      <c r="C461" s="131"/>
      <c r="D461" s="131"/>
      <c r="E461" s="131"/>
      <c r="F461" s="131"/>
      <c r="G461" s="131"/>
      <c r="H461" s="131"/>
      <c r="I461" s="116"/>
      <c r="J461" s="116"/>
      <c r="K461" s="131"/>
    </row>
    <row r="462" spans="2:11">
      <c r="B462" s="115"/>
      <c r="C462" s="131"/>
      <c r="D462" s="131"/>
      <c r="E462" s="131"/>
      <c r="F462" s="131"/>
      <c r="G462" s="131"/>
      <c r="H462" s="131"/>
      <c r="I462" s="116"/>
      <c r="J462" s="116"/>
      <c r="K462" s="131"/>
    </row>
    <row r="463" spans="2:11">
      <c r="B463" s="115"/>
      <c r="C463" s="131"/>
      <c r="D463" s="131"/>
      <c r="E463" s="131"/>
      <c r="F463" s="131"/>
      <c r="G463" s="131"/>
      <c r="H463" s="131"/>
      <c r="I463" s="116"/>
      <c r="J463" s="116"/>
      <c r="K463" s="131"/>
    </row>
    <row r="464" spans="2:11">
      <c r="B464" s="115"/>
      <c r="C464" s="131"/>
      <c r="D464" s="131"/>
      <c r="E464" s="131"/>
      <c r="F464" s="131"/>
      <c r="G464" s="131"/>
      <c r="H464" s="131"/>
      <c r="I464" s="116"/>
      <c r="J464" s="116"/>
      <c r="K464" s="131"/>
    </row>
    <row r="465" spans="2:11">
      <c r="B465" s="115"/>
      <c r="C465" s="131"/>
      <c r="D465" s="131"/>
      <c r="E465" s="131"/>
      <c r="F465" s="131"/>
      <c r="G465" s="131"/>
      <c r="H465" s="131"/>
      <c r="I465" s="116"/>
      <c r="J465" s="116"/>
      <c r="K465" s="131"/>
    </row>
    <row r="466" spans="2:11">
      <c r="B466" s="115"/>
      <c r="C466" s="131"/>
      <c r="D466" s="131"/>
      <c r="E466" s="131"/>
      <c r="F466" s="131"/>
      <c r="G466" s="131"/>
      <c r="H466" s="131"/>
      <c r="I466" s="116"/>
      <c r="J466" s="116"/>
      <c r="K466" s="131"/>
    </row>
    <row r="467" spans="2:11">
      <c r="B467" s="115"/>
      <c r="C467" s="131"/>
      <c r="D467" s="131"/>
      <c r="E467" s="131"/>
      <c r="F467" s="131"/>
      <c r="G467" s="131"/>
      <c r="H467" s="131"/>
      <c r="I467" s="116"/>
      <c r="J467" s="116"/>
      <c r="K467" s="131"/>
    </row>
    <row r="468" spans="2:11">
      <c r="B468" s="115"/>
      <c r="C468" s="131"/>
      <c r="D468" s="131"/>
      <c r="E468" s="131"/>
      <c r="F468" s="131"/>
      <c r="G468" s="131"/>
      <c r="H468" s="131"/>
      <c r="I468" s="116"/>
      <c r="J468" s="116"/>
      <c r="K468" s="131"/>
    </row>
    <row r="469" spans="2:11">
      <c r="B469" s="115"/>
      <c r="C469" s="131"/>
      <c r="D469" s="131"/>
      <c r="E469" s="131"/>
      <c r="F469" s="131"/>
      <c r="G469" s="131"/>
      <c r="H469" s="131"/>
      <c r="I469" s="116"/>
      <c r="J469" s="116"/>
      <c r="K469" s="131"/>
    </row>
    <row r="470" spans="2:11">
      <c r="B470" s="115"/>
      <c r="C470" s="131"/>
      <c r="D470" s="131"/>
      <c r="E470" s="131"/>
      <c r="F470" s="131"/>
      <c r="G470" s="131"/>
      <c r="H470" s="131"/>
      <c r="I470" s="116"/>
      <c r="J470" s="116"/>
      <c r="K470" s="131"/>
    </row>
    <row r="471" spans="2:11">
      <c r="B471" s="115"/>
      <c r="C471" s="131"/>
      <c r="D471" s="131"/>
      <c r="E471" s="131"/>
      <c r="F471" s="131"/>
      <c r="G471" s="131"/>
      <c r="H471" s="131"/>
      <c r="I471" s="116"/>
      <c r="J471" s="116"/>
      <c r="K471" s="131"/>
    </row>
    <row r="472" spans="2:11">
      <c r="B472" s="115"/>
      <c r="C472" s="131"/>
      <c r="D472" s="131"/>
      <c r="E472" s="131"/>
      <c r="F472" s="131"/>
      <c r="G472" s="131"/>
      <c r="H472" s="131"/>
      <c r="I472" s="116"/>
      <c r="J472" s="116"/>
      <c r="K472" s="131"/>
    </row>
    <row r="473" spans="2:11">
      <c r="B473" s="115"/>
      <c r="C473" s="131"/>
      <c r="D473" s="131"/>
      <c r="E473" s="131"/>
      <c r="F473" s="131"/>
      <c r="G473" s="131"/>
      <c r="H473" s="131"/>
      <c r="I473" s="116"/>
      <c r="J473" s="116"/>
      <c r="K473" s="131"/>
    </row>
    <row r="474" spans="2:11">
      <c r="B474" s="115"/>
      <c r="C474" s="131"/>
      <c r="D474" s="131"/>
      <c r="E474" s="131"/>
      <c r="F474" s="131"/>
      <c r="G474" s="131"/>
      <c r="H474" s="131"/>
      <c r="I474" s="116"/>
      <c r="J474" s="116"/>
      <c r="K474" s="131"/>
    </row>
    <row r="475" spans="2:11">
      <c r="B475" s="115"/>
      <c r="C475" s="131"/>
      <c r="D475" s="131"/>
      <c r="E475" s="131"/>
      <c r="F475" s="131"/>
      <c r="G475" s="131"/>
      <c r="H475" s="131"/>
      <c r="I475" s="116"/>
      <c r="J475" s="116"/>
      <c r="K475" s="131"/>
    </row>
    <row r="476" spans="2:11">
      <c r="B476" s="115"/>
      <c r="C476" s="131"/>
      <c r="D476" s="131"/>
      <c r="E476" s="131"/>
      <c r="F476" s="131"/>
      <c r="G476" s="131"/>
      <c r="H476" s="131"/>
      <c r="I476" s="116"/>
      <c r="J476" s="116"/>
      <c r="K476" s="131"/>
    </row>
    <row r="477" spans="2:11">
      <c r="B477" s="115"/>
      <c r="C477" s="131"/>
      <c r="D477" s="131"/>
      <c r="E477" s="131"/>
      <c r="F477" s="131"/>
      <c r="G477" s="131"/>
      <c r="H477" s="131"/>
      <c r="I477" s="116"/>
      <c r="J477" s="116"/>
      <c r="K477" s="131"/>
    </row>
    <row r="478" spans="2:11">
      <c r="B478" s="115"/>
      <c r="C478" s="131"/>
      <c r="D478" s="131"/>
      <c r="E478" s="131"/>
      <c r="F478" s="131"/>
      <c r="G478" s="131"/>
      <c r="H478" s="131"/>
      <c r="I478" s="116"/>
      <c r="J478" s="116"/>
      <c r="K478" s="131"/>
    </row>
    <row r="479" spans="2:11">
      <c r="B479" s="115"/>
      <c r="C479" s="131"/>
      <c r="D479" s="131"/>
      <c r="E479" s="131"/>
      <c r="F479" s="131"/>
      <c r="G479" s="131"/>
      <c r="H479" s="131"/>
      <c r="I479" s="116"/>
      <c r="J479" s="116"/>
      <c r="K479" s="131"/>
    </row>
    <row r="480" spans="2:11">
      <c r="B480" s="115"/>
      <c r="C480" s="131"/>
      <c r="D480" s="131"/>
      <c r="E480" s="131"/>
      <c r="F480" s="131"/>
      <c r="G480" s="131"/>
      <c r="H480" s="131"/>
      <c r="I480" s="116"/>
      <c r="J480" s="116"/>
      <c r="K480" s="131"/>
    </row>
    <row r="481" spans="2:11">
      <c r="B481" s="115"/>
      <c r="C481" s="131"/>
      <c r="D481" s="131"/>
      <c r="E481" s="131"/>
      <c r="F481" s="131"/>
      <c r="G481" s="131"/>
      <c r="H481" s="131"/>
      <c r="I481" s="116"/>
      <c r="J481" s="116"/>
      <c r="K481" s="131"/>
    </row>
    <row r="482" spans="2:11">
      <c r="B482" s="115"/>
      <c r="C482" s="131"/>
      <c r="D482" s="131"/>
      <c r="E482" s="131"/>
      <c r="F482" s="131"/>
      <c r="G482" s="131"/>
      <c r="H482" s="131"/>
      <c r="I482" s="116"/>
      <c r="J482" s="116"/>
      <c r="K482" s="131"/>
    </row>
    <row r="483" spans="2:11">
      <c r="B483" s="115"/>
      <c r="C483" s="131"/>
      <c r="D483" s="131"/>
      <c r="E483" s="131"/>
      <c r="F483" s="131"/>
      <c r="G483" s="131"/>
      <c r="H483" s="131"/>
      <c r="I483" s="116"/>
      <c r="J483" s="116"/>
      <c r="K483" s="131"/>
    </row>
    <row r="484" spans="2:11">
      <c r="B484" s="115"/>
      <c r="C484" s="131"/>
      <c r="D484" s="131"/>
      <c r="E484" s="131"/>
      <c r="F484" s="131"/>
      <c r="G484" s="131"/>
      <c r="H484" s="131"/>
      <c r="I484" s="116"/>
      <c r="J484" s="116"/>
      <c r="K484" s="131"/>
    </row>
    <row r="485" spans="2:11">
      <c r="B485" s="115"/>
      <c r="C485" s="131"/>
      <c r="D485" s="131"/>
      <c r="E485" s="131"/>
      <c r="F485" s="131"/>
      <c r="G485" s="131"/>
      <c r="H485" s="131"/>
      <c r="I485" s="116"/>
      <c r="J485" s="116"/>
      <c r="K485" s="131"/>
    </row>
    <row r="486" spans="2:11">
      <c r="B486" s="115"/>
      <c r="C486" s="131"/>
      <c r="D486" s="131"/>
      <c r="E486" s="131"/>
      <c r="F486" s="131"/>
      <c r="G486" s="131"/>
      <c r="H486" s="131"/>
      <c r="I486" s="116"/>
      <c r="J486" s="116"/>
      <c r="K486" s="131"/>
    </row>
    <row r="487" spans="2:11">
      <c r="B487" s="115"/>
      <c r="C487" s="131"/>
      <c r="D487" s="131"/>
      <c r="E487" s="131"/>
      <c r="F487" s="131"/>
      <c r="G487" s="131"/>
      <c r="H487" s="131"/>
      <c r="I487" s="116"/>
      <c r="J487" s="116"/>
      <c r="K487" s="131"/>
    </row>
    <row r="488" spans="2:11">
      <c r="B488" s="115"/>
      <c r="C488" s="131"/>
      <c r="D488" s="131"/>
      <c r="E488" s="131"/>
      <c r="F488" s="131"/>
      <c r="G488" s="131"/>
      <c r="H488" s="131"/>
      <c r="I488" s="116"/>
      <c r="J488" s="116"/>
      <c r="K488" s="131"/>
    </row>
    <row r="489" spans="2:11">
      <c r="B489" s="115"/>
      <c r="C489" s="131"/>
      <c r="D489" s="131"/>
      <c r="E489" s="131"/>
      <c r="F489" s="131"/>
      <c r="G489" s="131"/>
      <c r="H489" s="131"/>
      <c r="I489" s="116"/>
      <c r="J489" s="116"/>
      <c r="K489" s="131"/>
    </row>
    <row r="490" spans="2:11">
      <c r="B490" s="115"/>
      <c r="C490" s="131"/>
      <c r="D490" s="131"/>
      <c r="E490" s="131"/>
      <c r="F490" s="131"/>
      <c r="G490" s="131"/>
      <c r="H490" s="131"/>
      <c r="I490" s="116"/>
      <c r="J490" s="116"/>
      <c r="K490" s="131"/>
    </row>
    <row r="491" spans="2:11">
      <c r="B491" s="115"/>
      <c r="C491" s="131"/>
      <c r="D491" s="131"/>
      <c r="E491" s="131"/>
      <c r="F491" s="131"/>
      <c r="G491" s="131"/>
      <c r="H491" s="131"/>
      <c r="I491" s="116"/>
      <c r="J491" s="116"/>
      <c r="K491" s="131"/>
    </row>
    <row r="492" spans="2:11">
      <c r="B492" s="115"/>
      <c r="C492" s="131"/>
      <c r="D492" s="131"/>
      <c r="E492" s="131"/>
      <c r="F492" s="131"/>
      <c r="G492" s="131"/>
      <c r="H492" s="131"/>
      <c r="I492" s="116"/>
      <c r="J492" s="116"/>
      <c r="K492" s="131"/>
    </row>
    <row r="493" spans="2:11">
      <c r="B493" s="115"/>
      <c r="C493" s="131"/>
      <c r="D493" s="131"/>
      <c r="E493" s="131"/>
      <c r="F493" s="131"/>
      <c r="G493" s="131"/>
      <c r="H493" s="131"/>
      <c r="I493" s="116"/>
      <c r="J493" s="116"/>
      <c r="K493" s="131"/>
    </row>
    <row r="494" spans="2:11">
      <c r="B494" s="115"/>
      <c r="C494" s="131"/>
      <c r="D494" s="131"/>
      <c r="E494" s="131"/>
      <c r="F494" s="131"/>
      <c r="G494" s="131"/>
      <c r="H494" s="131"/>
      <c r="I494" s="116"/>
      <c r="J494" s="116"/>
      <c r="K494" s="131"/>
    </row>
    <row r="495" spans="2:11">
      <c r="B495" s="115"/>
      <c r="C495" s="131"/>
      <c r="D495" s="131"/>
      <c r="E495" s="131"/>
      <c r="F495" s="131"/>
      <c r="G495" s="131"/>
      <c r="H495" s="131"/>
      <c r="I495" s="116"/>
      <c r="J495" s="116"/>
      <c r="K495" s="131"/>
    </row>
    <row r="496" spans="2:11">
      <c r="B496" s="115"/>
      <c r="C496" s="131"/>
      <c r="D496" s="131"/>
      <c r="E496" s="131"/>
      <c r="F496" s="131"/>
      <c r="G496" s="131"/>
      <c r="H496" s="131"/>
      <c r="I496" s="116"/>
      <c r="J496" s="116"/>
      <c r="K496" s="131"/>
    </row>
    <row r="497" spans="2:11">
      <c r="B497" s="115"/>
      <c r="C497" s="131"/>
      <c r="D497" s="131"/>
      <c r="E497" s="131"/>
      <c r="F497" s="131"/>
      <c r="G497" s="131"/>
      <c r="H497" s="131"/>
      <c r="I497" s="116"/>
      <c r="J497" s="116"/>
      <c r="K497" s="131"/>
    </row>
    <row r="498" spans="2:11">
      <c r="B498" s="115"/>
      <c r="C498" s="131"/>
      <c r="D498" s="131"/>
      <c r="E498" s="131"/>
      <c r="F498" s="131"/>
      <c r="G498" s="131"/>
      <c r="H498" s="131"/>
      <c r="I498" s="116"/>
      <c r="J498" s="116"/>
      <c r="K498" s="131"/>
    </row>
    <row r="499" spans="2:11">
      <c r="B499" s="115"/>
      <c r="C499" s="131"/>
      <c r="D499" s="131"/>
      <c r="E499" s="131"/>
      <c r="F499" s="131"/>
      <c r="G499" s="131"/>
      <c r="H499" s="131"/>
      <c r="I499" s="116"/>
      <c r="J499" s="116"/>
      <c r="K499" s="131"/>
    </row>
    <row r="500" spans="2:11">
      <c r="B500" s="115"/>
      <c r="C500" s="131"/>
      <c r="D500" s="131"/>
      <c r="E500" s="131"/>
      <c r="F500" s="131"/>
      <c r="G500" s="131"/>
      <c r="H500" s="131"/>
      <c r="I500" s="116"/>
      <c r="J500" s="116"/>
      <c r="K500" s="131"/>
    </row>
    <row r="501" spans="2:11">
      <c r="B501" s="115"/>
      <c r="C501" s="131"/>
      <c r="D501" s="131"/>
      <c r="E501" s="131"/>
      <c r="F501" s="131"/>
      <c r="G501" s="131"/>
      <c r="H501" s="131"/>
      <c r="I501" s="116"/>
      <c r="J501" s="116"/>
      <c r="K501" s="131"/>
    </row>
    <row r="502" spans="2:11">
      <c r="B502" s="115"/>
      <c r="C502" s="131"/>
      <c r="D502" s="131"/>
      <c r="E502" s="131"/>
      <c r="F502" s="131"/>
      <c r="G502" s="131"/>
      <c r="H502" s="131"/>
      <c r="I502" s="116"/>
      <c r="J502" s="116"/>
      <c r="K502" s="131"/>
    </row>
    <row r="503" spans="2:11">
      <c r="B503" s="115"/>
      <c r="C503" s="131"/>
      <c r="D503" s="131"/>
      <c r="E503" s="131"/>
      <c r="F503" s="131"/>
      <c r="G503" s="131"/>
      <c r="H503" s="131"/>
      <c r="I503" s="116"/>
      <c r="J503" s="116"/>
      <c r="K503" s="131"/>
    </row>
    <row r="504" spans="2:11">
      <c r="B504" s="115"/>
      <c r="C504" s="131"/>
      <c r="D504" s="131"/>
      <c r="E504" s="131"/>
      <c r="F504" s="131"/>
      <c r="G504" s="131"/>
      <c r="H504" s="131"/>
      <c r="I504" s="116"/>
      <c r="J504" s="116"/>
      <c r="K504" s="131"/>
    </row>
    <row r="505" spans="2:11">
      <c r="B505" s="115"/>
      <c r="C505" s="131"/>
      <c r="D505" s="131"/>
      <c r="E505" s="131"/>
      <c r="F505" s="131"/>
      <c r="G505" s="131"/>
      <c r="H505" s="131"/>
      <c r="I505" s="116"/>
      <c r="J505" s="116"/>
      <c r="K505" s="131"/>
    </row>
    <row r="506" spans="2:11">
      <c r="B506" s="115"/>
      <c r="C506" s="131"/>
      <c r="D506" s="131"/>
      <c r="E506" s="131"/>
      <c r="F506" s="131"/>
      <c r="G506" s="131"/>
      <c r="H506" s="131"/>
      <c r="I506" s="116"/>
      <c r="J506" s="116"/>
      <c r="K506" s="131"/>
    </row>
    <row r="507" spans="2:11">
      <c r="B507" s="115"/>
      <c r="C507" s="131"/>
      <c r="D507" s="131"/>
      <c r="E507" s="131"/>
      <c r="F507" s="131"/>
      <c r="G507" s="131"/>
      <c r="H507" s="131"/>
      <c r="I507" s="116"/>
      <c r="J507" s="116"/>
      <c r="K507" s="131"/>
    </row>
    <row r="508" spans="2:11">
      <c r="B508" s="115"/>
      <c r="C508" s="131"/>
      <c r="D508" s="131"/>
      <c r="E508" s="131"/>
      <c r="F508" s="131"/>
      <c r="G508" s="131"/>
      <c r="H508" s="131"/>
      <c r="I508" s="116"/>
      <c r="J508" s="116"/>
      <c r="K508" s="131"/>
    </row>
    <row r="509" spans="2:11">
      <c r="B509" s="115"/>
      <c r="C509" s="131"/>
      <c r="D509" s="131"/>
      <c r="E509" s="131"/>
      <c r="F509" s="131"/>
      <c r="G509" s="131"/>
      <c r="H509" s="131"/>
      <c r="I509" s="116"/>
      <c r="J509" s="116"/>
      <c r="K509" s="131"/>
    </row>
    <row r="510" spans="2:11">
      <c r="B510" s="115"/>
      <c r="C510" s="131"/>
      <c r="D510" s="131"/>
      <c r="E510" s="131"/>
      <c r="F510" s="131"/>
      <c r="G510" s="131"/>
      <c r="H510" s="131"/>
      <c r="I510" s="116"/>
      <c r="J510" s="116"/>
      <c r="K510" s="131"/>
    </row>
    <row r="511" spans="2:11">
      <c r="B511" s="115"/>
      <c r="C511" s="131"/>
      <c r="D511" s="131"/>
      <c r="E511" s="131"/>
      <c r="F511" s="131"/>
      <c r="G511" s="131"/>
      <c r="H511" s="131"/>
      <c r="I511" s="116"/>
      <c r="J511" s="116"/>
      <c r="K511" s="131"/>
    </row>
    <row r="512" spans="2:11">
      <c r="B512" s="115"/>
      <c r="C512" s="131"/>
      <c r="D512" s="131"/>
      <c r="E512" s="131"/>
      <c r="F512" s="131"/>
      <c r="G512" s="131"/>
      <c r="H512" s="131"/>
      <c r="I512" s="116"/>
      <c r="J512" s="116"/>
      <c r="K512" s="131"/>
    </row>
    <row r="513" spans="2:11">
      <c r="B513" s="115"/>
      <c r="C513" s="131"/>
      <c r="D513" s="131"/>
      <c r="E513" s="131"/>
      <c r="F513" s="131"/>
      <c r="G513" s="131"/>
      <c r="H513" s="131"/>
      <c r="I513" s="116"/>
      <c r="J513" s="116"/>
      <c r="K513" s="131"/>
    </row>
    <row r="514" spans="2:11">
      <c r="B514" s="115"/>
      <c r="C514" s="131"/>
      <c r="D514" s="131"/>
      <c r="E514" s="131"/>
      <c r="F514" s="131"/>
      <c r="G514" s="131"/>
      <c r="H514" s="131"/>
      <c r="I514" s="116"/>
      <c r="J514" s="116"/>
      <c r="K514" s="131"/>
    </row>
    <row r="515" spans="2:11">
      <c r="B515" s="115"/>
      <c r="C515" s="131"/>
      <c r="D515" s="131"/>
      <c r="E515" s="131"/>
      <c r="F515" s="131"/>
      <c r="G515" s="131"/>
      <c r="H515" s="131"/>
      <c r="I515" s="116"/>
      <c r="J515" s="116"/>
      <c r="K515" s="131"/>
    </row>
    <row r="516" spans="2:11">
      <c r="B516" s="115"/>
      <c r="C516" s="131"/>
      <c r="D516" s="131"/>
      <c r="E516" s="131"/>
      <c r="F516" s="131"/>
      <c r="G516" s="131"/>
      <c r="H516" s="131"/>
      <c r="I516" s="116"/>
      <c r="J516" s="116"/>
      <c r="K516" s="131"/>
    </row>
    <row r="517" spans="2:11">
      <c r="B517" s="115"/>
      <c r="C517" s="131"/>
      <c r="D517" s="131"/>
      <c r="E517" s="131"/>
      <c r="F517" s="131"/>
      <c r="G517" s="131"/>
      <c r="H517" s="131"/>
      <c r="I517" s="116"/>
      <c r="J517" s="116"/>
      <c r="K517" s="131"/>
    </row>
    <row r="518" spans="2:11">
      <c r="B518" s="115"/>
      <c r="C518" s="131"/>
      <c r="D518" s="131"/>
      <c r="E518" s="131"/>
      <c r="F518" s="131"/>
      <c r="G518" s="131"/>
      <c r="H518" s="131"/>
      <c r="I518" s="116"/>
      <c r="J518" s="116"/>
      <c r="K518" s="131"/>
    </row>
    <row r="519" spans="2:11">
      <c r="B519" s="115"/>
      <c r="C519" s="131"/>
      <c r="D519" s="131"/>
      <c r="E519" s="131"/>
      <c r="F519" s="131"/>
      <c r="G519" s="131"/>
      <c r="H519" s="131"/>
      <c r="I519" s="116"/>
      <c r="J519" s="116"/>
      <c r="K519" s="131"/>
    </row>
    <row r="520" spans="2:11">
      <c r="B520" s="115"/>
      <c r="C520" s="131"/>
      <c r="D520" s="131"/>
      <c r="E520" s="131"/>
      <c r="F520" s="131"/>
      <c r="G520" s="131"/>
      <c r="H520" s="131"/>
      <c r="I520" s="116"/>
      <c r="J520" s="116"/>
      <c r="K520" s="131"/>
    </row>
    <row r="521" spans="2:11">
      <c r="B521" s="115"/>
      <c r="C521" s="131"/>
      <c r="D521" s="131"/>
      <c r="E521" s="131"/>
      <c r="F521" s="131"/>
      <c r="G521" s="131"/>
      <c r="H521" s="131"/>
      <c r="I521" s="116"/>
      <c r="J521" s="116"/>
      <c r="K521" s="131"/>
    </row>
    <row r="522" spans="2:11">
      <c r="B522" s="115"/>
      <c r="C522" s="131"/>
      <c r="D522" s="131"/>
      <c r="E522" s="131"/>
      <c r="F522" s="131"/>
      <c r="G522" s="131"/>
      <c r="H522" s="131"/>
      <c r="I522" s="116"/>
      <c r="J522" s="116"/>
      <c r="K522" s="131"/>
    </row>
    <row r="523" spans="2:11">
      <c r="B523" s="115"/>
      <c r="C523" s="131"/>
      <c r="D523" s="131"/>
      <c r="E523" s="131"/>
      <c r="F523" s="131"/>
      <c r="G523" s="131"/>
      <c r="H523" s="131"/>
      <c r="I523" s="116"/>
      <c r="J523" s="116"/>
      <c r="K523" s="131"/>
    </row>
    <row r="524" spans="2:11">
      <c r="B524" s="115"/>
      <c r="C524" s="131"/>
      <c r="D524" s="131"/>
      <c r="E524" s="131"/>
      <c r="F524" s="131"/>
      <c r="G524" s="131"/>
      <c r="H524" s="131"/>
      <c r="I524" s="116"/>
      <c r="J524" s="116"/>
      <c r="K524" s="131"/>
    </row>
    <row r="525" spans="2:11">
      <c r="B525" s="115"/>
      <c r="C525" s="131"/>
      <c r="D525" s="131"/>
      <c r="E525" s="131"/>
      <c r="F525" s="131"/>
      <c r="G525" s="131"/>
      <c r="H525" s="131"/>
      <c r="I525" s="116"/>
      <c r="J525" s="116"/>
      <c r="K525" s="131"/>
    </row>
    <row r="526" spans="2:11">
      <c r="B526" s="115"/>
      <c r="C526" s="131"/>
      <c r="D526" s="131"/>
      <c r="E526" s="131"/>
      <c r="F526" s="131"/>
      <c r="G526" s="131"/>
      <c r="H526" s="131"/>
      <c r="I526" s="116"/>
      <c r="J526" s="116"/>
      <c r="K526" s="131"/>
    </row>
    <row r="527" spans="2:11">
      <c r="B527" s="115"/>
      <c r="C527" s="131"/>
      <c r="D527" s="131"/>
      <c r="E527" s="131"/>
      <c r="F527" s="131"/>
      <c r="G527" s="131"/>
      <c r="H527" s="131"/>
      <c r="I527" s="116"/>
      <c r="J527" s="116"/>
      <c r="K527" s="131"/>
    </row>
    <row r="528" spans="2:11">
      <c r="B528" s="115"/>
      <c r="C528" s="131"/>
      <c r="D528" s="131"/>
      <c r="E528" s="131"/>
      <c r="F528" s="131"/>
      <c r="G528" s="131"/>
      <c r="H528" s="131"/>
      <c r="I528" s="116"/>
      <c r="J528" s="116"/>
      <c r="K528" s="131"/>
    </row>
    <row r="529" spans="2:11">
      <c r="B529" s="115"/>
      <c r="C529" s="131"/>
      <c r="D529" s="131"/>
      <c r="E529" s="131"/>
      <c r="F529" s="131"/>
      <c r="G529" s="131"/>
      <c r="H529" s="131"/>
      <c r="I529" s="116"/>
      <c r="J529" s="116"/>
      <c r="K529" s="131"/>
    </row>
    <row r="530" spans="2:11">
      <c r="B530" s="115"/>
      <c r="C530" s="131"/>
      <c r="D530" s="131"/>
      <c r="E530" s="131"/>
      <c r="F530" s="131"/>
      <c r="G530" s="131"/>
      <c r="H530" s="131"/>
      <c r="I530" s="116"/>
      <c r="J530" s="116"/>
      <c r="K530" s="131"/>
    </row>
    <row r="531" spans="2:11">
      <c r="B531" s="115"/>
      <c r="C531" s="131"/>
      <c r="D531" s="131"/>
      <c r="E531" s="131"/>
      <c r="F531" s="131"/>
      <c r="G531" s="131"/>
      <c r="H531" s="131"/>
      <c r="I531" s="116"/>
      <c r="J531" s="116"/>
      <c r="K531" s="131"/>
    </row>
    <row r="532" spans="2:11">
      <c r="B532" s="115"/>
      <c r="C532" s="131"/>
      <c r="D532" s="131"/>
      <c r="E532" s="131"/>
      <c r="F532" s="131"/>
      <c r="G532" s="131"/>
      <c r="H532" s="131"/>
      <c r="I532" s="116"/>
      <c r="J532" s="116"/>
      <c r="K532" s="131"/>
    </row>
    <row r="533" spans="2:11">
      <c r="B533" s="115"/>
      <c r="C533" s="131"/>
      <c r="D533" s="131"/>
      <c r="E533" s="131"/>
      <c r="F533" s="131"/>
      <c r="G533" s="131"/>
      <c r="H533" s="131"/>
      <c r="I533" s="116"/>
      <c r="J533" s="116"/>
      <c r="K533" s="131"/>
    </row>
    <row r="534" spans="2:11">
      <c r="B534" s="115"/>
      <c r="C534" s="131"/>
      <c r="D534" s="131"/>
      <c r="E534" s="131"/>
      <c r="F534" s="131"/>
      <c r="G534" s="131"/>
      <c r="H534" s="131"/>
      <c r="I534" s="116"/>
      <c r="J534" s="116"/>
      <c r="K534" s="131"/>
    </row>
    <row r="535" spans="2:11">
      <c r="B535" s="115"/>
      <c r="C535" s="131"/>
      <c r="D535" s="131"/>
      <c r="E535" s="131"/>
      <c r="F535" s="131"/>
      <c r="G535" s="131"/>
      <c r="H535" s="131"/>
      <c r="I535" s="116"/>
      <c r="J535" s="116"/>
      <c r="K535" s="131"/>
    </row>
    <row r="536" spans="2:11">
      <c r="B536" s="115"/>
      <c r="C536" s="131"/>
      <c r="D536" s="131"/>
      <c r="E536" s="131"/>
      <c r="F536" s="131"/>
      <c r="G536" s="131"/>
      <c r="H536" s="131"/>
      <c r="I536" s="116"/>
      <c r="J536" s="116"/>
      <c r="K536" s="131"/>
    </row>
    <row r="537" spans="2:11">
      <c r="B537" s="115"/>
      <c r="C537" s="131"/>
      <c r="D537" s="131"/>
      <c r="E537" s="131"/>
      <c r="F537" s="131"/>
      <c r="G537" s="131"/>
      <c r="H537" s="131"/>
      <c r="I537" s="116"/>
      <c r="J537" s="116"/>
      <c r="K537" s="131"/>
    </row>
    <row r="538" spans="2:11">
      <c r="B538" s="115"/>
      <c r="C538" s="131"/>
      <c r="D538" s="131"/>
      <c r="E538" s="131"/>
      <c r="F538" s="131"/>
      <c r="G538" s="131"/>
      <c r="H538" s="131"/>
      <c r="I538" s="116"/>
      <c r="J538" s="116"/>
      <c r="K538" s="131"/>
    </row>
    <row r="539" spans="2:11">
      <c r="B539" s="115"/>
      <c r="C539" s="131"/>
      <c r="D539" s="131"/>
      <c r="E539" s="131"/>
      <c r="F539" s="131"/>
      <c r="G539" s="131"/>
      <c r="H539" s="131"/>
      <c r="I539" s="116"/>
      <c r="J539" s="116"/>
      <c r="K539" s="131"/>
    </row>
    <row r="540" spans="2:11">
      <c r="B540" s="115"/>
      <c r="C540" s="131"/>
      <c r="D540" s="131"/>
      <c r="E540" s="131"/>
      <c r="F540" s="131"/>
      <c r="G540" s="131"/>
      <c r="H540" s="131"/>
      <c r="I540" s="116"/>
      <c r="J540" s="116"/>
      <c r="K540" s="131"/>
    </row>
    <row r="541" spans="2:11">
      <c r="B541" s="115"/>
      <c r="C541" s="131"/>
      <c r="D541" s="131"/>
      <c r="E541" s="131"/>
      <c r="F541" s="131"/>
      <c r="G541" s="131"/>
      <c r="H541" s="131"/>
      <c r="I541" s="116"/>
      <c r="J541" s="116"/>
      <c r="K541" s="131"/>
    </row>
    <row r="542" spans="2:11">
      <c r="B542" s="115"/>
      <c r="C542" s="131"/>
      <c r="D542" s="131"/>
      <c r="E542" s="131"/>
      <c r="F542" s="131"/>
      <c r="G542" s="131"/>
      <c r="H542" s="131"/>
      <c r="I542" s="116"/>
      <c r="J542" s="116"/>
      <c r="K542" s="131"/>
    </row>
    <row r="543" spans="2:11">
      <c r="B543" s="115"/>
      <c r="C543" s="131"/>
      <c r="D543" s="131"/>
      <c r="E543" s="131"/>
      <c r="F543" s="131"/>
      <c r="G543" s="131"/>
      <c r="H543" s="131"/>
      <c r="I543" s="116"/>
      <c r="J543" s="116"/>
      <c r="K543" s="131"/>
    </row>
    <row r="544" spans="2:11">
      <c r="B544" s="115"/>
      <c r="C544" s="131"/>
      <c r="D544" s="131"/>
      <c r="E544" s="131"/>
      <c r="F544" s="131"/>
      <c r="G544" s="131"/>
      <c r="H544" s="131"/>
      <c r="I544" s="116"/>
      <c r="J544" s="116"/>
      <c r="K544" s="131"/>
    </row>
    <row r="545" spans="2:11">
      <c r="B545" s="115"/>
      <c r="C545" s="131"/>
      <c r="D545" s="131"/>
      <c r="E545" s="131"/>
      <c r="F545" s="131"/>
      <c r="G545" s="131"/>
      <c r="H545" s="131"/>
      <c r="I545" s="116"/>
      <c r="J545" s="116"/>
      <c r="K545" s="131"/>
    </row>
    <row r="546" spans="2:11">
      <c r="B546" s="115"/>
      <c r="C546" s="131"/>
      <c r="D546" s="131"/>
      <c r="E546" s="131"/>
      <c r="F546" s="131"/>
      <c r="G546" s="131"/>
      <c r="H546" s="131"/>
      <c r="I546" s="116"/>
      <c r="J546" s="116"/>
      <c r="K546" s="131"/>
    </row>
    <row r="547" spans="2:11">
      <c r="B547" s="115"/>
      <c r="C547" s="131"/>
      <c r="D547" s="131"/>
      <c r="E547" s="131"/>
      <c r="F547" s="131"/>
      <c r="G547" s="131"/>
      <c r="H547" s="131"/>
      <c r="I547" s="116"/>
      <c r="J547" s="116"/>
      <c r="K547" s="131"/>
    </row>
    <row r="548" spans="2:11">
      <c r="B548" s="115"/>
      <c r="C548" s="131"/>
      <c r="D548" s="131"/>
      <c r="E548" s="131"/>
      <c r="F548" s="131"/>
      <c r="G548" s="131"/>
      <c r="H548" s="131"/>
      <c r="I548" s="116"/>
      <c r="J548" s="116"/>
      <c r="K548" s="131"/>
    </row>
    <row r="549" spans="2:11">
      <c r="B549" s="115"/>
      <c r="C549" s="131"/>
      <c r="D549" s="131"/>
      <c r="E549" s="131"/>
      <c r="F549" s="131"/>
      <c r="G549" s="131"/>
      <c r="H549" s="131"/>
      <c r="I549" s="116"/>
      <c r="J549" s="116"/>
      <c r="K549" s="131"/>
    </row>
    <row r="550" spans="2:11">
      <c r="B550" s="115"/>
      <c r="C550" s="131"/>
      <c r="D550" s="131"/>
      <c r="E550" s="131"/>
      <c r="F550" s="131"/>
      <c r="G550" s="131"/>
      <c r="H550" s="131"/>
      <c r="I550" s="116"/>
      <c r="J550" s="116"/>
      <c r="K550" s="131"/>
    </row>
    <row r="551" spans="2:11">
      <c r="B551" s="115"/>
      <c r="C551" s="131"/>
      <c r="D551" s="131"/>
      <c r="E551" s="131"/>
      <c r="F551" s="131"/>
      <c r="G551" s="131"/>
      <c r="H551" s="131"/>
      <c r="I551" s="116"/>
      <c r="J551" s="116"/>
      <c r="K551" s="131"/>
    </row>
    <row r="552" spans="2:11">
      <c r="B552" s="115"/>
      <c r="C552" s="131"/>
      <c r="D552" s="131"/>
      <c r="E552" s="131"/>
      <c r="F552" s="131"/>
      <c r="G552" s="131"/>
      <c r="H552" s="131"/>
      <c r="I552" s="116"/>
      <c r="J552" s="116"/>
      <c r="K552" s="131"/>
    </row>
    <row r="553" spans="2:11">
      <c r="B553" s="115"/>
      <c r="C553" s="131"/>
      <c r="D553" s="131"/>
      <c r="E553" s="131"/>
      <c r="F553" s="131"/>
      <c r="G553" s="131"/>
      <c r="H553" s="131"/>
      <c r="I553" s="116"/>
      <c r="J553" s="116"/>
      <c r="K553" s="131"/>
    </row>
    <row r="554" spans="2:11">
      <c r="B554" s="115"/>
      <c r="C554" s="131"/>
      <c r="D554" s="131"/>
      <c r="E554" s="131"/>
      <c r="F554" s="131"/>
      <c r="G554" s="131"/>
      <c r="H554" s="131"/>
      <c r="I554" s="116"/>
      <c r="J554" s="116"/>
      <c r="K554" s="131"/>
    </row>
    <row r="555" spans="2:11">
      <c r="B555" s="115"/>
      <c r="C555" s="131"/>
      <c r="D555" s="131"/>
      <c r="E555" s="131"/>
      <c r="F555" s="131"/>
      <c r="G555" s="131"/>
      <c r="H555" s="131"/>
      <c r="I555" s="116"/>
      <c r="J555" s="116"/>
      <c r="K555" s="131"/>
    </row>
    <row r="556" spans="2:11">
      <c r="B556" s="115"/>
      <c r="C556" s="131"/>
      <c r="D556" s="131"/>
      <c r="E556" s="131"/>
      <c r="F556" s="131"/>
      <c r="G556" s="131"/>
      <c r="H556" s="131"/>
      <c r="I556" s="116"/>
      <c r="J556" s="116"/>
      <c r="K556" s="131"/>
    </row>
    <row r="557" spans="2:11">
      <c r="B557" s="115"/>
      <c r="C557" s="131"/>
      <c r="D557" s="131"/>
      <c r="E557" s="131"/>
      <c r="F557" s="131"/>
      <c r="G557" s="131"/>
      <c r="H557" s="131"/>
      <c r="I557" s="116"/>
      <c r="J557" s="116"/>
      <c r="K557" s="131"/>
    </row>
    <row r="558" spans="2:11">
      <c r="B558" s="115"/>
      <c r="C558" s="131"/>
      <c r="D558" s="131"/>
      <c r="E558" s="131"/>
      <c r="F558" s="131"/>
      <c r="G558" s="131"/>
      <c r="H558" s="131"/>
      <c r="I558" s="116"/>
      <c r="J558" s="116"/>
      <c r="K558" s="131"/>
    </row>
    <row r="559" spans="2:11">
      <c r="B559" s="115"/>
      <c r="C559" s="131"/>
      <c r="D559" s="131"/>
      <c r="E559" s="131"/>
      <c r="F559" s="131"/>
      <c r="G559" s="131"/>
      <c r="H559" s="131"/>
      <c r="I559" s="116"/>
      <c r="J559" s="116"/>
      <c r="K559" s="131"/>
    </row>
    <row r="560" spans="2:11">
      <c r="B560" s="115"/>
      <c r="C560" s="131"/>
      <c r="D560" s="131"/>
      <c r="E560" s="131"/>
      <c r="F560" s="131"/>
      <c r="G560" s="131"/>
      <c r="H560" s="131"/>
      <c r="I560" s="116"/>
      <c r="J560" s="116"/>
      <c r="K560" s="131"/>
    </row>
    <row r="561" spans="2:11">
      <c r="B561" s="115"/>
      <c r="C561" s="131"/>
      <c r="D561" s="131"/>
      <c r="E561" s="131"/>
      <c r="F561" s="131"/>
      <c r="G561" s="131"/>
      <c r="H561" s="131"/>
      <c r="I561" s="116"/>
      <c r="J561" s="116"/>
      <c r="K561" s="131"/>
    </row>
    <row r="562" spans="2:11">
      <c r="B562" s="115"/>
      <c r="C562" s="131"/>
      <c r="D562" s="131"/>
      <c r="E562" s="131"/>
      <c r="F562" s="131"/>
      <c r="G562" s="131"/>
      <c r="H562" s="131"/>
      <c r="I562" s="116"/>
      <c r="J562" s="116"/>
      <c r="K562" s="131"/>
    </row>
    <row r="563" spans="2:11">
      <c r="B563" s="115"/>
      <c r="C563" s="131"/>
      <c r="D563" s="131"/>
      <c r="E563" s="131"/>
      <c r="F563" s="131"/>
      <c r="G563" s="131"/>
      <c r="H563" s="131"/>
      <c r="I563" s="116"/>
      <c r="J563" s="116"/>
      <c r="K563" s="131"/>
    </row>
    <row r="564" spans="2:11">
      <c r="B564" s="115"/>
      <c r="C564" s="131"/>
      <c r="D564" s="131"/>
      <c r="E564" s="131"/>
      <c r="F564" s="131"/>
      <c r="G564" s="131"/>
      <c r="H564" s="131"/>
      <c r="I564" s="116"/>
      <c r="J564" s="116"/>
      <c r="K564" s="131"/>
    </row>
    <row r="565" spans="2:11">
      <c r="C565" s="3"/>
      <c r="D565" s="3"/>
      <c r="E565" s="3"/>
      <c r="F565" s="3"/>
      <c r="G565" s="3"/>
      <c r="H565" s="3"/>
    </row>
    <row r="566" spans="2:11">
      <c r="C566" s="3"/>
      <c r="D566" s="3"/>
      <c r="E566" s="3"/>
      <c r="F566" s="3"/>
      <c r="G566" s="3"/>
      <c r="H566" s="3"/>
    </row>
    <row r="567" spans="2:11">
      <c r="C567" s="3"/>
      <c r="D567" s="3"/>
      <c r="E567" s="3"/>
      <c r="F567" s="3"/>
      <c r="G567" s="3"/>
      <c r="H567" s="3"/>
    </row>
    <row r="568" spans="2:11">
      <c r="C568" s="3"/>
      <c r="D568" s="3"/>
      <c r="E568" s="3"/>
      <c r="F568" s="3"/>
      <c r="G568" s="3"/>
      <c r="H568" s="3"/>
    </row>
    <row r="569" spans="2:11">
      <c r="C569" s="3"/>
      <c r="D569" s="3"/>
      <c r="E569" s="3"/>
      <c r="F569" s="3"/>
      <c r="G569" s="3"/>
      <c r="H569" s="3"/>
    </row>
    <row r="570" spans="2:11">
      <c r="C570" s="3"/>
      <c r="D570" s="3"/>
      <c r="E570" s="3"/>
      <c r="F570" s="3"/>
      <c r="G570" s="3"/>
      <c r="H570" s="3"/>
    </row>
    <row r="571" spans="2:11">
      <c r="C571" s="3"/>
      <c r="D571" s="3"/>
      <c r="E571" s="3"/>
      <c r="F571" s="3"/>
      <c r="G571" s="3"/>
      <c r="H571" s="3"/>
    </row>
    <row r="572" spans="2:11">
      <c r="C572" s="3"/>
      <c r="D572" s="3"/>
      <c r="E572" s="3"/>
      <c r="F572" s="3"/>
      <c r="G572" s="3"/>
      <c r="H572" s="3"/>
    </row>
    <row r="573" spans="2:11">
      <c r="C573" s="3"/>
      <c r="D573" s="3"/>
      <c r="E573" s="3"/>
      <c r="F573" s="3"/>
      <c r="G573" s="3"/>
      <c r="H573" s="3"/>
    </row>
    <row r="574" spans="2:11">
      <c r="C574" s="3"/>
      <c r="D574" s="3"/>
      <c r="E574" s="3"/>
      <c r="F574" s="3"/>
      <c r="G574" s="3"/>
      <c r="H574" s="3"/>
    </row>
    <row r="575" spans="2:11">
      <c r="C575" s="3"/>
      <c r="D575" s="3"/>
      <c r="E575" s="3"/>
      <c r="F575" s="3"/>
      <c r="G575" s="3"/>
      <c r="H575" s="3"/>
    </row>
    <row r="576" spans="2:11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I17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35">
      <c r="B1" s="46" t="s">
        <v>144</v>
      </c>
      <c r="C1" s="67" t="s" vm="1">
        <v>229</v>
      </c>
    </row>
    <row r="2" spans="2:35">
      <c r="B2" s="46" t="s">
        <v>143</v>
      </c>
      <c r="C2" s="67" t="s">
        <v>230</v>
      </c>
    </row>
    <row r="3" spans="2:35">
      <c r="B3" s="46" t="s">
        <v>145</v>
      </c>
      <c r="C3" s="67" t="s">
        <v>231</v>
      </c>
      <c r="E3" s="2"/>
    </row>
    <row r="4" spans="2:35">
      <c r="B4" s="46" t="s">
        <v>146</v>
      </c>
      <c r="C4" s="67">
        <v>8801</v>
      </c>
    </row>
    <row r="6" spans="2:35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4"/>
    </row>
    <row r="7" spans="2:35" ht="26.25" customHeight="1">
      <c r="B7" s="152" t="s">
        <v>95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4"/>
    </row>
    <row r="8" spans="2:35" s="3" customFormat="1" ht="47.25">
      <c r="B8" s="21" t="s">
        <v>114</v>
      </c>
      <c r="C8" s="29" t="s">
        <v>44</v>
      </c>
      <c r="D8" s="12" t="s">
        <v>50</v>
      </c>
      <c r="E8" s="29" t="s">
        <v>14</v>
      </c>
      <c r="F8" s="29" t="s">
        <v>65</v>
      </c>
      <c r="G8" s="29" t="s">
        <v>102</v>
      </c>
      <c r="H8" s="29" t="s">
        <v>17</v>
      </c>
      <c r="I8" s="29" t="s">
        <v>101</v>
      </c>
      <c r="J8" s="29" t="s">
        <v>16</v>
      </c>
      <c r="K8" s="29" t="s">
        <v>18</v>
      </c>
      <c r="L8" s="29" t="s">
        <v>205</v>
      </c>
      <c r="M8" s="29" t="s">
        <v>204</v>
      </c>
      <c r="N8" s="29" t="s">
        <v>60</v>
      </c>
      <c r="O8" s="29" t="s">
        <v>57</v>
      </c>
      <c r="P8" s="29" t="s">
        <v>147</v>
      </c>
      <c r="Q8" s="30" t="s">
        <v>149</v>
      </c>
    </row>
    <row r="9" spans="2:35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212</v>
      </c>
      <c r="M9" s="31"/>
      <c r="N9" s="31" t="s">
        <v>208</v>
      </c>
      <c r="O9" s="31" t="s">
        <v>19</v>
      </c>
      <c r="P9" s="31" t="s">
        <v>19</v>
      </c>
      <c r="Q9" s="32" t="s">
        <v>19</v>
      </c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111</v>
      </c>
    </row>
    <row r="11" spans="2:35" s="4" customFormat="1" ht="18" customHeight="1">
      <c r="B11" s="126" t="s">
        <v>3263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27">
        <v>0</v>
      </c>
      <c r="O11" s="88"/>
      <c r="P11" s="128">
        <v>0</v>
      </c>
      <c r="Q11" s="128">
        <v>0</v>
      </c>
      <c r="AI11" s="1"/>
    </row>
    <row r="12" spans="2:35" ht="21.75" customHeight="1">
      <c r="B12" s="129" t="s">
        <v>220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  <row r="13" spans="2:35">
      <c r="B13" s="129" t="s">
        <v>110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2:35">
      <c r="B14" s="129" t="s">
        <v>203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2:35">
      <c r="B15" s="129" t="s">
        <v>211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2:35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2:17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2:17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2:17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2:17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2:17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2:17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</row>
    <row r="25" spans="2:17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</row>
    <row r="26" spans="2:17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2:17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  <row r="28" spans="2:17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</row>
    <row r="29" spans="2:17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2:17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2:17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2:17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2:17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2:17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2:17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2:17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2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2:17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2:17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2:17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2:17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2:17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2:17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</row>
    <row r="44" spans="2:17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2:17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2:17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2:17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2:17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</row>
    <row r="49" spans="2:17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</row>
    <row r="50" spans="2:17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</row>
    <row r="51" spans="2:17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</row>
    <row r="52" spans="2:17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2:17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</row>
    <row r="54" spans="2:17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</row>
    <row r="55" spans="2:17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2:17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2:17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  <row r="58" spans="2:17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2:17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</row>
    <row r="60" spans="2:17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</row>
    <row r="61" spans="2:17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2:17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</row>
    <row r="63" spans="2:17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</row>
    <row r="64" spans="2:17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</row>
    <row r="65" spans="2:17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</row>
    <row r="66" spans="2:17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</row>
    <row r="67" spans="2:17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</row>
    <row r="68" spans="2:17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</row>
    <row r="69" spans="2:17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</row>
    <row r="70" spans="2:17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</row>
    <row r="71" spans="2:17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</row>
    <row r="72" spans="2:17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</row>
    <row r="73" spans="2:17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2:17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2:17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2:17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</row>
    <row r="77" spans="2:17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</row>
    <row r="78" spans="2:17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</row>
    <row r="79" spans="2:17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</row>
    <row r="80" spans="2:17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</row>
    <row r="81" spans="2:17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</row>
    <row r="82" spans="2:17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</row>
    <row r="83" spans="2:17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2:17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</row>
    <row r="85" spans="2:17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</row>
    <row r="86" spans="2:17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</row>
    <row r="87" spans="2:17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</row>
    <row r="88" spans="2:17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</row>
    <row r="89" spans="2:17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</row>
    <row r="90" spans="2:17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</row>
    <row r="91" spans="2:17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</row>
    <row r="92" spans="2:17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</row>
    <row r="93" spans="2:17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</row>
    <row r="94" spans="2:17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</row>
    <row r="95" spans="2:17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</row>
    <row r="96" spans="2:17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</row>
    <row r="97" spans="2:17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</row>
    <row r="98" spans="2:17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</row>
    <row r="99" spans="2:17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</row>
    <row r="100" spans="2:17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</row>
    <row r="101" spans="2:17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</row>
    <row r="102" spans="2:17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</row>
    <row r="103" spans="2:17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</row>
    <row r="104" spans="2:17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</row>
    <row r="105" spans="2:17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</row>
    <row r="106" spans="2:17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</row>
    <row r="107" spans="2:17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</row>
    <row r="108" spans="2:17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</row>
    <row r="109" spans="2:17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2:17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2:17">
      <c r="B111" s="115"/>
      <c r="C111" s="115"/>
      <c r="D111" s="115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2:17">
      <c r="B112" s="115"/>
      <c r="C112" s="115"/>
      <c r="D112" s="115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</row>
    <row r="113" spans="2:17">
      <c r="B113" s="115"/>
      <c r="C113" s="115"/>
      <c r="D113" s="115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</row>
    <row r="114" spans="2:17">
      <c r="B114" s="115"/>
      <c r="C114" s="115"/>
      <c r="D114" s="115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</row>
    <row r="115" spans="2:17">
      <c r="B115" s="115"/>
      <c r="C115" s="115"/>
      <c r="D115" s="115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</row>
    <row r="116" spans="2:17">
      <c r="B116" s="115"/>
      <c r="C116" s="115"/>
      <c r="D116" s="115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</row>
    <row r="117" spans="2:17">
      <c r="B117" s="115"/>
      <c r="C117" s="115"/>
      <c r="D117" s="115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</row>
    <row r="118" spans="2:17">
      <c r="B118" s="115"/>
      <c r="C118" s="115"/>
      <c r="D118" s="115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</row>
    <row r="119" spans="2:17">
      <c r="B119" s="115"/>
      <c r="C119" s="115"/>
      <c r="D119" s="115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</row>
    <row r="120" spans="2:17">
      <c r="B120" s="115"/>
      <c r="C120" s="115"/>
      <c r="D120" s="115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</row>
    <row r="121" spans="2:17">
      <c r="B121" s="115"/>
      <c r="C121" s="115"/>
      <c r="D121" s="115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</row>
    <row r="122" spans="2:17">
      <c r="B122" s="115"/>
      <c r="C122" s="115"/>
      <c r="D122" s="115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</row>
    <row r="123" spans="2:17">
      <c r="B123" s="115"/>
      <c r="C123" s="115"/>
      <c r="D123" s="115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</row>
    <row r="124" spans="2:17">
      <c r="B124" s="115"/>
      <c r="C124" s="115"/>
      <c r="D124" s="115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</row>
    <row r="125" spans="2:17">
      <c r="B125" s="115"/>
      <c r="C125" s="115"/>
      <c r="D125" s="115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</row>
    <row r="126" spans="2:17">
      <c r="B126" s="115"/>
      <c r="C126" s="115"/>
      <c r="D126" s="115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</row>
    <row r="127" spans="2:17">
      <c r="B127" s="115"/>
      <c r="C127" s="115"/>
      <c r="D127" s="115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</row>
    <row r="128" spans="2:17">
      <c r="B128" s="115"/>
      <c r="C128" s="115"/>
      <c r="D128" s="115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</row>
    <row r="129" spans="2:17">
      <c r="B129" s="115"/>
      <c r="C129" s="115"/>
      <c r="D129" s="115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</row>
    <row r="130" spans="2:17">
      <c r="B130" s="115"/>
      <c r="C130" s="115"/>
      <c r="D130" s="115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</row>
    <row r="131" spans="2:17">
      <c r="B131" s="115"/>
      <c r="C131" s="115"/>
      <c r="D131" s="115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</row>
    <row r="132" spans="2:17">
      <c r="B132" s="115"/>
      <c r="C132" s="115"/>
      <c r="D132" s="115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</row>
    <row r="133" spans="2:17">
      <c r="B133" s="115"/>
      <c r="C133" s="115"/>
      <c r="D133" s="115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</row>
    <row r="134" spans="2:17">
      <c r="B134" s="115"/>
      <c r="C134" s="115"/>
      <c r="D134" s="115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</row>
    <row r="135" spans="2:17">
      <c r="B135" s="115"/>
      <c r="C135" s="115"/>
      <c r="D135" s="115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</row>
    <row r="136" spans="2:17">
      <c r="B136" s="115"/>
      <c r="C136" s="115"/>
      <c r="D136" s="115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</row>
    <row r="137" spans="2:17">
      <c r="B137" s="115"/>
      <c r="C137" s="115"/>
      <c r="D137" s="115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</row>
    <row r="138" spans="2:17">
      <c r="B138" s="115"/>
      <c r="C138" s="115"/>
      <c r="D138" s="115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</row>
    <row r="139" spans="2:17">
      <c r="B139" s="115"/>
      <c r="C139" s="115"/>
      <c r="D139" s="115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</row>
    <row r="140" spans="2:17">
      <c r="B140" s="115"/>
      <c r="C140" s="115"/>
      <c r="D140" s="115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</row>
    <row r="141" spans="2:17">
      <c r="B141" s="115"/>
      <c r="C141" s="115"/>
      <c r="D141" s="115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</row>
    <row r="142" spans="2:17">
      <c r="B142" s="115"/>
      <c r="C142" s="115"/>
      <c r="D142" s="115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</row>
    <row r="143" spans="2:17">
      <c r="B143" s="115"/>
      <c r="C143" s="115"/>
      <c r="D143" s="115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</row>
    <row r="144" spans="2:17">
      <c r="B144" s="115"/>
      <c r="C144" s="115"/>
      <c r="D144" s="115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</row>
    <row r="145" spans="2:17">
      <c r="B145" s="115"/>
      <c r="C145" s="115"/>
      <c r="D145" s="115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</row>
    <row r="146" spans="2:17">
      <c r="B146" s="115"/>
      <c r="C146" s="115"/>
      <c r="D146" s="115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</row>
    <row r="147" spans="2:17">
      <c r="B147" s="115"/>
      <c r="C147" s="115"/>
      <c r="D147" s="115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</row>
    <row r="148" spans="2:17">
      <c r="B148" s="115"/>
      <c r="C148" s="115"/>
      <c r="D148" s="115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</row>
    <row r="149" spans="2:17">
      <c r="B149" s="115"/>
      <c r="C149" s="115"/>
      <c r="D149" s="115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2:17">
      <c r="B150" s="115"/>
      <c r="C150" s="115"/>
      <c r="D150" s="115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</row>
    <row r="151" spans="2:17">
      <c r="B151" s="115"/>
      <c r="C151" s="115"/>
      <c r="D151" s="115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</row>
    <row r="152" spans="2:17">
      <c r="B152" s="115"/>
      <c r="C152" s="115"/>
      <c r="D152" s="115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</row>
    <row r="153" spans="2:17">
      <c r="B153" s="115"/>
      <c r="C153" s="115"/>
      <c r="D153" s="115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2:17">
      <c r="B154" s="115"/>
      <c r="C154" s="115"/>
      <c r="D154" s="115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2:17">
      <c r="B155" s="115"/>
      <c r="C155" s="115"/>
      <c r="D155" s="115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2:17">
      <c r="B156" s="115"/>
      <c r="C156" s="115"/>
      <c r="D156" s="115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2:17">
      <c r="B157" s="115"/>
      <c r="C157" s="115"/>
      <c r="D157" s="115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2:17">
      <c r="B158" s="115"/>
      <c r="C158" s="115"/>
      <c r="D158" s="115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2:17">
      <c r="B159" s="115"/>
      <c r="C159" s="115"/>
      <c r="D159" s="115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2:17">
      <c r="B160" s="115"/>
      <c r="C160" s="115"/>
      <c r="D160" s="115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2:17">
      <c r="B161" s="115"/>
      <c r="C161" s="115"/>
      <c r="D161" s="115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2:17">
      <c r="B162" s="115"/>
      <c r="C162" s="115"/>
      <c r="D162" s="115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2:17">
      <c r="B163" s="115"/>
      <c r="C163" s="115"/>
      <c r="D163" s="115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2:17">
      <c r="B164" s="115"/>
      <c r="C164" s="115"/>
      <c r="D164" s="115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2:17">
      <c r="B165" s="115"/>
      <c r="C165" s="115"/>
      <c r="D165" s="115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2:17">
      <c r="B166" s="115"/>
      <c r="C166" s="115"/>
      <c r="D166" s="115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2:17">
      <c r="B167" s="115"/>
      <c r="C167" s="115"/>
      <c r="D167" s="115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2:17">
      <c r="B168" s="115"/>
      <c r="C168" s="115"/>
      <c r="D168" s="115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2:17">
      <c r="B169" s="115"/>
      <c r="C169" s="115"/>
      <c r="D169" s="115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7">
      <c r="B170" s="115"/>
      <c r="C170" s="115"/>
      <c r="D170" s="115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7">
      <c r="B171" s="115"/>
      <c r="C171" s="115"/>
      <c r="D171" s="115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2:17">
      <c r="B172" s="115"/>
      <c r="C172" s="115"/>
      <c r="D172" s="115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2:17">
      <c r="B173" s="115"/>
      <c r="C173" s="115"/>
      <c r="D173" s="115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2:17">
      <c r="B174" s="115"/>
      <c r="C174" s="115"/>
      <c r="D174" s="115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2:17">
      <c r="B175" s="115"/>
      <c r="C175" s="115"/>
      <c r="D175" s="115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2:17">
      <c r="B176" s="115"/>
      <c r="C176" s="115"/>
      <c r="D176" s="115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</sheetData>
  <sheetProtection sheet="1" objects="1" scenarios="1"/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452"/>
  <sheetViews>
    <sheetView rightToLeft="1" workbookViewId="0"/>
  </sheetViews>
  <sheetFormatPr defaultColWidth="9.140625" defaultRowHeight="18"/>
  <cols>
    <col min="1" max="1" width="3" style="1" customWidth="1"/>
    <col min="2" max="2" width="35.42578125" style="2" bestFit="1" customWidth="1"/>
    <col min="3" max="3" width="57.140625" style="2" bestFit="1" customWidth="1"/>
    <col min="4" max="4" width="4.5703125" style="1" bestFit="1" customWidth="1"/>
    <col min="5" max="5" width="4.85546875" style="1" bestFit="1" customWidth="1"/>
    <col min="6" max="6" width="11.28515625" style="1" bestFit="1" customWidth="1"/>
    <col min="7" max="7" width="6.140625" style="1" bestFit="1" customWidth="1"/>
    <col min="8" max="8" width="9" style="1" bestFit="1" customWidth="1"/>
    <col min="9" max="9" width="6.85546875" style="1" bestFit="1" customWidth="1"/>
    <col min="10" max="10" width="7.5703125" style="1" bestFit="1" customWidth="1"/>
    <col min="11" max="11" width="15.42578125" style="1" bestFit="1" customWidth="1"/>
    <col min="12" max="12" width="7.28515625" style="1" bestFit="1" customWidth="1"/>
    <col min="13" max="13" width="13.140625" style="1" bestFit="1" customWidth="1"/>
    <col min="14" max="14" width="6.28515625" style="1" bestFit="1" customWidth="1"/>
    <col min="15" max="15" width="9.140625" style="1" customWidth="1"/>
    <col min="16" max="16" width="9" style="1" bestFit="1" customWidth="1"/>
    <col min="17" max="16384" width="9.140625" style="1"/>
  </cols>
  <sheetData>
    <row r="1" spans="2:16">
      <c r="B1" s="46" t="s">
        <v>144</v>
      </c>
      <c r="C1" s="67" t="s" vm="1">
        <v>229</v>
      </c>
    </row>
    <row r="2" spans="2:16">
      <c r="B2" s="46" t="s">
        <v>143</v>
      </c>
      <c r="C2" s="67" t="s">
        <v>230</v>
      </c>
    </row>
    <row r="3" spans="2:16">
      <c r="B3" s="46" t="s">
        <v>145</v>
      </c>
      <c r="C3" s="67" t="s">
        <v>231</v>
      </c>
    </row>
    <row r="4" spans="2:16">
      <c r="B4" s="46" t="s">
        <v>146</v>
      </c>
      <c r="C4" s="67">
        <v>8801</v>
      </c>
    </row>
    <row r="6" spans="2:16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</row>
    <row r="7" spans="2:16" ht="26.25" customHeight="1">
      <c r="B7" s="152" t="s">
        <v>87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4"/>
    </row>
    <row r="8" spans="2:16" s="3" customFormat="1" ht="78.75">
      <c r="B8" s="21" t="s">
        <v>114</v>
      </c>
      <c r="C8" s="29" t="s">
        <v>44</v>
      </c>
      <c r="D8" s="29" t="s">
        <v>14</v>
      </c>
      <c r="E8" s="29" t="s">
        <v>65</v>
      </c>
      <c r="F8" s="29" t="s">
        <v>102</v>
      </c>
      <c r="G8" s="29" t="s">
        <v>17</v>
      </c>
      <c r="H8" s="29" t="s">
        <v>101</v>
      </c>
      <c r="I8" s="29" t="s">
        <v>16</v>
      </c>
      <c r="J8" s="29" t="s">
        <v>18</v>
      </c>
      <c r="K8" s="29" t="s">
        <v>205</v>
      </c>
      <c r="L8" s="29" t="s">
        <v>204</v>
      </c>
      <c r="M8" s="29" t="s">
        <v>109</v>
      </c>
      <c r="N8" s="29" t="s">
        <v>57</v>
      </c>
      <c r="O8" s="29" t="s">
        <v>147</v>
      </c>
      <c r="P8" s="30" t="s">
        <v>149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212</v>
      </c>
      <c r="L9" s="31"/>
      <c r="M9" s="31" t="s">
        <v>208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68" t="s">
        <v>25</v>
      </c>
      <c r="C11" s="69"/>
      <c r="D11" s="69"/>
      <c r="E11" s="69"/>
      <c r="F11" s="69"/>
      <c r="G11" s="77">
        <v>6.4623473228689159</v>
      </c>
      <c r="H11" s="69"/>
      <c r="I11" s="69"/>
      <c r="J11" s="90">
        <v>4.85584830597195E-2</v>
      </c>
      <c r="K11" s="77"/>
      <c r="L11" s="79"/>
      <c r="M11" s="77">
        <v>4870726.1921821721</v>
      </c>
      <c r="N11" s="69"/>
      <c r="O11" s="78">
        <f>IFERROR(M11/$M$11,0)</f>
        <v>1</v>
      </c>
      <c r="P11" s="78">
        <f>M11/'סכום נכסי הקרן'!$C$42</f>
        <v>0.25999609071171675</v>
      </c>
    </row>
    <row r="12" spans="2:16" ht="21.75" customHeight="1">
      <c r="B12" s="70" t="s">
        <v>197</v>
      </c>
      <c r="C12" s="71"/>
      <c r="D12" s="71"/>
      <c r="E12" s="71"/>
      <c r="F12" s="71"/>
      <c r="G12" s="80">
        <v>6.462347322868915</v>
      </c>
      <c r="H12" s="71"/>
      <c r="I12" s="71"/>
      <c r="J12" s="91">
        <v>4.8558483059719444E-2</v>
      </c>
      <c r="K12" s="80"/>
      <c r="L12" s="82"/>
      <c r="M12" s="80">
        <v>4870726.1921821749</v>
      </c>
      <c r="N12" s="71"/>
      <c r="O12" s="81">
        <f t="shared" ref="O12:O77" si="0">IFERROR(M12/$M$11,0)</f>
        <v>1.0000000000000007</v>
      </c>
      <c r="P12" s="81">
        <f>M12/'סכום נכסי הקרן'!$C$42</f>
        <v>0.25999609071171692</v>
      </c>
    </row>
    <row r="13" spans="2:16">
      <c r="B13" s="104" t="s">
        <v>3271</v>
      </c>
      <c r="C13" s="71"/>
      <c r="D13" s="71"/>
      <c r="E13" s="71"/>
      <c r="F13" s="71"/>
      <c r="G13" s="80">
        <f>AVERAGE(G14:G17)</f>
        <v>4.7574999999998902</v>
      </c>
      <c r="H13" s="71"/>
      <c r="I13" s="71"/>
      <c r="J13" s="91">
        <f>AVERAGE(J14:J17)</f>
        <v>5.1399999999998523E-2</v>
      </c>
      <c r="K13" s="80"/>
      <c r="L13" s="82"/>
      <c r="M13" s="80">
        <f>SUM(M14:M17)</f>
        <v>168517.64563898603</v>
      </c>
      <c r="N13" s="71"/>
      <c r="O13" s="81">
        <f t="shared" ref="O13" si="1">IFERROR(M13/$M$11,0)</f>
        <v>3.4598053552972789E-2</v>
      </c>
      <c r="P13" s="81">
        <f>M13/'סכום נכסי הקרן'!$C$42</f>
        <v>8.9953586700075479E-3</v>
      </c>
    </row>
    <row r="14" spans="2:16">
      <c r="B14" s="76" t="s">
        <v>1723</v>
      </c>
      <c r="C14" s="73">
        <v>9444</v>
      </c>
      <c r="D14" s="73" t="s">
        <v>234</v>
      </c>
      <c r="E14" s="73"/>
      <c r="F14" s="94">
        <v>44958</v>
      </c>
      <c r="G14" s="83">
        <v>4.589999999999999</v>
      </c>
      <c r="H14" s="86" t="s">
        <v>131</v>
      </c>
      <c r="I14" s="87">
        <v>5.1500000000000004E-2</v>
      </c>
      <c r="J14" s="87">
        <v>5.1399999999999793E-2</v>
      </c>
      <c r="K14" s="83">
        <v>16917469.938447002</v>
      </c>
      <c r="L14" s="85">
        <f>M14/K14*100000</f>
        <v>104.30357215422269</v>
      </c>
      <c r="M14" s="83">
        <v>17645.525463917002</v>
      </c>
      <c r="N14" s="73"/>
      <c r="O14" s="84">
        <f t="shared" si="0"/>
        <v>3.6227709724761786E-3</v>
      </c>
      <c r="P14" s="84">
        <f>M14/'סכום נכסי הקרן'!$C$42</f>
        <v>9.4190629038769095E-4</v>
      </c>
    </row>
    <row r="15" spans="2:16">
      <c r="B15" s="76" t="s">
        <v>1724</v>
      </c>
      <c r="C15" s="73">
        <v>9499</v>
      </c>
      <c r="D15" s="73" t="s">
        <v>234</v>
      </c>
      <c r="E15" s="73"/>
      <c r="F15" s="94">
        <v>44986</v>
      </c>
      <c r="G15" s="83">
        <v>4.6699999999995976</v>
      </c>
      <c r="H15" s="86" t="s">
        <v>131</v>
      </c>
      <c r="I15" s="87">
        <v>5.1500000000000004E-2</v>
      </c>
      <c r="J15" s="87">
        <v>5.1399999999994679E-2</v>
      </c>
      <c r="K15" s="83">
        <v>1412133.4937580002</v>
      </c>
      <c r="L15" s="85">
        <f>M15/K15*100000</f>
        <v>103.57983420423444</v>
      </c>
      <c r="M15" s="83">
        <v>1462.6855315769999</v>
      </c>
      <c r="N15" s="73"/>
      <c r="O15" s="84">
        <f t="shared" si="0"/>
        <v>3.0030132548298529E-4</v>
      </c>
      <c r="P15" s="84">
        <f>M15/'סכום נכסי הקרן'!$C$42</f>
        <v>7.8077170661123015E-5</v>
      </c>
    </row>
    <row r="16" spans="2:16">
      <c r="B16" s="76" t="s">
        <v>1725</v>
      </c>
      <c r="C16" s="73">
        <v>9528</v>
      </c>
      <c r="D16" s="73" t="s">
        <v>234</v>
      </c>
      <c r="E16" s="73"/>
      <c r="F16" s="94">
        <v>45047</v>
      </c>
      <c r="G16" s="83">
        <v>4.839999999999999</v>
      </c>
      <c r="H16" s="86" t="s">
        <v>131</v>
      </c>
      <c r="I16" s="87">
        <v>5.1500000000000004E-2</v>
      </c>
      <c r="J16" s="87">
        <v>5.1400000000000043E-2</v>
      </c>
      <c r="K16" s="83">
        <v>94497034.147724018</v>
      </c>
      <c r="L16" s="85">
        <f>M16/K16*100000</f>
        <v>101.81934885506605</v>
      </c>
      <c r="M16" s="83">
        <v>96216.264856562018</v>
      </c>
      <c r="N16" s="73"/>
      <c r="O16" s="84">
        <f t="shared" si="0"/>
        <v>1.9753987610922431E-2</v>
      </c>
      <c r="P16" s="84">
        <f>M16/'סכום נכסי הקרן'!$C$42</f>
        <v>5.1359595548075175E-3</v>
      </c>
    </row>
    <row r="17" spans="2:16">
      <c r="B17" s="76" t="s">
        <v>1726</v>
      </c>
      <c r="C17" s="73">
        <v>9586</v>
      </c>
      <c r="D17" s="73" t="s">
        <v>234</v>
      </c>
      <c r="E17" s="73"/>
      <c r="F17" s="94">
        <v>45078</v>
      </c>
      <c r="G17" s="83">
        <v>4.9299999999999642</v>
      </c>
      <c r="H17" s="86" t="s">
        <v>131</v>
      </c>
      <c r="I17" s="87">
        <v>5.1500000000000004E-2</v>
      </c>
      <c r="J17" s="87">
        <v>5.1399999999999578E-2</v>
      </c>
      <c r="K17" s="83">
        <v>52869380.242354006</v>
      </c>
      <c r="L17" s="85">
        <f>M17/K17*100000</f>
        <v>100.61243302473331</v>
      </c>
      <c r="M17" s="83">
        <v>53193.169786930011</v>
      </c>
      <c r="N17" s="73"/>
      <c r="O17" s="84">
        <f t="shared" si="0"/>
        <v>1.0920993644091196E-2</v>
      </c>
      <c r="P17" s="84">
        <f>M17/'סכום נכסי הקרן'!$C$42</f>
        <v>2.8394156541512168E-3</v>
      </c>
    </row>
    <row r="18" spans="2:16">
      <c r="B18" s="76"/>
      <c r="C18" s="73"/>
      <c r="D18" s="73"/>
      <c r="E18" s="73"/>
      <c r="F18" s="94"/>
      <c r="G18" s="83"/>
      <c r="H18" s="86"/>
      <c r="I18" s="87"/>
      <c r="J18" s="87"/>
      <c r="K18" s="83"/>
      <c r="L18" s="85"/>
      <c r="M18" s="83"/>
      <c r="N18" s="73"/>
      <c r="O18" s="84"/>
      <c r="P18" s="84"/>
    </row>
    <row r="19" spans="2:16">
      <c r="B19" s="104" t="s">
        <v>66</v>
      </c>
      <c r="C19" s="73"/>
      <c r="D19" s="73"/>
      <c r="E19" s="73"/>
      <c r="F19" s="94"/>
      <c r="G19" s="105">
        <f>AVERAGE(G20:G162)</f>
        <v>5.6161151079157072</v>
      </c>
      <c r="H19" s="86"/>
      <c r="I19" s="87"/>
      <c r="J19" s="106">
        <f>AVERAGE(J20:J162)</f>
        <v>4.8170503597135199E-2</v>
      </c>
      <c r="K19" s="83"/>
      <c r="L19" s="83"/>
      <c r="M19" s="107">
        <f>SUM(M20:M160)</f>
        <v>4702208.5465431875</v>
      </c>
      <c r="N19" s="73"/>
      <c r="O19" s="81">
        <f t="shared" ref="O19" si="2">IFERROR(M19/$M$11,0)</f>
        <v>0.96540194644702748</v>
      </c>
      <c r="P19" s="81">
        <f>M19/'סכום נכסי הקרן'!$C$42</f>
        <v>0.25100073204170931</v>
      </c>
    </row>
    <row r="20" spans="2:16">
      <c r="B20" s="76" t="s">
        <v>1727</v>
      </c>
      <c r="C20" s="73" t="s">
        <v>1728</v>
      </c>
      <c r="D20" s="73" t="s">
        <v>234</v>
      </c>
      <c r="E20" s="73"/>
      <c r="F20" s="94">
        <v>39845</v>
      </c>
      <c r="G20" s="83">
        <v>0.57999999999968854</v>
      </c>
      <c r="H20" s="86" t="s">
        <v>131</v>
      </c>
      <c r="I20" s="87">
        <v>4.8000000000000001E-2</v>
      </c>
      <c r="J20" s="87">
        <v>4.7899999999998444E-2</v>
      </c>
      <c r="K20" s="83">
        <v>455799.67439500004</v>
      </c>
      <c r="L20" s="85">
        <v>126.810495</v>
      </c>
      <c r="M20" s="83">
        <v>578.00182227100015</v>
      </c>
      <c r="N20" s="73"/>
      <c r="O20" s="84">
        <f t="shared" si="0"/>
        <v>1.1866851049823538E-4</v>
      </c>
      <c r="P20" s="84">
        <f>M20/'סכום נכסי הקרן'!$C$42</f>
        <v>3.085334882012352E-5</v>
      </c>
    </row>
    <row r="21" spans="2:16">
      <c r="B21" s="76" t="s">
        <v>1729</v>
      </c>
      <c r="C21" s="73" t="s">
        <v>1730</v>
      </c>
      <c r="D21" s="73" t="s">
        <v>234</v>
      </c>
      <c r="E21" s="73"/>
      <c r="F21" s="94">
        <v>39873</v>
      </c>
      <c r="G21" s="83">
        <v>0.65999999999998216</v>
      </c>
      <c r="H21" s="86" t="s">
        <v>131</v>
      </c>
      <c r="I21" s="87">
        <v>4.8000000000000001E-2</v>
      </c>
      <c r="J21" s="87">
        <v>4.8199999999999396E-2</v>
      </c>
      <c r="K21" s="83">
        <v>16753904.726455001</v>
      </c>
      <c r="L21" s="85">
        <v>126.983634</v>
      </c>
      <c r="M21" s="83">
        <v>21274.717003993006</v>
      </c>
      <c r="N21" s="73"/>
      <c r="O21" s="84">
        <f t="shared" si="0"/>
        <v>4.3678737347503322E-3</v>
      </c>
      <c r="P21" s="84">
        <f>M21/'סכום נכסי הקרן'!$C$42</f>
        <v>1.1356300957574724E-3</v>
      </c>
    </row>
    <row r="22" spans="2:16">
      <c r="B22" s="76" t="s">
        <v>1731</v>
      </c>
      <c r="C22" s="73" t="s">
        <v>1732</v>
      </c>
      <c r="D22" s="73" t="s">
        <v>234</v>
      </c>
      <c r="E22" s="73"/>
      <c r="F22" s="94">
        <v>39934</v>
      </c>
      <c r="G22" s="83">
        <v>0.82999999999999907</v>
      </c>
      <c r="H22" s="86" t="s">
        <v>131</v>
      </c>
      <c r="I22" s="87">
        <v>4.8000000000000001E-2</v>
      </c>
      <c r="J22" s="87">
        <v>4.8299999999999989E-2</v>
      </c>
      <c r="K22" s="83">
        <v>18282716.787790004</v>
      </c>
      <c r="L22" s="85">
        <v>125.48434</v>
      </c>
      <c r="M22" s="83">
        <v>22941.946419594005</v>
      </c>
      <c r="N22" s="73"/>
      <c r="O22" s="84">
        <f t="shared" si="0"/>
        <v>4.7101695957406315E-3</v>
      </c>
      <c r="P22" s="84">
        <f>M22/'סכום נכסי הקרן'!$C$42</f>
        <v>1.2246256814817515E-3</v>
      </c>
    </row>
    <row r="23" spans="2:16">
      <c r="B23" s="76" t="s">
        <v>1733</v>
      </c>
      <c r="C23" s="73" t="s">
        <v>1734</v>
      </c>
      <c r="D23" s="73" t="s">
        <v>234</v>
      </c>
      <c r="E23" s="73"/>
      <c r="F23" s="94">
        <v>40148</v>
      </c>
      <c r="G23" s="83">
        <v>1.3899999999999972</v>
      </c>
      <c r="H23" s="86" t="s">
        <v>131</v>
      </c>
      <c r="I23" s="87">
        <v>4.8000000000000001E-2</v>
      </c>
      <c r="J23" s="87">
        <v>4.8299999999999732E-2</v>
      </c>
      <c r="K23" s="83">
        <v>24362146.711330999</v>
      </c>
      <c r="L23" s="85">
        <v>120.46099</v>
      </c>
      <c r="M23" s="83">
        <v>29346.883088772003</v>
      </c>
      <c r="N23" s="73"/>
      <c r="O23" s="84">
        <f t="shared" si="0"/>
        <v>6.0251555786230877E-3</v>
      </c>
      <c r="P23" s="84">
        <f>M23/'סכום נכסי הקרן'!$C$42</f>
        <v>1.5665168963718947E-3</v>
      </c>
    </row>
    <row r="24" spans="2:16">
      <c r="B24" s="76" t="s">
        <v>1735</v>
      </c>
      <c r="C24" s="73" t="s">
        <v>1736</v>
      </c>
      <c r="D24" s="73" t="s">
        <v>234</v>
      </c>
      <c r="E24" s="73"/>
      <c r="F24" s="94">
        <v>40269</v>
      </c>
      <c r="G24" s="83">
        <v>1.6900000000000022</v>
      </c>
      <c r="H24" s="86" t="s">
        <v>131</v>
      </c>
      <c r="I24" s="87">
        <v>4.8000000000000001E-2</v>
      </c>
      <c r="J24" s="87">
        <v>4.8400000000000158E-2</v>
      </c>
      <c r="K24" s="83">
        <v>27621921.448446006</v>
      </c>
      <c r="L24" s="85">
        <v>122.231493</v>
      </c>
      <c r="M24" s="83">
        <v>33762.687002897001</v>
      </c>
      <c r="N24" s="73"/>
      <c r="O24" s="84">
        <f t="shared" si="0"/>
        <v>6.9317563071166427E-3</v>
      </c>
      <c r="P24" s="84">
        <f>M24/'סכום נכסי הקרן'!$C$42</f>
        <v>1.8022295416166136E-3</v>
      </c>
    </row>
    <row r="25" spans="2:16">
      <c r="B25" s="76" t="s">
        <v>1737</v>
      </c>
      <c r="C25" s="73" t="s">
        <v>1738</v>
      </c>
      <c r="D25" s="73" t="s">
        <v>234</v>
      </c>
      <c r="E25" s="73"/>
      <c r="F25" s="94">
        <v>40391</v>
      </c>
      <c r="G25" s="83">
        <v>1.9800000000000515</v>
      </c>
      <c r="H25" s="86" t="s">
        <v>131</v>
      </c>
      <c r="I25" s="87">
        <v>4.8000000000000001E-2</v>
      </c>
      <c r="J25" s="87">
        <v>4.8400000000001012E-2</v>
      </c>
      <c r="K25" s="83">
        <v>18609232.304962002</v>
      </c>
      <c r="L25" s="85">
        <v>121.224715</v>
      </c>
      <c r="M25" s="83">
        <v>22558.988870558005</v>
      </c>
      <c r="N25" s="73"/>
      <c r="O25" s="84">
        <f t="shared" si="0"/>
        <v>4.6315452728109881E-3</v>
      </c>
      <c r="P25" s="84">
        <f>M25/'סכום נכסי הקרן'!$C$42</f>
        <v>1.2041836648851887E-3</v>
      </c>
    </row>
    <row r="26" spans="2:16">
      <c r="B26" s="76" t="s">
        <v>1739</v>
      </c>
      <c r="C26" s="73" t="s">
        <v>1740</v>
      </c>
      <c r="D26" s="73" t="s">
        <v>234</v>
      </c>
      <c r="E26" s="73"/>
      <c r="F26" s="94">
        <v>40452</v>
      </c>
      <c r="G26" s="83">
        <v>2.1400000000000055</v>
      </c>
      <c r="H26" s="86" t="s">
        <v>131</v>
      </c>
      <c r="I26" s="87">
        <v>4.8000000000000001E-2</v>
      </c>
      <c r="J26" s="87">
        <v>4.84999999999998E-2</v>
      </c>
      <c r="K26" s="83">
        <v>24667909.123598002</v>
      </c>
      <c r="L26" s="85">
        <v>119.130313</v>
      </c>
      <c r="M26" s="83">
        <v>29386.957417356003</v>
      </c>
      <c r="N26" s="73"/>
      <c r="O26" s="84">
        <f t="shared" si="0"/>
        <v>6.0333831666670064E-3</v>
      </c>
      <c r="P26" s="84">
        <f>M26/'סכום נכסי הקרן'!$C$42</f>
        <v>1.5686560370993001E-3</v>
      </c>
    </row>
    <row r="27" spans="2:16">
      <c r="B27" s="76" t="s">
        <v>1741</v>
      </c>
      <c r="C27" s="73" t="s">
        <v>1742</v>
      </c>
      <c r="D27" s="73" t="s">
        <v>234</v>
      </c>
      <c r="E27" s="73"/>
      <c r="F27" s="94">
        <v>39661</v>
      </c>
      <c r="G27" s="83">
        <v>9.0000000000058186E-2</v>
      </c>
      <c r="H27" s="86" t="s">
        <v>131</v>
      </c>
      <c r="I27" s="87">
        <v>4.8000000000000001E-2</v>
      </c>
      <c r="J27" s="87">
        <v>4.6400000000004944E-2</v>
      </c>
      <c r="K27" s="83">
        <v>3206277.8444710006</v>
      </c>
      <c r="L27" s="85">
        <v>128.62446499999999</v>
      </c>
      <c r="M27" s="83">
        <v>4124.0577138640001</v>
      </c>
      <c r="N27" s="73"/>
      <c r="O27" s="84">
        <f t="shared" si="0"/>
        <v>8.4670284289093832E-4</v>
      </c>
      <c r="P27" s="84">
        <f>M27/'סכום נכסי הקרן'!$C$42</f>
        <v>2.2013942914614088E-4</v>
      </c>
    </row>
    <row r="28" spans="2:16">
      <c r="B28" s="76" t="s">
        <v>1743</v>
      </c>
      <c r="C28" s="73" t="s">
        <v>1744</v>
      </c>
      <c r="D28" s="73" t="s">
        <v>234</v>
      </c>
      <c r="E28" s="73"/>
      <c r="F28" s="94">
        <v>39692</v>
      </c>
      <c r="G28" s="83">
        <v>0.16999999999999846</v>
      </c>
      <c r="H28" s="86" t="s">
        <v>131</v>
      </c>
      <c r="I28" s="87">
        <v>4.8000000000000001E-2</v>
      </c>
      <c r="J28" s="87">
        <v>4.7000000000000618E-2</v>
      </c>
      <c r="K28" s="83">
        <v>10218521.401816001</v>
      </c>
      <c r="L28" s="85">
        <v>126.66788699999999</v>
      </c>
      <c r="M28" s="83">
        <v>12943.585116706003</v>
      </c>
      <c r="N28" s="73"/>
      <c r="O28" s="84">
        <f t="shared" si="0"/>
        <v>2.6574240895497858E-3</v>
      </c>
      <c r="P28" s="84">
        <f>M28/'סכום נכסי הקרן'!$C$42</f>
        <v>6.9091987464608745E-4</v>
      </c>
    </row>
    <row r="29" spans="2:16">
      <c r="B29" s="76" t="s">
        <v>1745</v>
      </c>
      <c r="C29" s="73" t="s">
        <v>1746</v>
      </c>
      <c r="D29" s="73" t="s">
        <v>234</v>
      </c>
      <c r="E29" s="73"/>
      <c r="F29" s="94">
        <v>40909</v>
      </c>
      <c r="G29" s="83">
        <v>3.2000000000000588</v>
      </c>
      <c r="H29" s="86" t="s">
        <v>131</v>
      </c>
      <c r="I29" s="87">
        <v>4.8000000000000001E-2</v>
      </c>
      <c r="J29" s="87">
        <v>4.8400000000000609E-2</v>
      </c>
      <c r="K29" s="83">
        <v>17542215.259439003</v>
      </c>
      <c r="L29" s="85">
        <v>116.805048</v>
      </c>
      <c r="M29" s="83">
        <v>20490.192936489002</v>
      </c>
      <c r="N29" s="73"/>
      <c r="O29" s="84">
        <f t="shared" si="0"/>
        <v>4.2068045149770633E-3</v>
      </c>
      <c r="P29" s="84">
        <f>M29/'סכום נכסי הקרן'!$C$42</f>
        <v>1.0937527282824362E-3</v>
      </c>
    </row>
    <row r="30" spans="2:16">
      <c r="B30" s="76" t="s">
        <v>1747</v>
      </c>
      <c r="C30" s="73">
        <v>8790</v>
      </c>
      <c r="D30" s="73" t="s">
        <v>234</v>
      </c>
      <c r="E30" s="73"/>
      <c r="F30" s="94">
        <v>41030</v>
      </c>
      <c r="G30" s="83">
        <v>3.5200000000000404</v>
      </c>
      <c r="H30" s="86" t="s">
        <v>131</v>
      </c>
      <c r="I30" s="87">
        <v>4.8000000000000001E-2</v>
      </c>
      <c r="J30" s="87">
        <v>4.8600000000000428E-2</v>
      </c>
      <c r="K30" s="83">
        <v>24263915.348114002</v>
      </c>
      <c r="L30" s="85">
        <v>114.505118</v>
      </c>
      <c r="M30" s="83">
        <v>27783.424980894004</v>
      </c>
      <c r="N30" s="73"/>
      <c r="O30" s="84">
        <f t="shared" si="0"/>
        <v>5.7041648174533362E-3</v>
      </c>
      <c r="P30" s="84">
        <f>M30/'סכום נכסי הקרן'!$C$42</f>
        <v>1.4830605533131811E-3</v>
      </c>
    </row>
    <row r="31" spans="2:16">
      <c r="B31" s="76" t="s">
        <v>1748</v>
      </c>
      <c r="C31" s="73" t="s">
        <v>1749</v>
      </c>
      <c r="D31" s="73" t="s">
        <v>234</v>
      </c>
      <c r="E31" s="73"/>
      <c r="F31" s="94">
        <v>41091</v>
      </c>
      <c r="G31" s="83">
        <v>3.6100000000002335</v>
      </c>
      <c r="H31" s="86" t="s">
        <v>131</v>
      </c>
      <c r="I31" s="87">
        <v>4.8000000000000001E-2</v>
      </c>
      <c r="J31" s="87">
        <v>4.8600000000002946E-2</v>
      </c>
      <c r="K31" s="83">
        <v>3605352.3654590007</v>
      </c>
      <c r="L31" s="85">
        <v>115.33337899999999</v>
      </c>
      <c r="M31" s="83">
        <v>4158.1746961230001</v>
      </c>
      <c r="N31" s="73"/>
      <c r="O31" s="84">
        <f t="shared" si="0"/>
        <v>8.5370733891737484E-4</v>
      </c>
      <c r="P31" s="84">
        <f>M31/'סכום נכסי הקרן'!$C$42</f>
        <v>2.2196057073042011E-4</v>
      </c>
    </row>
    <row r="32" spans="2:16">
      <c r="B32" s="76" t="s">
        <v>1750</v>
      </c>
      <c r="C32" s="73" t="s">
        <v>1751</v>
      </c>
      <c r="D32" s="73" t="s">
        <v>234</v>
      </c>
      <c r="E32" s="73"/>
      <c r="F32" s="94">
        <v>41122</v>
      </c>
      <c r="G32" s="83">
        <v>3.6899999999999404</v>
      </c>
      <c r="H32" s="86" t="s">
        <v>131</v>
      </c>
      <c r="I32" s="87">
        <v>4.8000000000000001E-2</v>
      </c>
      <c r="J32" s="87">
        <v>4.8499999999999252E-2</v>
      </c>
      <c r="K32" s="83">
        <v>11581154.897208001</v>
      </c>
      <c r="L32" s="85">
        <v>115.231011</v>
      </c>
      <c r="M32" s="83">
        <v>13345.081883220002</v>
      </c>
      <c r="N32" s="73"/>
      <c r="O32" s="84">
        <f t="shared" si="0"/>
        <v>2.7398546657456777E-3</v>
      </c>
      <c r="P32" s="84">
        <f>M32/'סכום נכסי הקרן'!$C$42</f>
        <v>7.123515022121336E-4</v>
      </c>
    </row>
    <row r="33" spans="2:16">
      <c r="B33" s="76" t="s">
        <v>1752</v>
      </c>
      <c r="C33" s="73" t="s">
        <v>1753</v>
      </c>
      <c r="D33" s="73" t="s">
        <v>234</v>
      </c>
      <c r="E33" s="73"/>
      <c r="F33" s="94">
        <v>41154</v>
      </c>
      <c r="G33" s="83">
        <v>3.7700000000000409</v>
      </c>
      <c r="H33" s="86" t="s">
        <v>131</v>
      </c>
      <c r="I33" s="87">
        <v>4.8000000000000001E-2</v>
      </c>
      <c r="J33" s="87">
        <v>4.8500000000000341E-2</v>
      </c>
      <c r="K33" s="83">
        <v>20204915.482102003</v>
      </c>
      <c r="L33" s="85">
        <v>114.66184</v>
      </c>
      <c r="M33" s="83">
        <v>23167.327844452004</v>
      </c>
      <c r="N33" s="73"/>
      <c r="O33" s="84">
        <f t="shared" si="0"/>
        <v>4.7564422491325935E-3</v>
      </c>
      <c r="P33" s="84">
        <f>M33/'סכום נכסי הקרן'!$C$42</f>
        <v>1.2366563904705199E-3</v>
      </c>
    </row>
    <row r="34" spans="2:16">
      <c r="B34" s="76" t="s">
        <v>1754</v>
      </c>
      <c r="C34" s="73" t="s">
        <v>1755</v>
      </c>
      <c r="D34" s="73" t="s">
        <v>234</v>
      </c>
      <c r="E34" s="73"/>
      <c r="F34" s="94">
        <v>41184</v>
      </c>
      <c r="G34" s="83">
        <v>3.860000000000066</v>
      </c>
      <c r="H34" s="86" t="s">
        <v>131</v>
      </c>
      <c r="I34" s="87">
        <v>4.8000000000000001E-2</v>
      </c>
      <c r="J34" s="87">
        <v>4.8500000000000876E-2</v>
      </c>
      <c r="K34" s="83">
        <v>22682067.574244004</v>
      </c>
      <c r="L34" s="85">
        <v>113.02123400000001</v>
      </c>
      <c r="M34" s="83">
        <v>25635.552585755006</v>
      </c>
      <c r="N34" s="73"/>
      <c r="O34" s="84">
        <f t="shared" si="0"/>
        <v>5.263189014176513E-3</v>
      </c>
      <c r="P34" s="84">
        <f>M34/'סכום נכסי הקרן'!$C$42</f>
        <v>1.3684085683627477E-3</v>
      </c>
    </row>
    <row r="35" spans="2:16">
      <c r="B35" s="76" t="s">
        <v>1756</v>
      </c>
      <c r="C35" s="73" t="s">
        <v>1757</v>
      </c>
      <c r="D35" s="73" t="s">
        <v>234</v>
      </c>
      <c r="E35" s="73"/>
      <c r="F35" s="94">
        <v>41214</v>
      </c>
      <c r="G35" s="83">
        <v>3.9399999999999613</v>
      </c>
      <c r="H35" s="86" t="s">
        <v>131</v>
      </c>
      <c r="I35" s="87">
        <v>4.8000000000000001E-2</v>
      </c>
      <c r="J35" s="87">
        <v>4.8499999999999599E-2</v>
      </c>
      <c r="K35" s="83">
        <v>23873910.702603005</v>
      </c>
      <c r="L35" s="85">
        <v>112.586195</v>
      </c>
      <c r="M35" s="83">
        <v>26878.727569066003</v>
      </c>
      <c r="N35" s="73"/>
      <c r="O35" s="84">
        <f t="shared" si="0"/>
        <v>5.5184230253402635E-3</v>
      </c>
      <c r="P35" s="84">
        <f>M35/'סכום נכסי הקרן'!$C$42</f>
        <v>1.4347684134819935E-3</v>
      </c>
    </row>
    <row r="36" spans="2:16">
      <c r="B36" s="76" t="s">
        <v>1758</v>
      </c>
      <c r="C36" s="73" t="s">
        <v>1759</v>
      </c>
      <c r="D36" s="73" t="s">
        <v>234</v>
      </c>
      <c r="E36" s="73"/>
      <c r="F36" s="94">
        <v>41245</v>
      </c>
      <c r="G36" s="83">
        <v>4.0299999999999709</v>
      </c>
      <c r="H36" s="86" t="s">
        <v>131</v>
      </c>
      <c r="I36" s="87">
        <v>4.8000000000000001E-2</v>
      </c>
      <c r="J36" s="87">
        <v>4.8499999999999703E-2</v>
      </c>
      <c r="K36" s="83">
        <v>24935393.586818002</v>
      </c>
      <c r="L36" s="85">
        <v>112.33898600000001</v>
      </c>
      <c r="M36" s="83">
        <v>28012.168401061001</v>
      </c>
      <c r="N36" s="73"/>
      <c r="O36" s="84">
        <f t="shared" si="0"/>
        <v>5.7511277160318163E-3</v>
      </c>
      <c r="P36" s="84">
        <f>M36/'סכום נכסי הקרן'!$C$42</f>
        <v>1.4952707233520765E-3</v>
      </c>
    </row>
    <row r="37" spans="2:16">
      <c r="B37" s="76" t="s">
        <v>1760</v>
      </c>
      <c r="C37" s="73" t="s">
        <v>1761</v>
      </c>
      <c r="D37" s="73" t="s">
        <v>234</v>
      </c>
      <c r="E37" s="73"/>
      <c r="F37" s="94">
        <v>41275</v>
      </c>
      <c r="G37" s="83">
        <v>4.0100000000000238</v>
      </c>
      <c r="H37" s="86" t="s">
        <v>131</v>
      </c>
      <c r="I37" s="87">
        <v>4.8000000000000001E-2</v>
      </c>
      <c r="J37" s="87">
        <v>4.8500000000000501E-2</v>
      </c>
      <c r="K37" s="83">
        <v>24426865.653294004</v>
      </c>
      <c r="L37" s="85">
        <v>115.12960699999999</v>
      </c>
      <c r="M37" s="83">
        <v>28122.554342836003</v>
      </c>
      <c r="N37" s="73"/>
      <c r="O37" s="84">
        <f t="shared" si="0"/>
        <v>5.7737908544262875E-3</v>
      </c>
      <c r="P37" s="84">
        <f>M37/'סכום נכסי הקרן'!$C$42</f>
        <v>1.5011630507378978E-3</v>
      </c>
    </row>
    <row r="38" spans="2:16">
      <c r="B38" s="76" t="s">
        <v>1762</v>
      </c>
      <c r="C38" s="73" t="s">
        <v>1763</v>
      </c>
      <c r="D38" s="73" t="s">
        <v>234</v>
      </c>
      <c r="E38" s="73"/>
      <c r="F38" s="94">
        <v>41306</v>
      </c>
      <c r="G38" s="83">
        <v>4.100000000000013</v>
      </c>
      <c r="H38" s="86" t="s">
        <v>131</v>
      </c>
      <c r="I38" s="87">
        <v>4.8000000000000001E-2</v>
      </c>
      <c r="J38" s="87">
        <v>4.8500000000000119E-2</v>
      </c>
      <c r="K38" s="83">
        <v>28666186.941925004</v>
      </c>
      <c r="L38" s="85">
        <v>114.459034</v>
      </c>
      <c r="M38" s="83">
        <v>32811.040722696001</v>
      </c>
      <c r="N38" s="73"/>
      <c r="O38" s="84">
        <f t="shared" si="0"/>
        <v>6.7363755276081475E-3</v>
      </c>
      <c r="P38" s="84">
        <f>M38/'סכום נכסי הקרן'!$C$42</f>
        <v>1.7514313027441968E-3</v>
      </c>
    </row>
    <row r="39" spans="2:16">
      <c r="B39" s="76" t="s">
        <v>1764</v>
      </c>
      <c r="C39" s="73" t="s">
        <v>1765</v>
      </c>
      <c r="D39" s="73" t="s">
        <v>234</v>
      </c>
      <c r="E39" s="73"/>
      <c r="F39" s="94">
        <v>41334</v>
      </c>
      <c r="G39" s="83">
        <v>4.1799999999999642</v>
      </c>
      <c r="H39" s="86" t="s">
        <v>131</v>
      </c>
      <c r="I39" s="87">
        <v>4.8000000000000001E-2</v>
      </c>
      <c r="J39" s="87">
        <v>4.8499999999999502E-2</v>
      </c>
      <c r="K39" s="83">
        <v>21538340.903924003</v>
      </c>
      <c r="L39" s="85">
        <v>114.206639</v>
      </c>
      <c r="M39" s="83">
        <v>24598.215147404997</v>
      </c>
      <c r="N39" s="73"/>
      <c r="O39" s="84">
        <f t="shared" si="0"/>
        <v>5.0502151377112324E-3</v>
      </c>
      <c r="P39" s="84">
        <f>M39/'סכום נכסי הקרן'!$C$42</f>
        <v>1.3130361930580548E-3</v>
      </c>
    </row>
    <row r="40" spans="2:16">
      <c r="B40" s="76" t="s">
        <v>1766</v>
      </c>
      <c r="C40" s="73" t="s">
        <v>1767</v>
      </c>
      <c r="D40" s="73" t="s">
        <v>234</v>
      </c>
      <c r="E40" s="73"/>
      <c r="F40" s="94">
        <v>41366</v>
      </c>
      <c r="G40" s="83">
        <v>4.2599999999999527</v>
      </c>
      <c r="H40" s="86" t="s">
        <v>131</v>
      </c>
      <c r="I40" s="87">
        <v>4.8000000000000001E-2</v>
      </c>
      <c r="J40" s="87">
        <v>4.8499999999999537E-2</v>
      </c>
      <c r="K40" s="83">
        <v>29850190.008431002</v>
      </c>
      <c r="L40" s="85">
        <v>113.74913599999999</v>
      </c>
      <c r="M40" s="83">
        <v>33954.333181183014</v>
      </c>
      <c r="N40" s="73"/>
      <c r="O40" s="84">
        <f t="shared" si="0"/>
        <v>6.9711028379468134E-3</v>
      </c>
      <c r="P40" s="84">
        <f>M40/'סכום נכסי הקרן'!$C$42</f>
        <v>1.8124594858155258E-3</v>
      </c>
    </row>
    <row r="41" spans="2:16">
      <c r="B41" s="76" t="s">
        <v>1768</v>
      </c>
      <c r="C41" s="73">
        <v>2704</v>
      </c>
      <c r="D41" s="73" t="s">
        <v>234</v>
      </c>
      <c r="E41" s="73"/>
      <c r="F41" s="94">
        <v>41395</v>
      </c>
      <c r="G41" s="83">
        <v>4.3400000000000185</v>
      </c>
      <c r="H41" s="86" t="s">
        <v>131</v>
      </c>
      <c r="I41" s="87">
        <v>4.8000000000000001E-2</v>
      </c>
      <c r="J41" s="87">
        <v>4.8500000000000237E-2</v>
      </c>
      <c r="K41" s="83">
        <v>20440117.337692004</v>
      </c>
      <c r="L41" s="85">
        <v>113.081414</v>
      </c>
      <c r="M41" s="83">
        <v>23113.973785437003</v>
      </c>
      <c r="N41" s="73"/>
      <c r="O41" s="84">
        <f t="shared" si="0"/>
        <v>4.7454882236115867E-3</v>
      </c>
      <c r="P41" s="84">
        <f>M41/'סכום נכסי הקרן'!$C$42</f>
        <v>1.2338083866575017E-3</v>
      </c>
    </row>
    <row r="42" spans="2:16">
      <c r="B42" s="76" t="s">
        <v>1769</v>
      </c>
      <c r="C42" s="73" t="s">
        <v>1770</v>
      </c>
      <c r="D42" s="73" t="s">
        <v>234</v>
      </c>
      <c r="E42" s="73"/>
      <c r="F42" s="94">
        <v>41427</v>
      </c>
      <c r="G42" s="83">
        <v>4.4299999999999518</v>
      </c>
      <c r="H42" s="86" t="s">
        <v>131</v>
      </c>
      <c r="I42" s="87">
        <v>4.8000000000000001E-2</v>
      </c>
      <c r="J42" s="87">
        <v>4.8499999999999523E-2</v>
      </c>
      <c r="K42" s="83">
        <v>40408601.150580004</v>
      </c>
      <c r="L42" s="85">
        <v>112.182626</v>
      </c>
      <c r="M42" s="83">
        <v>45331.429750919007</v>
      </c>
      <c r="N42" s="73"/>
      <c r="O42" s="84">
        <f t="shared" si="0"/>
        <v>9.306913992348587E-3</v>
      </c>
      <c r="P42" s="84">
        <f>M42/'סכום נכסי הקרן'!$C$42</f>
        <v>2.4197612546008091E-3</v>
      </c>
    </row>
    <row r="43" spans="2:16">
      <c r="B43" s="76" t="s">
        <v>1771</v>
      </c>
      <c r="C43" s="73">
        <v>8805</v>
      </c>
      <c r="D43" s="73" t="s">
        <v>234</v>
      </c>
      <c r="E43" s="73"/>
      <c r="F43" s="94">
        <v>41487</v>
      </c>
      <c r="G43" s="83">
        <v>4.4900000000000899</v>
      </c>
      <c r="H43" s="86" t="s">
        <v>131</v>
      </c>
      <c r="I43" s="87">
        <v>4.8000000000000001E-2</v>
      </c>
      <c r="J43" s="87">
        <v>4.8500000000000848E-2</v>
      </c>
      <c r="K43" s="83">
        <v>21298988.427353002</v>
      </c>
      <c r="L43" s="85">
        <v>112.969055</v>
      </c>
      <c r="M43" s="83">
        <v>24061.265975067006</v>
      </c>
      <c r="N43" s="73"/>
      <c r="O43" s="84">
        <f t="shared" si="0"/>
        <v>4.9399750726466379E-3</v>
      </c>
      <c r="P43" s="84">
        <f>M43/'סכום נכסי הקרן'!$C$42</f>
        <v>1.2843742071014549E-3</v>
      </c>
    </row>
    <row r="44" spans="2:16">
      <c r="B44" s="76" t="s">
        <v>1772</v>
      </c>
      <c r="C44" s="73" t="s">
        <v>1773</v>
      </c>
      <c r="D44" s="73" t="s">
        <v>234</v>
      </c>
      <c r="E44" s="73"/>
      <c r="F44" s="94">
        <v>41518</v>
      </c>
      <c r="G44" s="83">
        <v>4.5800000000002843</v>
      </c>
      <c r="H44" s="86" t="s">
        <v>131</v>
      </c>
      <c r="I44" s="87">
        <v>4.8000000000000001E-2</v>
      </c>
      <c r="J44" s="87">
        <v>4.850000000000404E-2</v>
      </c>
      <c r="K44" s="83">
        <v>2312203.3398230006</v>
      </c>
      <c r="L44" s="85">
        <v>112.195932</v>
      </c>
      <c r="M44" s="83">
        <v>2594.1980957470005</v>
      </c>
      <c r="N44" s="73"/>
      <c r="O44" s="84">
        <f t="shared" si="0"/>
        <v>5.326101269890422E-4</v>
      </c>
      <c r="P44" s="84">
        <f>M44/'סכום נכסי הקרן'!$C$42</f>
        <v>1.38476550890622E-4</v>
      </c>
    </row>
    <row r="45" spans="2:16">
      <c r="B45" s="76" t="s">
        <v>1774</v>
      </c>
      <c r="C45" s="73" t="s">
        <v>1775</v>
      </c>
      <c r="D45" s="73" t="s">
        <v>234</v>
      </c>
      <c r="E45" s="73"/>
      <c r="F45" s="94">
        <v>41548</v>
      </c>
      <c r="G45" s="83">
        <v>4.6599999999999779</v>
      </c>
      <c r="H45" s="86" t="s">
        <v>131</v>
      </c>
      <c r="I45" s="87">
        <v>4.8000000000000001E-2</v>
      </c>
      <c r="J45" s="87">
        <v>4.8499999999999724E-2</v>
      </c>
      <c r="K45" s="83">
        <v>53177141.101760007</v>
      </c>
      <c r="L45" s="85">
        <v>111.527002</v>
      </c>
      <c r="M45" s="83">
        <v>59306.871220349007</v>
      </c>
      <c r="N45" s="73"/>
      <c r="O45" s="84">
        <f t="shared" si="0"/>
        <v>1.217618664657035E-2</v>
      </c>
      <c r="P45" s="84">
        <f>M45/'סכום נכסי הקרן'!$C$42</f>
        <v>3.1657609278844989E-3</v>
      </c>
    </row>
    <row r="46" spans="2:16">
      <c r="B46" s="76" t="s">
        <v>1776</v>
      </c>
      <c r="C46" s="73" t="s">
        <v>1777</v>
      </c>
      <c r="D46" s="73" t="s">
        <v>234</v>
      </c>
      <c r="E46" s="73"/>
      <c r="F46" s="94">
        <v>41579</v>
      </c>
      <c r="G46" s="83">
        <v>4.7400000000000082</v>
      </c>
      <c r="H46" s="86" t="s">
        <v>131</v>
      </c>
      <c r="I46" s="87">
        <v>4.8000000000000001E-2</v>
      </c>
      <c r="J46" s="87">
        <v>4.850000000000005E-2</v>
      </c>
      <c r="K46" s="83">
        <v>36899635.427902006</v>
      </c>
      <c r="L46" s="85">
        <v>111.08737000000001</v>
      </c>
      <c r="M46" s="83">
        <v>40990.834617028006</v>
      </c>
      <c r="N46" s="73"/>
      <c r="O46" s="84">
        <f t="shared" si="0"/>
        <v>8.415754242728923E-3</v>
      </c>
      <c r="P46" s="84">
        <f>M46/'סכום נכסי הקרן'!$C$42</f>
        <v>2.1880632035000645E-3</v>
      </c>
    </row>
    <row r="47" spans="2:16">
      <c r="B47" s="76" t="s">
        <v>1778</v>
      </c>
      <c r="C47" s="73" t="s">
        <v>1779</v>
      </c>
      <c r="D47" s="73" t="s">
        <v>234</v>
      </c>
      <c r="E47" s="73"/>
      <c r="F47" s="94">
        <v>41609</v>
      </c>
      <c r="G47" s="83">
        <v>4.8299999999999921</v>
      </c>
      <c r="H47" s="86" t="s">
        <v>131</v>
      </c>
      <c r="I47" s="87">
        <v>4.8000000000000001E-2</v>
      </c>
      <c r="J47" s="87">
        <v>4.8499999999999849E-2</v>
      </c>
      <c r="K47" s="83">
        <v>35790036.085648008</v>
      </c>
      <c r="L47" s="85">
        <v>110.33336300000001</v>
      </c>
      <c r="M47" s="83">
        <v>39488.350338116004</v>
      </c>
      <c r="N47" s="73"/>
      <c r="O47" s="84">
        <f t="shared" si="0"/>
        <v>8.1072819082906658E-3</v>
      </c>
      <c r="P47" s="84">
        <f>M47/'סכום נכסי הקרן'!$C$42</f>
        <v>2.1078616024534E-3</v>
      </c>
    </row>
    <row r="48" spans="2:16">
      <c r="B48" s="76" t="s">
        <v>1780</v>
      </c>
      <c r="C48" s="73" t="s">
        <v>1781</v>
      </c>
      <c r="D48" s="73" t="s">
        <v>234</v>
      </c>
      <c r="E48" s="73"/>
      <c r="F48" s="94">
        <v>41672</v>
      </c>
      <c r="G48" s="83">
        <v>4.8799999999998844</v>
      </c>
      <c r="H48" s="86" t="s">
        <v>131</v>
      </c>
      <c r="I48" s="87">
        <v>4.8000000000000001E-2</v>
      </c>
      <c r="J48" s="87">
        <v>4.8499999999999564E-2</v>
      </c>
      <c r="K48" s="83">
        <v>11104909.571314001</v>
      </c>
      <c r="L48" s="85">
        <v>112.417376</v>
      </c>
      <c r="M48" s="83">
        <v>12483.847986463001</v>
      </c>
      <c r="N48" s="73"/>
      <c r="O48" s="84">
        <f t="shared" si="0"/>
        <v>2.5630362894347E-3</v>
      </c>
      <c r="P48" s="84">
        <f>M48/'סכום נכסי הקרן'!$C$42</f>
        <v>6.6637941560528623E-4</v>
      </c>
    </row>
    <row r="49" spans="2:16">
      <c r="B49" s="76" t="s">
        <v>1782</v>
      </c>
      <c r="C49" s="73" t="s">
        <v>1783</v>
      </c>
      <c r="D49" s="73" t="s">
        <v>234</v>
      </c>
      <c r="E49" s="73"/>
      <c r="F49" s="94">
        <v>41700</v>
      </c>
      <c r="G49" s="83">
        <v>4.9600000000000204</v>
      </c>
      <c r="H49" s="86" t="s">
        <v>131</v>
      </c>
      <c r="I49" s="87">
        <v>4.8000000000000001E-2</v>
      </c>
      <c r="J49" s="87">
        <v>4.8500000000000147E-2</v>
      </c>
      <c r="K49" s="83">
        <v>48106465.803305008</v>
      </c>
      <c r="L49" s="85">
        <v>112.63502099999999</v>
      </c>
      <c r="M49" s="83">
        <v>54184.727905052008</v>
      </c>
      <c r="N49" s="73"/>
      <c r="O49" s="84">
        <f t="shared" si="0"/>
        <v>1.112456865097898E-2</v>
      </c>
      <c r="P49" s="84">
        <f>M49/'סכום נכסי הקרן'!$C$42</f>
        <v>2.8923443601086515E-3</v>
      </c>
    </row>
    <row r="50" spans="2:16">
      <c r="B50" s="76" t="s">
        <v>1784</v>
      </c>
      <c r="C50" s="73" t="s">
        <v>1785</v>
      </c>
      <c r="D50" s="73" t="s">
        <v>234</v>
      </c>
      <c r="E50" s="73"/>
      <c r="F50" s="94">
        <v>41730</v>
      </c>
      <c r="G50" s="83">
        <v>5.0400000000000027</v>
      </c>
      <c r="H50" s="86" t="s">
        <v>131</v>
      </c>
      <c r="I50" s="87">
        <v>4.8000000000000001E-2</v>
      </c>
      <c r="J50" s="87">
        <v>4.8500000000000147E-2</v>
      </c>
      <c r="K50" s="83">
        <v>27855124.856897008</v>
      </c>
      <c r="L50" s="85">
        <v>112.418375</v>
      </c>
      <c r="M50" s="83">
        <v>31314.278706623005</v>
      </c>
      <c r="N50" s="73"/>
      <c r="O50" s="84">
        <f t="shared" si="0"/>
        <v>6.4290780206213254E-3</v>
      </c>
      <c r="P50" s="84">
        <f>M50/'סכום נכסי הקרן'!$C$42</f>
        <v>1.6715351522421666E-3</v>
      </c>
    </row>
    <row r="51" spans="2:16">
      <c r="B51" s="76" t="s">
        <v>1786</v>
      </c>
      <c r="C51" s="73" t="s">
        <v>1787</v>
      </c>
      <c r="D51" s="73" t="s">
        <v>234</v>
      </c>
      <c r="E51" s="73"/>
      <c r="F51" s="94">
        <v>41760</v>
      </c>
      <c r="G51" s="83">
        <v>5.1199999999998953</v>
      </c>
      <c r="H51" s="86" t="s">
        <v>131</v>
      </c>
      <c r="I51" s="87">
        <v>4.8000000000000001E-2</v>
      </c>
      <c r="J51" s="87">
        <v>4.8599999999999026E-2</v>
      </c>
      <c r="K51" s="83">
        <v>10235738.792552002</v>
      </c>
      <c r="L51" s="85">
        <v>111.592156</v>
      </c>
      <c r="M51" s="83">
        <v>11422.281551785001</v>
      </c>
      <c r="N51" s="73"/>
      <c r="O51" s="84">
        <f t="shared" si="0"/>
        <v>2.3450880014808666E-3</v>
      </c>
      <c r="P51" s="84">
        <f>M51/'סכום נכסי הקרן'!$C$42</f>
        <v>6.09713712759978E-4</v>
      </c>
    </row>
    <row r="52" spans="2:16">
      <c r="B52" s="76" t="s">
        <v>1788</v>
      </c>
      <c r="C52" s="73" t="s">
        <v>1789</v>
      </c>
      <c r="D52" s="73" t="s">
        <v>234</v>
      </c>
      <c r="E52" s="73"/>
      <c r="F52" s="94">
        <v>41791</v>
      </c>
      <c r="G52" s="83">
        <v>5.2100000000000568</v>
      </c>
      <c r="H52" s="86" t="s">
        <v>131</v>
      </c>
      <c r="I52" s="87">
        <v>4.8000000000000001E-2</v>
      </c>
      <c r="J52" s="87">
        <v>4.8500000000000619E-2</v>
      </c>
      <c r="K52" s="83">
        <v>40983539.019800007</v>
      </c>
      <c r="L52" s="85">
        <v>111.084216</v>
      </c>
      <c r="M52" s="83">
        <v>45526.243048245</v>
      </c>
      <c r="N52" s="73"/>
      <c r="O52" s="84">
        <f t="shared" si="0"/>
        <v>9.346910758670347E-3</v>
      </c>
      <c r="P52" s="84">
        <f>M52/'סכום נכסי הקרן'!$C$42</f>
        <v>2.4301602574855773E-3</v>
      </c>
    </row>
    <row r="53" spans="2:16">
      <c r="B53" s="76" t="s">
        <v>1790</v>
      </c>
      <c r="C53" s="73" t="s">
        <v>1791</v>
      </c>
      <c r="D53" s="73" t="s">
        <v>234</v>
      </c>
      <c r="E53" s="73"/>
      <c r="F53" s="94">
        <v>41821</v>
      </c>
      <c r="G53" s="83">
        <v>5.1700000000000772</v>
      </c>
      <c r="H53" s="86" t="s">
        <v>131</v>
      </c>
      <c r="I53" s="87">
        <v>4.8000000000000001E-2</v>
      </c>
      <c r="J53" s="87">
        <v>4.8500000000000883E-2</v>
      </c>
      <c r="K53" s="83">
        <v>26675118.684669003</v>
      </c>
      <c r="L53" s="85">
        <v>113.18611</v>
      </c>
      <c r="M53" s="83">
        <v>30192.529217751005</v>
      </c>
      <c r="N53" s="73"/>
      <c r="O53" s="84">
        <f t="shared" si="0"/>
        <v>6.1987736584766251E-3</v>
      </c>
      <c r="P53" s="84">
        <f>M53/'סכום נכסי הקרן'!$C$42</f>
        <v>1.6116569184106892E-3</v>
      </c>
    </row>
    <row r="54" spans="2:16">
      <c r="B54" s="76" t="s">
        <v>1792</v>
      </c>
      <c r="C54" s="73" t="s">
        <v>1793</v>
      </c>
      <c r="D54" s="73" t="s">
        <v>234</v>
      </c>
      <c r="E54" s="73"/>
      <c r="F54" s="94">
        <v>41852</v>
      </c>
      <c r="G54" s="83">
        <v>5.2499999999999654</v>
      </c>
      <c r="H54" s="86" t="s">
        <v>131</v>
      </c>
      <c r="I54" s="87">
        <v>4.8000000000000001E-2</v>
      </c>
      <c r="J54" s="87">
        <v>4.8499999999999661E-2</v>
      </c>
      <c r="K54" s="83">
        <v>19629670.159476005</v>
      </c>
      <c r="L54" s="85">
        <v>112.417824</v>
      </c>
      <c r="M54" s="83">
        <v>22067.248122055003</v>
      </c>
      <c r="N54" s="73"/>
      <c r="O54" s="84">
        <f t="shared" si="0"/>
        <v>4.5305868676162398E-3</v>
      </c>
      <c r="P54" s="84">
        <f>M54/'סכום נכסי הקרן'!$C$42</f>
        <v>1.1779348742100646E-3</v>
      </c>
    </row>
    <row r="55" spans="2:16">
      <c r="B55" s="76" t="s">
        <v>1794</v>
      </c>
      <c r="C55" s="73" t="s">
        <v>1795</v>
      </c>
      <c r="D55" s="73" t="s">
        <v>234</v>
      </c>
      <c r="E55" s="73"/>
      <c r="F55" s="94">
        <v>41883</v>
      </c>
      <c r="G55" s="83">
        <v>5.3399999999999368</v>
      </c>
      <c r="H55" s="86" t="s">
        <v>131</v>
      </c>
      <c r="I55" s="87">
        <v>4.8000000000000001E-2</v>
      </c>
      <c r="J55" s="87">
        <v>4.8499999999999682E-2</v>
      </c>
      <c r="K55" s="83">
        <v>31955016.025907002</v>
      </c>
      <c r="L55" s="85">
        <v>111.86584000000001</v>
      </c>
      <c r="M55" s="83">
        <v>35746.74695968601</v>
      </c>
      <c r="N55" s="73"/>
      <c r="O55" s="84">
        <f t="shared" si="0"/>
        <v>7.3391000744533396E-3</v>
      </c>
      <c r="P55" s="84">
        <f>M55/'סכום נכסי הקרן'!$C$42</f>
        <v>1.9081373286999378E-3</v>
      </c>
    </row>
    <row r="56" spans="2:16">
      <c r="B56" s="76" t="s">
        <v>1796</v>
      </c>
      <c r="C56" s="73" t="s">
        <v>1797</v>
      </c>
      <c r="D56" s="73" t="s">
        <v>234</v>
      </c>
      <c r="E56" s="73"/>
      <c r="F56" s="94">
        <v>41913</v>
      </c>
      <c r="G56" s="83">
        <v>5.4200000000000284</v>
      </c>
      <c r="H56" s="86" t="s">
        <v>131</v>
      </c>
      <c r="I56" s="87">
        <v>4.8000000000000001E-2</v>
      </c>
      <c r="J56" s="87">
        <v>4.85000000000003E-2</v>
      </c>
      <c r="K56" s="83">
        <v>27790713.368340004</v>
      </c>
      <c r="L56" s="85">
        <v>111.53838</v>
      </c>
      <c r="M56" s="83">
        <v>30997.311407086003</v>
      </c>
      <c r="N56" s="73"/>
      <c r="O56" s="84">
        <f t="shared" si="0"/>
        <v>6.3640020366652261E-3</v>
      </c>
      <c r="P56" s="84">
        <f>M56/'סכום נכסי הקרן'!$C$42</f>
        <v>1.6546156508143624E-3</v>
      </c>
    </row>
    <row r="57" spans="2:16">
      <c r="B57" s="76" t="s">
        <v>1798</v>
      </c>
      <c r="C57" s="73" t="s">
        <v>1799</v>
      </c>
      <c r="D57" s="73" t="s">
        <v>234</v>
      </c>
      <c r="E57" s="73"/>
      <c r="F57" s="94">
        <v>41945</v>
      </c>
      <c r="G57" s="83">
        <v>5.5099999999999971</v>
      </c>
      <c r="H57" s="86" t="s">
        <v>131</v>
      </c>
      <c r="I57" s="87">
        <v>4.8000000000000001E-2</v>
      </c>
      <c r="J57" s="87">
        <v>4.8500000000000154E-2</v>
      </c>
      <c r="K57" s="83">
        <v>14936240.190183003</v>
      </c>
      <c r="L57" s="85">
        <v>111.40720899999999</v>
      </c>
      <c r="M57" s="83">
        <v>16640.048350555004</v>
      </c>
      <c r="N57" s="73"/>
      <c r="O57" s="84">
        <f t="shared" si="0"/>
        <v>3.4163382818076181E-3</v>
      </c>
      <c r="P57" s="84">
        <f>M57/'סכום נכסי הקרן'!$C$42</f>
        <v>8.8823459781876412E-4</v>
      </c>
    </row>
    <row r="58" spans="2:16">
      <c r="B58" s="76" t="s">
        <v>1800</v>
      </c>
      <c r="C58" s="73" t="s">
        <v>1801</v>
      </c>
      <c r="D58" s="73" t="s">
        <v>234</v>
      </c>
      <c r="E58" s="73"/>
      <c r="F58" s="94">
        <v>41974</v>
      </c>
      <c r="G58" s="83">
        <v>5.5899999999999617</v>
      </c>
      <c r="H58" s="86" t="s">
        <v>131</v>
      </c>
      <c r="I58" s="87">
        <v>4.8000000000000001E-2</v>
      </c>
      <c r="J58" s="87">
        <v>4.8499999999999661E-2</v>
      </c>
      <c r="K58" s="83">
        <v>50592072.864112005</v>
      </c>
      <c r="L58" s="85">
        <v>110.657724</v>
      </c>
      <c r="M58" s="83">
        <v>55984.036347707013</v>
      </c>
      <c r="N58" s="73"/>
      <c r="O58" s="84">
        <f t="shared" si="0"/>
        <v>1.1493981418533644E-2</v>
      </c>
      <c r="P58" s="84">
        <f>M58/'סכום נכסי הקרן'!$C$42</f>
        <v>2.9883902355318601E-3</v>
      </c>
    </row>
    <row r="59" spans="2:16">
      <c r="B59" s="76" t="s">
        <v>1802</v>
      </c>
      <c r="C59" s="73" t="s">
        <v>1803</v>
      </c>
      <c r="D59" s="73" t="s">
        <v>234</v>
      </c>
      <c r="E59" s="73"/>
      <c r="F59" s="94">
        <v>42005</v>
      </c>
      <c r="G59" s="83">
        <v>5.5399999999995799</v>
      </c>
      <c r="H59" s="86" t="s">
        <v>131</v>
      </c>
      <c r="I59" s="87">
        <v>4.8000000000000001E-2</v>
      </c>
      <c r="J59" s="87">
        <v>4.8499999999996629E-2</v>
      </c>
      <c r="K59" s="83">
        <v>4332479.6706490014</v>
      </c>
      <c r="L59" s="85">
        <v>113.086434</v>
      </c>
      <c r="M59" s="83">
        <v>4899.446759589001</v>
      </c>
      <c r="N59" s="73"/>
      <c r="O59" s="84">
        <f t="shared" si="0"/>
        <v>1.0058965678368303E-3</v>
      </c>
      <c r="P59" s="84">
        <f>M59/'סכום נכסי הקרן'!$C$42</f>
        <v>2.6152917529790915E-4</v>
      </c>
    </row>
    <row r="60" spans="2:16">
      <c r="B60" s="76" t="s">
        <v>1804</v>
      </c>
      <c r="C60" s="73" t="s">
        <v>1805</v>
      </c>
      <c r="D60" s="73" t="s">
        <v>234</v>
      </c>
      <c r="E60" s="73"/>
      <c r="F60" s="94">
        <v>42036</v>
      </c>
      <c r="G60" s="83">
        <v>5.6199999999999299</v>
      </c>
      <c r="H60" s="86" t="s">
        <v>131</v>
      </c>
      <c r="I60" s="87">
        <v>4.8000000000000001E-2</v>
      </c>
      <c r="J60" s="87">
        <v>4.8599999999999394E-2</v>
      </c>
      <c r="K60" s="83">
        <v>29851727.275461003</v>
      </c>
      <c r="L60" s="85">
        <v>112.57939500000001</v>
      </c>
      <c r="M60" s="83">
        <v>33606.894062357009</v>
      </c>
      <c r="N60" s="73"/>
      <c r="O60" s="84">
        <f t="shared" si="0"/>
        <v>6.8997707397919902E-3</v>
      </c>
      <c r="P60" s="84">
        <f>M60/'סכום נכסי הקרן'!$C$42</f>
        <v>1.7939134191530075E-3</v>
      </c>
    </row>
    <row r="61" spans="2:16">
      <c r="B61" s="76" t="s">
        <v>1806</v>
      </c>
      <c r="C61" s="73" t="s">
        <v>1807</v>
      </c>
      <c r="D61" s="73" t="s">
        <v>234</v>
      </c>
      <c r="E61" s="73"/>
      <c r="F61" s="94">
        <v>42064</v>
      </c>
      <c r="G61" s="83">
        <v>5.6999999999999984</v>
      </c>
      <c r="H61" s="86" t="s">
        <v>131</v>
      </c>
      <c r="I61" s="87">
        <v>4.8000000000000001E-2</v>
      </c>
      <c r="J61" s="87">
        <v>4.859999999999997E-2</v>
      </c>
      <c r="K61" s="83">
        <v>74008492.898587018</v>
      </c>
      <c r="L61" s="85">
        <v>113.184641</v>
      </c>
      <c r="M61" s="83">
        <v>83766.24678311302</v>
      </c>
      <c r="N61" s="73"/>
      <c r="O61" s="84">
        <f t="shared" si="0"/>
        <v>1.7197896879845805E-2</v>
      </c>
      <c r="P61" s="84">
        <f>M61/'סכום נכסי הקרן'!$C$42</f>
        <v>4.4713859572231406E-3</v>
      </c>
    </row>
    <row r="62" spans="2:16">
      <c r="B62" s="76" t="s">
        <v>1808</v>
      </c>
      <c r="C62" s="73" t="s">
        <v>1809</v>
      </c>
      <c r="D62" s="73" t="s">
        <v>234</v>
      </c>
      <c r="E62" s="73"/>
      <c r="F62" s="94">
        <v>42095</v>
      </c>
      <c r="G62" s="83">
        <v>5.7799999999999629</v>
      </c>
      <c r="H62" s="86" t="s">
        <v>131</v>
      </c>
      <c r="I62" s="87">
        <v>4.8000000000000001E-2</v>
      </c>
      <c r="J62" s="87">
        <v>4.8499999999999543E-2</v>
      </c>
      <c r="K62" s="83">
        <v>44229478.353644997</v>
      </c>
      <c r="L62" s="85">
        <v>113.569693</v>
      </c>
      <c r="M62" s="83">
        <v>50231.282847078008</v>
      </c>
      <c r="N62" s="73"/>
      <c r="O62" s="84">
        <f t="shared" si="0"/>
        <v>1.0312893984412928E-2</v>
      </c>
      <c r="P62" s="84">
        <f>M62/'סכום נכסי הקרן'!$C$42</f>
        <v>2.6813121198717418E-3</v>
      </c>
    </row>
    <row r="63" spans="2:16">
      <c r="B63" s="76" t="s">
        <v>1810</v>
      </c>
      <c r="C63" s="73" t="s">
        <v>1811</v>
      </c>
      <c r="D63" s="73" t="s">
        <v>234</v>
      </c>
      <c r="E63" s="73"/>
      <c r="F63" s="94">
        <v>42125</v>
      </c>
      <c r="G63" s="83">
        <v>5.8700000000000179</v>
      </c>
      <c r="H63" s="86" t="s">
        <v>131</v>
      </c>
      <c r="I63" s="87">
        <v>4.8000000000000001E-2</v>
      </c>
      <c r="J63" s="87">
        <v>4.8500000000000112E-2</v>
      </c>
      <c r="K63" s="83">
        <v>42052708.239165008</v>
      </c>
      <c r="L63" s="85">
        <v>112.778851</v>
      </c>
      <c r="M63" s="83">
        <v>47426.561173730006</v>
      </c>
      <c r="N63" s="73"/>
      <c r="O63" s="84">
        <f t="shared" si="0"/>
        <v>9.7370616418251312E-3</v>
      </c>
      <c r="P63" s="84">
        <f>M63/'סכום נכסי הקרן'!$C$42</f>
        <v>2.5315979618935444E-3</v>
      </c>
    </row>
    <row r="64" spans="2:16">
      <c r="B64" s="76" t="s">
        <v>1812</v>
      </c>
      <c r="C64" s="73" t="s">
        <v>1813</v>
      </c>
      <c r="D64" s="73" t="s">
        <v>234</v>
      </c>
      <c r="E64" s="73"/>
      <c r="F64" s="94">
        <v>42156</v>
      </c>
      <c r="G64" s="83">
        <v>5.950000000000025</v>
      </c>
      <c r="H64" s="86" t="s">
        <v>131</v>
      </c>
      <c r="I64" s="87">
        <v>4.8000000000000001E-2</v>
      </c>
      <c r="J64" s="87">
        <v>4.8500000000000203E-2</v>
      </c>
      <c r="K64" s="83">
        <v>15823089.539790003</v>
      </c>
      <c r="L64" s="85">
        <v>111.653127</v>
      </c>
      <c r="M64" s="83">
        <v>17666.974240569001</v>
      </c>
      <c r="N64" s="73"/>
      <c r="O64" s="84">
        <f t="shared" si="0"/>
        <v>3.6271745820829816E-3</v>
      </c>
      <c r="P64" s="84">
        <f>M64/'סכום נכסי הקרן'!$C$42</f>
        <v>9.4305121167048017E-4</v>
      </c>
    </row>
    <row r="65" spans="2:16">
      <c r="B65" s="76" t="s">
        <v>1814</v>
      </c>
      <c r="C65" s="73" t="s">
        <v>1815</v>
      </c>
      <c r="D65" s="73" t="s">
        <v>234</v>
      </c>
      <c r="E65" s="73"/>
      <c r="F65" s="94">
        <v>42218</v>
      </c>
      <c r="G65" s="83">
        <v>5.980000000000059</v>
      </c>
      <c r="H65" s="86" t="s">
        <v>131</v>
      </c>
      <c r="I65" s="87">
        <v>4.8000000000000001E-2</v>
      </c>
      <c r="J65" s="87">
        <v>4.8500000000000348E-2</v>
      </c>
      <c r="K65" s="83">
        <v>17443830.169519003</v>
      </c>
      <c r="L65" s="85">
        <v>112.852689</v>
      </c>
      <c r="M65" s="83">
        <v>19685.831464858002</v>
      </c>
      <c r="N65" s="73"/>
      <c r="O65" s="84">
        <f t="shared" si="0"/>
        <v>4.0416625135806282E-3</v>
      </c>
      <c r="P65" s="84">
        <f>M65/'סכום נכסי הקרן'!$C$42</f>
        <v>1.0508164535070544E-3</v>
      </c>
    </row>
    <row r="66" spans="2:16">
      <c r="B66" s="76" t="s">
        <v>1816</v>
      </c>
      <c r="C66" s="73" t="s">
        <v>1817</v>
      </c>
      <c r="D66" s="73" t="s">
        <v>234</v>
      </c>
      <c r="E66" s="73"/>
      <c r="F66" s="94">
        <v>42309</v>
      </c>
      <c r="G66" s="83">
        <v>6.2300000000000315</v>
      </c>
      <c r="H66" s="86" t="s">
        <v>131</v>
      </c>
      <c r="I66" s="87">
        <v>4.8000000000000001E-2</v>
      </c>
      <c r="J66" s="87">
        <v>4.8500000000000293E-2</v>
      </c>
      <c r="K66" s="83">
        <v>37598784.473146006</v>
      </c>
      <c r="L66" s="85">
        <v>111.985287</v>
      </c>
      <c r="M66" s="83">
        <v>42105.10665766801</v>
      </c>
      <c r="N66" s="73"/>
      <c r="O66" s="84">
        <f t="shared" si="0"/>
        <v>8.6445234234782901E-3</v>
      </c>
      <c r="P66" s="84">
        <f>M66/'סכום נכסי הקרן'!$C$42</f>
        <v>2.247542296170222E-3</v>
      </c>
    </row>
    <row r="67" spans="2:16">
      <c r="B67" s="76" t="s">
        <v>1818</v>
      </c>
      <c r="C67" s="73" t="s">
        <v>1819</v>
      </c>
      <c r="D67" s="73" t="s">
        <v>234</v>
      </c>
      <c r="E67" s="73"/>
      <c r="F67" s="94">
        <v>42339</v>
      </c>
      <c r="G67" s="83">
        <v>6.3100000000000955</v>
      </c>
      <c r="H67" s="86" t="s">
        <v>131</v>
      </c>
      <c r="I67" s="87">
        <v>4.8000000000000001E-2</v>
      </c>
      <c r="J67" s="87">
        <v>4.8500000000000681E-2</v>
      </c>
      <c r="K67" s="83">
        <v>30025130.996445004</v>
      </c>
      <c r="L67" s="85">
        <v>111.431074</v>
      </c>
      <c r="M67" s="83">
        <v>33457.325998722008</v>
      </c>
      <c r="N67" s="73"/>
      <c r="O67" s="84">
        <f t="shared" si="0"/>
        <v>6.8690631907051486E-3</v>
      </c>
      <c r="P67" s="84">
        <f>M67/'סכום נכסי הקרן'!$C$42</f>
        <v>1.7859295764350903E-3</v>
      </c>
    </row>
    <row r="68" spans="2:16">
      <c r="B68" s="76" t="s">
        <v>1820</v>
      </c>
      <c r="C68" s="73" t="s">
        <v>1821</v>
      </c>
      <c r="D68" s="73" t="s">
        <v>234</v>
      </c>
      <c r="E68" s="73"/>
      <c r="F68" s="94">
        <v>42370</v>
      </c>
      <c r="G68" s="83">
        <v>6.250000000000151</v>
      </c>
      <c r="H68" s="86" t="s">
        <v>131</v>
      </c>
      <c r="I68" s="87">
        <v>4.8000000000000001E-2</v>
      </c>
      <c r="J68" s="87">
        <v>4.8500000000000959E-2</v>
      </c>
      <c r="K68" s="83">
        <v>16004948.229439002</v>
      </c>
      <c r="L68" s="85">
        <v>114.113685</v>
      </c>
      <c r="M68" s="83">
        <v>18263.836154065</v>
      </c>
      <c r="N68" s="73"/>
      <c r="O68" s="84">
        <f t="shared" si="0"/>
        <v>3.7497152238570972E-3</v>
      </c>
      <c r="P68" s="84">
        <f>M68/'סכום נכסי הקרן'!$C$42</f>
        <v>9.7491129948505521E-4</v>
      </c>
    </row>
    <row r="69" spans="2:16">
      <c r="B69" s="76" t="s">
        <v>1822</v>
      </c>
      <c r="C69" s="73" t="s">
        <v>1823</v>
      </c>
      <c r="D69" s="73" t="s">
        <v>234</v>
      </c>
      <c r="E69" s="73"/>
      <c r="F69" s="94">
        <v>42461</v>
      </c>
      <c r="G69" s="83">
        <v>6.4899999999999762</v>
      </c>
      <c r="H69" s="86" t="s">
        <v>131</v>
      </c>
      <c r="I69" s="87">
        <v>4.8000000000000001E-2</v>
      </c>
      <c r="J69" s="87">
        <v>4.8499999999999946E-2</v>
      </c>
      <c r="K69" s="83">
        <v>43602734.585514009</v>
      </c>
      <c r="L69" s="85">
        <v>113.79674799999999</v>
      </c>
      <c r="M69" s="83">
        <v>49618.494089278007</v>
      </c>
      <c r="N69" s="73"/>
      <c r="O69" s="84">
        <f t="shared" si="0"/>
        <v>1.0187083430992051E-2</v>
      </c>
      <c r="P69" s="84">
        <f>M69/'סכום נכסי הקרן'!$C$42</f>
        <v>2.6486018678120362E-3</v>
      </c>
    </row>
    <row r="70" spans="2:16">
      <c r="B70" s="76" t="s">
        <v>1824</v>
      </c>
      <c r="C70" s="73" t="s">
        <v>1825</v>
      </c>
      <c r="D70" s="73" t="s">
        <v>234</v>
      </c>
      <c r="E70" s="73"/>
      <c r="F70" s="94">
        <v>42491</v>
      </c>
      <c r="G70" s="83">
        <v>6.5800000000000072</v>
      </c>
      <c r="H70" s="86" t="s">
        <v>131</v>
      </c>
      <c r="I70" s="87">
        <v>4.8000000000000001E-2</v>
      </c>
      <c r="J70" s="87">
        <v>4.849999999999996E-2</v>
      </c>
      <c r="K70" s="83">
        <v>46880495.346880004</v>
      </c>
      <c r="L70" s="85">
        <v>113.58266399999999</v>
      </c>
      <c r="M70" s="83">
        <v>53248.115338532007</v>
      </c>
      <c r="N70" s="73"/>
      <c r="O70" s="84">
        <f t="shared" si="0"/>
        <v>1.0932274416081661E-2</v>
      </c>
      <c r="P70" s="84">
        <f>M70/'סכום נכסי הקרן'!$C$42</f>
        <v>2.8423486107689482E-3</v>
      </c>
    </row>
    <row r="71" spans="2:16">
      <c r="B71" s="76" t="s">
        <v>1826</v>
      </c>
      <c r="C71" s="73" t="s">
        <v>1827</v>
      </c>
      <c r="D71" s="73" t="s">
        <v>234</v>
      </c>
      <c r="E71" s="73"/>
      <c r="F71" s="94">
        <v>42522</v>
      </c>
      <c r="G71" s="83">
        <v>6.6599999999999664</v>
      </c>
      <c r="H71" s="86" t="s">
        <v>131</v>
      </c>
      <c r="I71" s="87">
        <v>4.8000000000000001E-2</v>
      </c>
      <c r="J71" s="87">
        <v>4.8500000000000022E-2</v>
      </c>
      <c r="K71" s="83">
        <v>26696179.242980003</v>
      </c>
      <c r="L71" s="85">
        <v>112.675006</v>
      </c>
      <c r="M71" s="83">
        <v>30079.921649947002</v>
      </c>
      <c r="N71" s="73"/>
      <c r="O71" s="84">
        <f t="shared" si="0"/>
        <v>6.1756544020534774E-3</v>
      </c>
      <c r="P71" s="84">
        <f>M71/'סכום נכסי הקרן'!$C$42</f>
        <v>1.6056460021205089E-3</v>
      </c>
    </row>
    <row r="72" spans="2:16">
      <c r="B72" s="76" t="s">
        <v>1828</v>
      </c>
      <c r="C72" s="73" t="s">
        <v>1829</v>
      </c>
      <c r="D72" s="73" t="s">
        <v>234</v>
      </c>
      <c r="E72" s="73"/>
      <c r="F72" s="94">
        <v>42552</v>
      </c>
      <c r="G72" s="83">
        <v>6.5900000000001917</v>
      </c>
      <c r="H72" s="86" t="s">
        <v>131</v>
      </c>
      <c r="I72" s="87">
        <v>4.8000000000000001E-2</v>
      </c>
      <c r="J72" s="87">
        <v>4.8500000000001202E-2</v>
      </c>
      <c r="K72" s="83">
        <v>8217307.1821620008</v>
      </c>
      <c r="L72" s="85">
        <v>114.576982</v>
      </c>
      <c r="M72" s="83">
        <v>9415.1425789410023</v>
      </c>
      <c r="N72" s="73"/>
      <c r="O72" s="84">
        <f t="shared" si="0"/>
        <v>1.9330059230290772E-3</v>
      </c>
      <c r="P72" s="84">
        <f>M72/'סכום נכסי הקרן'!$C$42</f>
        <v>5.0257398331015376E-4</v>
      </c>
    </row>
    <row r="73" spans="2:16">
      <c r="B73" s="76" t="s">
        <v>1830</v>
      </c>
      <c r="C73" s="73" t="s">
        <v>1831</v>
      </c>
      <c r="D73" s="73" t="s">
        <v>234</v>
      </c>
      <c r="E73" s="73"/>
      <c r="F73" s="94">
        <v>42583</v>
      </c>
      <c r="G73" s="83">
        <v>6.6700000000000275</v>
      </c>
      <c r="H73" s="86" t="s">
        <v>131</v>
      </c>
      <c r="I73" s="87">
        <v>4.8000000000000001E-2</v>
      </c>
      <c r="J73" s="87">
        <v>4.8500000000000279E-2</v>
      </c>
      <c r="K73" s="83">
        <v>70349028.733671993</v>
      </c>
      <c r="L73" s="85">
        <v>113.786986</v>
      </c>
      <c r="M73" s="83">
        <v>80048.039625028017</v>
      </c>
      <c r="N73" s="73"/>
      <c r="O73" s="84">
        <f t="shared" si="0"/>
        <v>1.6434518481763614E-2</v>
      </c>
      <c r="P73" s="84">
        <f>M73/'סכום נכסי הקרן'!$C$42</f>
        <v>4.2729105579879982E-3</v>
      </c>
    </row>
    <row r="74" spans="2:16">
      <c r="B74" s="76" t="s">
        <v>1832</v>
      </c>
      <c r="C74" s="73" t="s">
        <v>1833</v>
      </c>
      <c r="D74" s="73" t="s">
        <v>234</v>
      </c>
      <c r="E74" s="73"/>
      <c r="F74" s="94">
        <v>42614</v>
      </c>
      <c r="G74" s="83">
        <v>6.7499999999999494</v>
      </c>
      <c r="H74" s="86" t="s">
        <v>131</v>
      </c>
      <c r="I74" s="87">
        <v>4.8000000000000001E-2</v>
      </c>
      <c r="J74" s="87">
        <v>4.8499999999999523E-2</v>
      </c>
      <c r="K74" s="83">
        <v>21550639.040164005</v>
      </c>
      <c r="L74" s="85">
        <v>112.87374199999999</v>
      </c>
      <c r="M74" s="83">
        <v>24325.012756439006</v>
      </c>
      <c r="N74" s="73"/>
      <c r="O74" s="84">
        <f t="shared" si="0"/>
        <v>4.9941244481125236E-3</v>
      </c>
      <c r="P74" s="84">
        <f>M74/'סכום נכסי הקרן'!$C$42</f>
        <v>1.2984528330370663E-3</v>
      </c>
    </row>
    <row r="75" spans="2:16">
      <c r="B75" s="76" t="s">
        <v>1834</v>
      </c>
      <c r="C75" s="73" t="s">
        <v>1835</v>
      </c>
      <c r="D75" s="73" t="s">
        <v>234</v>
      </c>
      <c r="E75" s="73"/>
      <c r="F75" s="94">
        <v>42644</v>
      </c>
      <c r="G75" s="83">
        <v>6.8400000000000665</v>
      </c>
      <c r="H75" s="86" t="s">
        <v>131</v>
      </c>
      <c r="I75" s="87">
        <v>4.8000000000000001E-2</v>
      </c>
      <c r="J75" s="87">
        <v>4.8500000000000716E-2</v>
      </c>
      <c r="K75" s="83">
        <v>16576504.111193001</v>
      </c>
      <c r="L75" s="85">
        <v>112.76682700000001</v>
      </c>
      <c r="M75" s="83">
        <v>18692.797636489006</v>
      </c>
      <c r="N75" s="73"/>
      <c r="O75" s="84">
        <f t="shared" si="0"/>
        <v>3.8377845312865554E-3</v>
      </c>
      <c r="P75" s="84">
        <f>M75/'סכום נכסי הקרן'!$C$42</f>
        <v>9.9780897512840271E-4</v>
      </c>
    </row>
    <row r="76" spans="2:16">
      <c r="B76" s="76" t="s">
        <v>1836</v>
      </c>
      <c r="C76" s="73" t="s">
        <v>1837</v>
      </c>
      <c r="D76" s="73" t="s">
        <v>234</v>
      </c>
      <c r="E76" s="73"/>
      <c r="F76" s="94">
        <v>42675</v>
      </c>
      <c r="G76" s="83">
        <v>6.9199999999999751</v>
      </c>
      <c r="H76" s="86" t="s">
        <v>131</v>
      </c>
      <c r="I76" s="87">
        <v>4.8000000000000001E-2</v>
      </c>
      <c r="J76" s="87">
        <v>4.8499999999999766E-2</v>
      </c>
      <c r="K76" s="83">
        <v>24177828.394434005</v>
      </c>
      <c r="L76" s="85">
        <v>112.424988</v>
      </c>
      <c r="M76" s="83">
        <v>27181.920610129004</v>
      </c>
      <c r="N76" s="73"/>
      <c r="O76" s="84">
        <f t="shared" si="0"/>
        <v>5.5806710411596796E-3</v>
      </c>
      <c r="P76" s="84">
        <f>M76/'סכום נכסי הקרן'!$C$42</f>
        <v>1.450952654249603E-3</v>
      </c>
    </row>
    <row r="77" spans="2:16">
      <c r="B77" s="76" t="s">
        <v>1838</v>
      </c>
      <c r="C77" s="73" t="s">
        <v>1839</v>
      </c>
      <c r="D77" s="73" t="s">
        <v>234</v>
      </c>
      <c r="E77" s="73"/>
      <c r="F77" s="94">
        <v>42705</v>
      </c>
      <c r="G77" s="83">
        <v>7.0000000000000986</v>
      </c>
      <c r="H77" s="86" t="s">
        <v>131</v>
      </c>
      <c r="I77" s="87">
        <v>4.8000000000000001E-2</v>
      </c>
      <c r="J77" s="87">
        <v>4.8600000000000664E-2</v>
      </c>
      <c r="K77" s="83">
        <v>27012702.524457</v>
      </c>
      <c r="L77" s="85">
        <v>111.73911200000001</v>
      </c>
      <c r="M77" s="83">
        <v>30183.754044050009</v>
      </c>
      <c r="N77" s="73"/>
      <c r="O77" s="84">
        <f t="shared" si="0"/>
        <v>6.1969720434084082E-3</v>
      </c>
      <c r="P77" s="84">
        <f>M77/'סכום נכסי הקרן'!$C$42</f>
        <v>1.6111885055359852E-3</v>
      </c>
    </row>
    <row r="78" spans="2:16">
      <c r="B78" s="76" t="s">
        <v>1840</v>
      </c>
      <c r="C78" s="73" t="s">
        <v>1841</v>
      </c>
      <c r="D78" s="73" t="s">
        <v>234</v>
      </c>
      <c r="E78" s="73"/>
      <c r="F78" s="94">
        <v>42736</v>
      </c>
      <c r="G78" s="83">
        <v>6.92</v>
      </c>
      <c r="H78" s="86" t="s">
        <v>131</v>
      </c>
      <c r="I78" s="87">
        <v>4.8000000000000001E-2</v>
      </c>
      <c r="J78" s="87">
        <v>4.8500000000000029E-2</v>
      </c>
      <c r="K78" s="83">
        <v>54714869.31186901</v>
      </c>
      <c r="L78" s="85">
        <v>114.458671</v>
      </c>
      <c r="M78" s="83">
        <v>62625.912436175015</v>
      </c>
      <c r="N78" s="73"/>
      <c r="O78" s="84">
        <f t="shared" ref="O78:O141" si="3">IFERROR(M78/$M$11,0)</f>
        <v>1.2857613005775939E-2</v>
      </c>
      <c r="P78" s="84">
        <f>M78/'סכום נכסי הקרן'!$C$42</f>
        <v>3.3429291173858707E-3</v>
      </c>
    </row>
    <row r="79" spans="2:16">
      <c r="B79" s="76" t="s">
        <v>1842</v>
      </c>
      <c r="C79" s="73" t="s">
        <v>1843</v>
      </c>
      <c r="D79" s="73" t="s">
        <v>234</v>
      </c>
      <c r="E79" s="73"/>
      <c r="F79" s="94">
        <v>42767</v>
      </c>
      <c r="G79" s="83">
        <v>7.0099999999999509</v>
      </c>
      <c r="H79" s="86" t="s">
        <v>131</v>
      </c>
      <c r="I79" s="87">
        <v>4.8000000000000001E-2</v>
      </c>
      <c r="J79" s="87">
        <v>4.8499999999999821E-2</v>
      </c>
      <c r="K79" s="83">
        <v>29908913.608977005</v>
      </c>
      <c r="L79" s="85">
        <v>113.998153</v>
      </c>
      <c r="M79" s="83">
        <v>34095.608983569007</v>
      </c>
      <c r="N79" s="73"/>
      <c r="O79" s="84">
        <f t="shared" si="3"/>
        <v>7.0001079178490149E-3</v>
      </c>
      <c r="P79" s="84">
        <f>M79/'סכום נכסי הקרן'!$C$42</f>
        <v>1.8200006932008793E-3</v>
      </c>
    </row>
    <row r="80" spans="2:16">
      <c r="B80" s="76" t="s">
        <v>1844</v>
      </c>
      <c r="C80" s="73" t="s">
        <v>1845</v>
      </c>
      <c r="D80" s="73" t="s">
        <v>234</v>
      </c>
      <c r="E80" s="73"/>
      <c r="F80" s="94">
        <v>42795</v>
      </c>
      <c r="G80" s="83">
        <v>7.0900000000000913</v>
      </c>
      <c r="H80" s="86" t="s">
        <v>131</v>
      </c>
      <c r="I80" s="87">
        <v>4.8000000000000001E-2</v>
      </c>
      <c r="J80" s="87">
        <v>4.8500000000000466E-2</v>
      </c>
      <c r="K80" s="83">
        <v>37055975.484853007</v>
      </c>
      <c r="L80" s="85">
        <v>113.784931</v>
      </c>
      <c r="M80" s="83">
        <v>42164.116228313003</v>
      </c>
      <c r="N80" s="73"/>
      <c r="O80" s="84">
        <f t="shared" si="3"/>
        <v>8.6566385718805372E-3</v>
      </c>
      <c r="P80" s="84">
        <f>M80/'סכום נכסי הקרן'!$C$42</f>
        <v>2.2506921873931985E-3</v>
      </c>
    </row>
    <row r="81" spans="2:16">
      <c r="B81" s="76" t="s">
        <v>1846</v>
      </c>
      <c r="C81" s="73" t="s">
        <v>1847</v>
      </c>
      <c r="D81" s="73" t="s">
        <v>234</v>
      </c>
      <c r="E81" s="73"/>
      <c r="F81" s="94">
        <v>42826</v>
      </c>
      <c r="G81" s="83">
        <v>7.1700000000000115</v>
      </c>
      <c r="H81" s="86" t="s">
        <v>131</v>
      </c>
      <c r="I81" s="87">
        <v>4.8000000000000001E-2</v>
      </c>
      <c r="J81" s="87">
        <v>4.8500000000000251E-2</v>
      </c>
      <c r="K81" s="83">
        <v>26151525.534251004</v>
      </c>
      <c r="L81" s="85">
        <v>113.335953</v>
      </c>
      <c r="M81" s="83">
        <v>29639.080713645002</v>
      </c>
      <c r="N81" s="73"/>
      <c r="O81" s="84">
        <f t="shared" si="3"/>
        <v>6.0851461453977082E-3</v>
      </c>
      <c r="P81" s="84">
        <f>M81/'סכום נכסי הקרן'!$C$42</f>
        <v>1.5821142092128763E-3</v>
      </c>
    </row>
    <row r="82" spans="2:16">
      <c r="B82" s="76" t="s">
        <v>1848</v>
      </c>
      <c r="C82" s="73" t="s">
        <v>1849</v>
      </c>
      <c r="D82" s="73" t="s">
        <v>234</v>
      </c>
      <c r="E82" s="73"/>
      <c r="F82" s="94">
        <v>42856</v>
      </c>
      <c r="G82" s="83">
        <v>7.2600000000000628</v>
      </c>
      <c r="H82" s="86" t="s">
        <v>131</v>
      </c>
      <c r="I82" s="87">
        <v>4.8000000000000001E-2</v>
      </c>
      <c r="J82" s="87">
        <v>4.8500000000000452E-2</v>
      </c>
      <c r="K82" s="83">
        <v>47262045.023726009</v>
      </c>
      <c r="L82" s="85">
        <v>112.547304</v>
      </c>
      <c r="M82" s="83">
        <v>53192.157272148994</v>
      </c>
      <c r="N82" s="73"/>
      <c r="O82" s="84">
        <f t="shared" si="3"/>
        <v>1.0920785766509688E-2</v>
      </c>
      <c r="P82" s="84">
        <f>M82/'סכום נכסי הקרן'!$C$42</f>
        <v>2.8393616067926781E-3</v>
      </c>
    </row>
    <row r="83" spans="2:16">
      <c r="B83" s="76" t="s">
        <v>1850</v>
      </c>
      <c r="C83" s="73" t="s">
        <v>1851</v>
      </c>
      <c r="D83" s="73" t="s">
        <v>234</v>
      </c>
      <c r="E83" s="73"/>
      <c r="F83" s="94">
        <v>42887</v>
      </c>
      <c r="G83" s="83">
        <v>7.3400000000000061</v>
      </c>
      <c r="H83" s="86" t="s">
        <v>131</v>
      </c>
      <c r="I83" s="87">
        <v>4.8000000000000001E-2</v>
      </c>
      <c r="J83" s="87">
        <v>4.850000000000014E-2</v>
      </c>
      <c r="K83" s="83">
        <v>41503596.45604901</v>
      </c>
      <c r="L83" s="85">
        <v>111.891183</v>
      </c>
      <c r="M83" s="83">
        <v>46438.865005511005</v>
      </c>
      <c r="N83" s="73"/>
      <c r="O83" s="84">
        <f t="shared" si="3"/>
        <v>9.5342795248988463E-3</v>
      </c>
      <c r="P83" s="84">
        <f>M83/'סכום נכסי הקרן'!$C$42</f>
        <v>2.4788754042264641E-3</v>
      </c>
    </row>
    <row r="84" spans="2:16">
      <c r="B84" s="76" t="s">
        <v>1852</v>
      </c>
      <c r="C84" s="73" t="s">
        <v>1853</v>
      </c>
      <c r="D84" s="73" t="s">
        <v>234</v>
      </c>
      <c r="E84" s="73"/>
      <c r="F84" s="94">
        <v>42918</v>
      </c>
      <c r="G84" s="83">
        <v>7.2499999999998295</v>
      </c>
      <c r="H84" s="86" t="s">
        <v>131</v>
      </c>
      <c r="I84" s="87">
        <v>4.8000000000000001E-2</v>
      </c>
      <c r="J84" s="87">
        <v>4.8499999999998968E-2</v>
      </c>
      <c r="K84" s="83">
        <v>18018614.312036</v>
      </c>
      <c r="L84" s="85">
        <v>113.632464</v>
      </c>
      <c r="M84" s="83">
        <v>20474.995450066002</v>
      </c>
      <c r="N84" s="73"/>
      <c r="O84" s="84">
        <f t="shared" si="3"/>
        <v>4.2036843464799325E-3</v>
      </c>
      <c r="P84" s="84">
        <f>M84/'סכום נכסי הקרן'!$C$42</f>
        <v>1.0929414966708202E-3</v>
      </c>
    </row>
    <row r="85" spans="2:16">
      <c r="B85" s="76" t="s">
        <v>1854</v>
      </c>
      <c r="C85" s="73" t="s">
        <v>1855</v>
      </c>
      <c r="D85" s="73" t="s">
        <v>234</v>
      </c>
      <c r="E85" s="73"/>
      <c r="F85" s="94">
        <v>42949</v>
      </c>
      <c r="G85" s="83">
        <v>7.3400000000000212</v>
      </c>
      <c r="H85" s="86" t="s">
        <v>131</v>
      </c>
      <c r="I85" s="87">
        <v>4.8000000000000001E-2</v>
      </c>
      <c r="J85" s="87">
        <v>4.850000000000023E-2</v>
      </c>
      <c r="K85" s="83">
        <v>44122023.388248004</v>
      </c>
      <c r="L85" s="85">
        <v>114.000902</v>
      </c>
      <c r="M85" s="83">
        <v>50299.504467341008</v>
      </c>
      <c r="N85" s="73"/>
      <c r="O85" s="84">
        <f t="shared" si="3"/>
        <v>1.0326900442089094E-2</v>
      </c>
      <c r="P85" s="84">
        <f>M85/'סכום נכסי הקרן'!$C$42</f>
        <v>2.6849537441122643E-3</v>
      </c>
    </row>
    <row r="86" spans="2:16">
      <c r="B86" s="76" t="s">
        <v>1856</v>
      </c>
      <c r="C86" s="73" t="s">
        <v>1857</v>
      </c>
      <c r="D86" s="73" t="s">
        <v>234</v>
      </c>
      <c r="E86" s="73"/>
      <c r="F86" s="94">
        <v>42979</v>
      </c>
      <c r="G86" s="83">
        <v>7.4199999999999671</v>
      </c>
      <c r="H86" s="86" t="s">
        <v>131</v>
      </c>
      <c r="I86" s="87">
        <v>4.8000000000000001E-2</v>
      </c>
      <c r="J86" s="87">
        <v>4.8499999999999932E-2</v>
      </c>
      <c r="K86" s="83">
        <v>19819061.457571998</v>
      </c>
      <c r="L86" s="85">
        <v>113.68098500000001</v>
      </c>
      <c r="M86" s="83">
        <v>22530.504276358999</v>
      </c>
      <c r="N86" s="73"/>
      <c r="O86" s="84">
        <f t="shared" si="3"/>
        <v>4.6256971522073862E-3</v>
      </c>
      <c r="P86" s="84">
        <f>M86/'סכום נכסי הקרן'!$C$42</f>
        <v>1.2026631763902415E-3</v>
      </c>
    </row>
    <row r="87" spans="2:16">
      <c r="B87" s="76" t="s">
        <v>1858</v>
      </c>
      <c r="C87" s="73" t="s">
        <v>1859</v>
      </c>
      <c r="D87" s="73" t="s">
        <v>234</v>
      </c>
      <c r="E87" s="73"/>
      <c r="F87" s="94">
        <v>43009</v>
      </c>
      <c r="G87" s="83">
        <v>7.5000000000000702</v>
      </c>
      <c r="H87" s="86" t="s">
        <v>131</v>
      </c>
      <c r="I87" s="87">
        <v>4.8000000000000001E-2</v>
      </c>
      <c r="J87" s="87">
        <v>4.8500000000000473E-2</v>
      </c>
      <c r="K87" s="83">
        <v>37879181.97941801</v>
      </c>
      <c r="L87" s="85">
        <v>112.892754</v>
      </c>
      <c r="M87" s="83">
        <v>42762.851799760007</v>
      </c>
      <c r="N87" s="73"/>
      <c r="O87" s="84">
        <f t="shared" si="3"/>
        <v>8.7795638909855221E-3</v>
      </c>
      <c r="P87" s="84">
        <f>M87/'סכום נכסי הקרן'!$C$42</f>
        <v>2.2826522898099851E-3</v>
      </c>
    </row>
    <row r="88" spans="2:16">
      <c r="B88" s="76" t="s">
        <v>1860</v>
      </c>
      <c r="C88" s="73" t="s">
        <v>1861</v>
      </c>
      <c r="D88" s="73" t="s">
        <v>234</v>
      </c>
      <c r="E88" s="73"/>
      <c r="F88" s="94">
        <v>43040</v>
      </c>
      <c r="G88" s="83">
        <v>7.5899999999999226</v>
      </c>
      <c r="H88" s="86" t="s">
        <v>131</v>
      </c>
      <c r="I88" s="87">
        <v>4.8000000000000001E-2</v>
      </c>
      <c r="J88" s="87">
        <v>4.8499999999999474E-2</v>
      </c>
      <c r="K88" s="83">
        <v>40638422.57156501</v>
      </c>
      <c r="L88" s="85">
        <v>112.320705</v>
      </c>
      <c r="M88" s="83">
        <v>45645.362763584009</v>
      </c>
      <c r="N88" s="73"/>
      <c r="O88" s="84">
        <f t="shared" si="3"/>
        <v>9.3713670123456629E-3</v>
      </c>
      <c r="P88" s="84">
        <f>M88/'סכום נכסי הקרן'!$C$42</f>
        <v>2.436518787834613E-3</v>
      </c>
    </row>
    <row r="89" spans="2:16">
      <c r="B89" s="76" t="s">
        <v>1862</v>
      </c>
      <c r="C89" s="73" t="s">
        <v>1863</v>
      </c>
      <c r="D89" s="73" t="s">
        <v>234</v>
      </c>
      <c r="E89" s="73"/>
      <c r="F89" s="94">
        <v>43070</v>
      </c>
      <c r="G89" s="83">
        <v>7.6700000000000603</v>
      </c>
      <c r="H89" s="86" t="s">
        <v>131</v>
      </c>
      <c r="I89" s="87">
        <v>4.8000000000000001E-2</v>
      </c>
      <c r="J89" s="87">
        <v>4.8500000000000432E-2</v>
      </c>
      <c r="K89" s="83">
        <v>41616585.582754008</v>
      </c>
      <c r="L89" s="85">
        <v>111.557219</v>
      </c>
      <c r="M89" s="83">
        <v>46426.305553860009</v>
      </c>
      <c r="N89" s="73"/>
      <c r="O89" s="84">
        <f t="shared" si="3"/>
        <v>9.5317009665575551E-3</v>
      </c>
      <c r="P89" s="84">
        <f>M89/'סכום נכסי הקרן'!$C$42</f>
        <v>2.4782049891380565E-3</v>
      </c>
    </row>
    <row r="90" spans="2:16">
      <c r="B90" s="76" t="s">
        <v>1864</v>
      </c>
      <c r="C90" s="73" t="s">
        <v>1865</v>
      </c>
      <c r="D90" s="73" t="s">
        <v>234</v>
      </c>
      <c r="E90" s="73"/>
      <c r="F90" s="94">
        <v>43101</v>
      </c>
      <c r="G90" s="83">
        <v>7.5699999999999648</v>
      </c>
      <c r="H90" s="86" t="s">
        <v>131</v>
      </c>
      <c r="I90" s="87">
        <v>4.8000000000000001E-2</v>
      </c>
      <c r="J90" s="87">
        <v>4.8499999999999745E-2</v>
      </c>
      <c r="K90" s="83">
        <v>56816928.248691007</v>
      </c>
      <c r="L90" s="85">
        <v>114.113761</v>
      </c>
      <c r="M90" s="83">
        <v>64835.933733362006</v>
      </c>
      <c r="N90" s="73"/>
      <c r="O90" s="84">
        <f t="shared" si="3"/>
        <v>1.3311348487917025E-2</v>
      </c>
      <c r="P90" s="84">
        <f>M90/'סכום נכסי הקרן'!$C$42</f>
        <v>3.4608985689597487E-3</v>
      </c>
    </row>
    <row r="91" spans="2:16">
      <c r="B91" s="76" t="s">
        <v>1866</v>
      </c>
      <c r="C91" s="73" t="s">
        <v>1867</v>
      </c>
      <c r="D91" s="73" t="s">
        <v>234</v>
      </c>
      <c r="E91" s="73"/>
      <c r="F91" s="94">
        <v>43132</v>
      </c>
      <c r="G91" s="83">
        <v>7.660000000000017</v>
      </c>
      <c r="H91" s="86" t="s">
        <v>131</v>
      </c>
      <c r="I91" s="87">
        <v>4.8000000000000001E-2</v>
      </c>
      <c r="J91" s="87">
        <v>4.8500000000000106E-2</v>
      </c>
      <c r="K91" s="83">
        <v>54545923.665272005</v>
      </c>
      <c r="L91" s="85">
        <v>113.546487</v>
      </c>
      <c r="M91" s="83">
        <v>61934.98033531801</v>
      </c>
      <c r="N91" s="73"/>
      <c r="O91" s="84">
        <f t="shared" si="3"/>
        <v>1.2715758983686586E-2</v>
      </c>
      <c r="P91" s="84">
        <f>M91/'סכום נכסי הקרן'!$C$42</f>
        <v>3.306047626190905E-3</v>
      </c>
    </row>
    <row r="92" spans="2:16">
      <c r="B92" s="76" t="s">
        <v>1868</v>
      </c>
      <c r="C92" s="73" t="s">
        <v>1869</v>
      </c>
      <c r="D92" s="73" t="s">
        <v>234</v>
      </c>
      <c r="E92" s="73"/>
      <c r="F92" s="94">
        <v>43161</v>
      </c>
      <c r="G92" s="83">
        <v>7.7399999999997631</v>
      </c>
      <c r="H92" s="86" t="s">
        <v>131</v>
      </c>
      <c r="I92" s="87">
        <v>4.8000000000000001E-2</v>
      </c>
      <c r="J92" s="87">
        <v>4.8499999999998857E-2</v>
      </c>
      <c r="K92" s="83">
        <v>12830799.265895002</v>
      </c>
      <c r="L92" s="85">
        <v>113.664711</v>
      </c>
      <c r="M92" s="83">
        <v>14584.090957429002</v>
      </c>
      <c r="N92" s="73"/>
      <c r="O92" s="84">
        <f t="shared" si="3"/>
        <v>2.994233381633606E-3</v>
      </c>
      <c r="P92" s="84">
        <f>M92/'סכום נכסי הקרן'!$C$42</f>
        <v>7.7848897390326145E-4</v>
      </c>
    </row>
    <row r="93" spans="2:16">
      <c r="B93" s="76" t="s">
        <v>1870</v>
      </c>
      <c r="C93" s="73" t="s">
        <v>1871</v>
      </c>
      <c r="D93" s="73" t="s">
        <v>234</v>
      </c>
      <c r="E93" s="73"/>
      <c r="F93" s="94">
        <v>43221</v>
      </c>
      <c r="G93" s="83">
        <v>7.8999999999999408</v>
      </c>
      <c r="H93" s="86" t="s">
        <v>131</v>
      </c>
      <c r="I93" s="87">
        <v>4.8000000000000001E-2</v>
      </c>
      <c r="J93" s="87">
        <v>4.8499999999999613E-2</v>
      </c>
      <c r="K93" s="83">
        <v>51932262.260866016</v>
      </c>
      <c r="L93" s="85">
        <v>112.32286999999999</v>
      </c>
      <c r="M93" s="83">
        <v>58331.807175005</v>
      </c>
      <c r="N93" s="73"/>
      <c r="O93" s="84">
        <f t="shared" si="3"/>
        <v>1.197599800798314E-2</v>
      </c>
      <c r="P93" s="84">
        <f>M93/'סכום נכסי הקרן'!$C$42</f>
        <v>3.1137126644469239E-3</v>
      </c>
    </row>
    <row r="94" spans="2:16">
      <c r="B94" s="76" t="s">
        <v>1872</v>
      </c>
      <c r="C94" s="73" t="s">
        <v>1873</v>
      </c>
      <c r="D94" s="73" t="s">
        <v>234</v>
      </c>
      <c r="E94" s="73"/>
      <c r="F94" s="94">
        <v>43252</v>
      </c>
      <c r="G94" s="83">
        <v>7.9899999999998723</v>
      </c>
      <c r="H94" s="86" t="s">
        <v>131</v>
      </c>
      <c r="I94" s="87">
        <v>4.8000000000000001E-2</v>
      </c>
      <c r="J94" s="87">
        <v>4.8499999999999294E-2</v>
      </c>
      <c r="K94" s="83">
        <v>28940127.926671006</v>
      </c>
      <c r="L94" s="85">
        <v>111.437478</v>
      </c>
      <c r="M94" s="83">
        <v>32250.148662485004</v>
      </c>
      <c r="N94" s="73"/>
      <c r="O94" s="84">
        <f t="shared" si="3"/>
        <v>6.6212197914652972E-3</v>
      </c>
      <c r="P94" s="84">
        <f>M94/'סכום נכסי הקרן'!$C$42</f>
        <v>1.7214912615240259E-3</v>
      </c>
    </row>
    <row r="95" spans="2:16">
      <c r="B95" s="76" t="s">
        <v>1874</v>
      </c>
      <c r="C95" s="73" t="s">
        <v>1875</v>
      </c>
      <c r="D95" s="73" t="s">
        <v>234</v>
      </c>
      <c r="E95" s="73"/>
      <c r="F95" s="94">
        <v>43282</v>
      </c>
      <c r="G95" s="83">
        <v>7.8800000000000772</v>
      </c>
      <c r="H95" s="86" t="s">
        <v>131</v>
      </c>
      <c r="I95" s="87">
        <v>4.8000000000000001E-2</v>
      </c>
      <c r="J95" s="87">
        <v>4.850000000000057E-2</v>
      </c>
      <c r="K95" s="83">
        <v>22195676.285952006</v>
      </c>
      <c r="L95" s="85">
        <v>113.10691799999999</v>
      </c>
      <c r="M95" s="83">
        <v>25104.845417016</v>
      </c>
      <c r="N95" s="73"/>
      <c r="O95" s="84">
        <f t="shared" si="3"/>
        <v>5.1542304836003482E-3</v>
      </c>
      <c r="P95" s="84">
        <f>M95/'סכום נכסי הקרן'!$C$42</f>
        <v>1.340079776363252E-3</v>
      </c>
    </row>
    <row r="96" spans="2:16">
      <c r="B96" s="76" t="s">
        <v>1876</v>
      </c>
      <c r="C96" s="73" t="s">
        <v>1877</v>
      </c>
      <c r="D96" s="73" t="s">
        <v>234</v>
      </c>
      <c r="E96" s="73"/>
      <c r="F96" s="94">
        <v>43313</v>
      </c>
      <c r="G96" s="83">
        <v>7.9599999999999929</v>
      </c>
      <c r="H96" s="86" t="s">
        <v>131</v>
      </c>
      <c r="I96" s="87">
        <v>4.8000000000000001E-2</v>
      </c>
      <c r="J96" s="87">
        <v>4.859999999999997E-2</v>
      </c>
      <c r="K96" s="83">
        <v>62707120.600839004</v>
      </c>
      <c r="L96" s="85">
        <v>112.515468</v>
      </c>
      <c r="M96" s="83">
        <v>70555.210196012005</v>
      </c>
      <c r="N96" s="73"/>
      <c r="O96" s="84">
        <f t="shared" si="3"/>
        <v>1.4485562811815955E-2</v>
      </c>
      <c r="P96" s="84">
        <f>M96/'סכום נכסי הקרן'!$C$42</f>
        <v>3.7661897028311722E-3</v>
      </c>
    </row>
    <row r="97" spans="2:16">
      <c r="B97" s="76" t="s">
        <v>1878</v>
      </c>
      <c r="C97" s="73" t="s">
        <v>1879</v>
      </c>
      <c r="D97" s="73" t="s">
        <v>234</v>
      </c>
      <c r="E97" s="73"/>
      <c r="F97" s="94">
        <v>43345</v>
      </c>
      <c r="G97" s="83">
        <v>8.0499999999999954</v>
      </c>
      <c r="H97" s="86" t="s">
        <v>131</v>
      </c>
      <c r="I97" s="87">
        <v>4.8000000000000001E-2</v>
      </c>
      <c r="J97" s="87">
        <v>4.8500000000000015E-2</v>
      </c>
      <c r="K97" s="83">
        <v>58201698.389315017</v>
      </c>
      <c r="L97" s="85">
        <v>112.06857599999999</v>
      </c>
      <c r="M97" s="83">
        <v>65225.814825647001</v>
      </c>
      <c r="N97" s="73"/>
      <c r="O97" s="84">
        <f t="shared" si="3"/>
        <v>1.3391394271010064E-2</v>
      </c>
      <c r="P97" s="84">
        <f>M97/'סכום נכסי הקרן'!$C$42</f>
        <v>3.4817101596418968E-3</v>
      </c>
    </row>
    <row r="98" spans="2:16">
      <c r="B98" s="76" t="s">
        <v>1880</v>
      </c>
      <c r="C98" s="73" t="s">
        <v>1881</v>
      </c>
      <c r="D98" s="73" t="s">
        <v>234</v>
      </c>
      <c r="E98" s="73"/>
      <c r="F98" s="94">
        <v>43375</v>
      </c>
      <c r="G98" s="83">
        <v>8.1299999999998853</v>
      </c>
      <c r="H98" s="86" t="s">
        <v>131</v>
      </c>
      <c r="I98" s="87">
        <v>4.8000000000000001E-2</v>
      </c>
      <c r="J98" s="87">
        <v>4.8499999999999169E-2</v>
      </c>
      <c r="K98" s="83">
        <v>20900375.086474005</v>
      </c>
      <c r="L98" s="85">
        <v>111.52074500000001</v>
      </c>
      <c r="M98" s="83">
        <v>23308.254066166999</v>
      </c>
      <c r="N98" s="73"/>
      <c r="O98" s="84">
        <f t="shared" si="3"/>
        <v>4.7853755572584309E-3</v>
      </c>
      <c r="P98" s="84">
        <f>M98/'סכום נכסי הקרן'!$C$42</f>
        <v>1.2441789374745954E-3</v>
      </c>
    </row>
    <row r="99" spans="2:16">
      <c r="B99" s="76" t="s">
        <v>1882</v>
      </c>
      <c r="C99" s="73" t="s">
        <v>1883</v>
      </c>
      <c r="D99" s="73" t="s">
        <v>234</v>
      </c>
      <c r="E99" s="73"/>
      <c r="F99" s="94">
        <v>43405</v>
      </c>
      <c r="G99" s="83">
        <v>8.2200000001961833</v>
      </c>
      <c r="H99" s="86" t="s">
        <v>131</v>
      </c>
      <c r="I99" s="87">
        <v>4.8000000000000001E-2</v>
      </c>
      <c r="J99" s="87">
        <v>4.8500000001528702E-2</v>
      </c>
      <c r="K99" s="83">
        <v>14142.856676000001</v>
      </c>
      <c r="L99" s="85">
        <v>111.007533</v>
      </c>
      <c r="M99" s="83">
        <v>15.699636236000002</v>
      </c>
      <c r="N99" s="73"/>
      <c r="O99" s="84">
        <f t="shared" si="3"/>
        <v>3.2232639685636457E-6</v>
      </c>
      <c r="P99" s="84">
        <f>M99/'סכום נכסי הקרן'!$C$42</f>
        <v>8.3803603115848178E-7</v>
      </c>
    </row>
    <row r="100" spans="2:16">
      <c r="B100" s="76" t="s">
        <v>1884</v>
      </c>
      <c r="C100" s="73" t="s">
        <v>1885</v>
      </c>
      <c r="D100" s="73" t="s">
        <v>234</v>
      </c>
      <c r="E100" s="73"/>
      <c r="F100" s="94">
        <v>43435</v>
      </c>
      <c r="G100" s="83">
        <v>8.3000000000000753</v>
      </c>
      <c r="H100" s="86" t="s">
        <v>131</v>
      </c>
      <c r="I100" s="87">
        <v>4.8000000000000001E-2</v>
      </c>
      <c r="J100" s="87">
        <v>4.8600000000000379E-2</v>
      </c>
      <c r="K100" s="83">
        <v>24180902.928493999</v>
      </c>
      <c r="L100" s="85">
        <v>110.17966300000001</v>
      </c>
      <c r="M100" s="83">
        <v>26642.437366850005</v>
      </c>
      <c r="N100" s="73"/>
      <c r="O100" s="84">
        <f t="shared" si="3"/>
        <v>5.4699107105656702E-3</v>
      </c>
      <c r="P100" s="84">
        <f>M100/'סכום נכסי הקרן'!$C$42</f>
        <v>1.422155401289223E-3</v>
      </c>
    </row>
    <row r="101" spans="2:16">
      <c r="B101" s="76" t="s">
        <v>1886</v>
      </c>
      <c r="C101" s="73" t="s">
        <v>1887</v>
      </c>
      <c r="D101" s="73" t="s">
        <v>234</v>
      </c>
      <c r="E101" s="73"/>
      <c r="F101" s="94">
        <v>43497</v>
      </c>
      <c r="G101" s="83">
        <v>8.2699999999999747</v>
      </c>
      <c r="H101" s="86" t="s">
        <v>131</v>
      </c>
      <c r="I101" s="87">
        <v>4.8000000000000001E-2</v>
      </c>
      <c r="J101" s="87">
        <v>4.8499999999999883E-2</v>
      </c>
      <c r="K101" s="83">
        <v>36495795.379121006</v>
      </c>
      <c r="L101" s="85">
        <v>112.61681799999999</v>
      </c>
      <c r="M101" s="83">
        <v>41100.403482930007</v>
      </c>
      <c r="N101" s="73"/>
      <c r="O101" s="84">
        <f t="shared" si="3"/>
        <v>8.4382496287512092E-3</v>
      </c>
      <c r="P101" s="84">
        <f>M101/'סכום נכסי הקרן'!$C$42</f>
        <v>2.1939119159249099E-3</v>
      </c>
    </row>
    <row r="102" spans="2:16">
      <c r="B102" s="76" t="s">
        <v>1888</v>
      </c>
      <c r="C102" s="73" t="s">
        <v>1889</v>
      </c>
      <c r="D102" s="73" t="s">
        <v>234</v>
      </c>
      <c r="E102" s="73"/>
      <c r="F102" s="94">
        <v>43525</v>
      </c>
      <c r="G102" s="83">
        <v>8.3500000000000423</v>
      </c>
      <c r="H102" s="86" t="s">
        <v>131</v>
      </c>
      <c r="I102" s="87">
        <v>4.8000000000000001E-2</v>
      </c>
      <c r="J102" s="87">
        <v>4.8700000000000278E-2</v>
      </c>
      <c r="K102" s="83">
        <v>57268884.755511008</v>
      </c>
      <c r="L102" s="85">
        <v>112.215339</v>
      </c>
      <c r="M102" s="83">
        <v>64264.472919275009</v>
      </c>
      <c r="N102" s="73"/>
      <c r="O102" s="84">
        <f t="shared" si="3"/>
        <v>1.3194022899998692E-2</v>
      </c>
      <c r="P102" s="84">
        <f>M102/'סכום נכסי הקרן'!$C$42</f>
        <v>3.4303943747605284E-3</v>
      </c>
    </row>
    <row r="103" spans="2:16">
      <c r="B103" s="76" t="s">
        <v>1890</v>
      </c>
      <c r="C103" s="73" t="s">
        <v>1891</v>
      </c>
      <c r="D103" s="73" t="s">
        <v>234</v>
      </c>
      <c r="E103" s="73"/>
      <c r="F103" s="94">
        <v>43556</v>
      </c>
      <c r="G103" s="83">
        <v>8.4300000000000797</v>
      </c>
      <c r="H103" s="86" t="s">
        <v>131</v>
      </c>
      <c r="I103" s="87">
        <v>4.8000000000000001E-2</v>
      </c>
      <c r="J103" s="87">
        <v>4.8700000000000389E-2</v>
      </c>
      <c r="K103" s="83">
        <v>25358910.653583005</v>
      </c>
      <c r="L103" s="85">
        <v>111.636476</v>
      </c>
      <c r="M103" s="83">
        <v>28309.794215738999</v>
      </c>
      <c r="N103" s="73"/>
      <c r="O103" s="84">
        <f t="shared" si="3"/>
        <v>5.8122327346542355E-3</v>
      </c>
      <c r="P103" s="84">
        <f>M103/'סכום נכסי הקרן'!$C$42</f>
        <v>1.5111577893167723E-3</v>
      </c>
    </row>
    <row r="104" spans="2:16">
      <c r="B104" s="76" t="s">
        <v>1892</v>
      </c>
      <c r="C104" s="73" t="s">
        <v>1893</v>
      </c>
      <c r="D104" s="73" t="s">
        <v>234</v>
      </c>
      <c r="E104" s="73"/>
      <c r="F104" s="94">
        <v>43586</v>
      </c>
      <c r="G104" s="83">
        <v>8.5200000000000315</v>
      </c>
      <c r="H104" s="86" t="s">
        <v>131</v>
      </c>
      <c r="I104" s="87">
        <v>4.8000000000000001E-2</v>
      </c>
      <c r="J104" s="87">
        <v>4.850000000000021E-2</v>
      </c>
      <c r="K104" s="83">
        <v>61780917.215264007</v>
      </c>
      <c r="L104" s="85">
        <v>110.79268399999999</v>
      </c>
      <c r="M104" s="83">
        <v>68448.73627132301</v>
      </c>
      <c r="N104" s="73"/>
      <c r="O104" s="84">
        <f t="shared" si="3"/>
        <v>1.4053086453758707E-2</v>
      </c>
      <c r="P104" s="84">
        <f>M104/'סכום נכסי הקרן'!$C$42</f>
        <v>3.6537475404110468E-3</v>
      </c>
    </row>
    <row r="105" spans="2:16">
      <c r="B105" s="76" t="s">
        <v>1894</v>
      </c>
      <c r="C105" s="73" t="s">
        <v>1895</v>
      </c>
      <c r="D105" s="73" t="s">
        <v>234</v>
      </c>
      <c r="E105" s="73"/>
      <c r="F105" s="94">
        <v>43617</v>
      </c>
      <c r="G105" s="83">
        <v>8.6000000000936669</v>
      </c>
      <c r="H105" s="86" t="s">
        <v>131</v>
      </c>
      <c r="I105" s="87">
        <v>4.8000000000000001E-2</v>
      </c>
      <c r="J105" s="87">
        <v>4.8500000000351255E-2</v>
      </c>
      <c r="K105" s="83">
        <v>15526.397003000002</v>
      </c>
      <c r="L105" s="85">
        <v>110.017386</v>
      </c>
      <c r="M105" s="83">
        <v>17.081736144000001</v>
      </c>
      <c r="N105" s="73"/>
      <c r="O105" s="84">
        <f t="shared" si="3"/>
        <v>3.5070204051743421E-6</v>
      </c>
      <c r="P105" s="84">
        <f>M105/'סכום נכסי הקרן'!$C$42</f>
        <v>9.118115953915499E-7</v>
      </c>
    </row>
    <row r="106" spans="2:16">
      <c r="B106" s="76" t="s">
        <v>1896</v>
      </c>
      <c r="C106" s="73" t="s">
        <v>1897</v>
      </c>
      <c r="D106" s="73" t="s">
        <v>234</v>
      </c>
      <c r="E106" s="73"/>
      <c r="F106" s="94">
        <v>43647</v>
      </c>
      <c r="G106" s="83">
        <v>8.4800000000000875</v>
      </c>
      <c r="H106" s="86" t="s">
        <v>131</v>
      </c>
      <c r="I106" s="87">
        <v>4.8000000000000001E-2</v>
      </c>
      <c r="J106" s="87">
        <v>4.8500000000000626E-2</v>
      </c>
      <c r="K106" s="83">
        <v>19176176.385626003</v>
      </c>
      <c r="L106" s="85">
        <v>111.43966399999999</v>
      </c>
      <c r="M106" s="83">
        <v>21369.866611069006</v>
      </c>
      <c r="N106" s="73"/>
      <c r="O106" s="84">
        <f t="shared" si="3"/>
        <v>4.3874087287782701E-3</v>
      </c>
      <c r="P106" s="84">
        <f>M106/'סכום נכסי הקרן'!$C$42</f>
        <v>1.140709117836813E-3</v>
      </c>
    </row>
    <row r="107" spans="2:16">
      <c r="B107" s="76" t="s">
        <v>1898</v>
      </c>
      <c r="C107" s="73" t="s">
        <v>1899</v>
      </c>
      <c r="D107" s="73" t="s">
        <v>234</v>
      </c>
      <c r="E107" s="73"/>
      <c r="F107" s="94">
        <v>43678</v>
      </c>
      <c r="G107" s="83">
        <v>8.5600000000000058</v>
      </c>
      <c r="H107" s="86" t="s">
        <v>131</v>
      </c>
      <c r="I107" s="87">
        <v>4.8000000000000001E-2</v>
      </c>
      <c r="J107" s="87">
        <v>4.8499999999999988E-2</v>
      </c>
      <c r="K107" s="83">
        <v>43071608.82664901</v>
      </c>
      <c r="L107" s="85">
        <v>111.659302</v>
      </c>
      <c r="M107" s="83">
        <v>48093.457575753011</v>
      </c>
      <c r="N107" s="73"/>
      <c r="O107" s="84">
        <f t="shared" si="3"/>
        <v>9.8739809379854073E-3</v>
      </c>
      <c r="P107" s="84">
        <f>M107/'סכום נכסי הקרן'!$C$42</f>
        <v>2.5671964436382159E-3</v>
      </c>
    </row>
    <row r="108" spans="2:16">
      <c r="B108" s="76" t="s">
        <v>1900</v>
      </c>
      <c r="C108" s="73" t="s">
        <v>1901</v>
      </c>
      <c r="D108" s="73" t="s">
        <v>234</v>
      </c>
      <c r="E108" s="73"/>
      <c r="F108" s="94">
        <v>43709</v>
      </c>
      <c r="G108" s="83">
        <v>8.6499999998722856</v>
      </c>
      <c r="H108" s="86" t="s">
        <v>131</v>
      </c>
      <c r="I108" s="87">
        <v>4.8000000000000001E-2</v>
      </c>
      <c r="J108" s="87">
        <v>4.8499999999108409E-2</v>
      </c>
      <c r="K108" s="83">
        <v>18600.931063000004</v>
      </c>
      <c r="L108" s="85">
        <v>111.55018200000001</v>
      </c>
      <c r="M108" s="83">
        <v>20.749372421000004</v>
      </c>
      <c r="N108" s="73"/>
      <c r="O108" s="84">
        <f t="shared" si="3"/>
        <v>4.2600161869710673E-6</v>
      </c>
      <c r="P108" s="84">
        <f>M108/'סכום נכסי הקרן'!$C$42</f>
        <v>1.1075875549811114E-6</v>
      </c>
    </row>
    <row r="109" spans="2:16">
      <c r="B109" s="76" t="s">
        <v>1902</v>
      </c>
      <c r="C109" s="73" t="s">
        <v>1903</v>
      </c>
      <c r="D109" s="73" t="s">
        <v>234</v>
      </c>
      <c r="E109" s="73"/>
      <c r="F109" s="94">
        <v>43740</v>
      </c>
      <c r="G109" s="83">
        <v>8.7300000000000306</v>
      </c>
      <c r="H109" s="86" t="s">
        <v>131</v>
      </c>
      <c r="I109" s="87">
        <v>4.8000000000000001E-2</v>
      </c>
      <c r="J109" s="87">
        <v>4.850000000000014E-2</v>
      </c>
      <c r="K109" s="83">
        <v>49143967.321852006</v>
      </c>
      <c r="L109" s="85">
        <v>110.855569</v>
      </c>
      <c r="M109" s="83">
        <v>54478.824415965006</v>
      </c>
      <c r="N109" s="73"/>
      <c r="O109" s="84">
        <f t="shared" si="3"/>
        <v>1.118494907461787E-2</v>
      </c>
      <c r="P109" s="84">
        <f>M109/'סכום נכסי הקרן'!$C$42</f>
        <v>2.9080430342102804E-3</v>
      </c>
    </row>
    <row r="110" spans="2:16">
      <c r="B110" s="76" t="s">
        <v>1904</v>
      </c>
      <c r="C110" s="73" t="s">
        <v>1905</v>
      </c>
      <c r="D110" s="73" t="s">
        <v>234</v>
      </c>
      <c r="E110" s="73"/>
      <c r="F110" s="94">
        <v>43770</v>
      </c>
      <c r="G110" s="83">
        <v>8.8200000000000109</v>
      </c>
      <c r="H110" s="86" t="s">
        <v>131</v>
      </c>
      <c r="I110" s="87">
        <v>4.8000000000000001E-2</v>
      </c>
      <c r="J110" s="87">
        <v>4.8500000000000029E-2</v>
      </c>
      <c r="K110" s="83">
        <v>71323963.484098017</v>
      </c>
      <c r="L110" s="85">
        <v>110.652058</v>
      </c>
      <c r="M110" s="83">
        <v>78921.433523755011</v>
      </c>
      <c r="N110" s="73"/>
      <c r="O110" s="84">
        <f t="shared" si="3"/>
        <v>1.6203217017295896E-2</v>
      </c>
      <c r="P110" s="84">
        <f>M110/'סכום נכסי הקרן'!$C$42</f>
        <v>4.2127730814504969E-3</v>
      </c>
    </row>
    <row r="111" spans="2:16">
      <c r="B111" s="76" t="s">
        <v>1906</v>
      </c>
      <c r="C111" s="73" t="s">
        <v>1907</v>
      </c>
      <c r="D111" s="73" t="s">
        <v>234</v>
      </c>
      <c r="E111" s="73"/>
      <c r="F111" s="94">
        <v>43800</v>
      </c>
      <c r="G111" s="83">
        <v>8.8999999999999915</v>
      </c>
      <c r="H111" s="86" t="s">
        <v>131</v>
      </c>
      <c r="I111" s="87">
        <v>4.8000000000000001E-2</v>
      </c>
      <c r="J111" s="87">
        <v>4.8500000000000015E-2</v>
      </c>
      <c r="K111" s="83">
        <v>31969466.335989002</v>
      </c>
      <c r="L111" s="85">
        <v>109.795096</v>
      </c>
      <c r="M111" s="83">
        <v>35100.906327387005</v>
      </c>
      <c r="N111" s="73"/>
      <c r="O111" s="84">
        <f t="shared" si="3"/>
        <v>7.2065037003570869E-3</v>
      </c>
      <c r="P111" s="84">
        <f>M111/'סכום נכסי הקרן'!$C$42</f>
        <v>1.8736627897923638E-3</v>
      </c>
    </row>
    <row r="112" spans="2:16">
      <c r="B112" s="76" t="s">
        <v>1908</v>
      </c>
      <c r="C112" s="73" t="s">
        <v>1909</v>
      </c>
      <c r="D112" s="73" t="s">
        <v>234</v>
      </c>
      <c r="E112" s="73"/>
      <c r="F112" s="94">
        <v>43831</v>
      </c>
      <c r="G112" s="83">
        <v>8.7699999999999836</v>
      </c>
      <c r="H112" s="86" t="s">
        <v>131</v>
      </c>
      <c r="I112" s="87">
        <v>4.8000000000000001E-2</v>
      </c>
      <c r="J112" s="87">
        <v>4.8499999999999793E-2</v>
      </c>
      <c r="K112" s="83">
        <v>43104660.06779401</v>
      </c>
      <c r="L112" s="85">
        <v>112.40124400000001</v>
      </c>
      <c r="M112" s="83">
        <v>48450.174284040004</v>
      </c>
      <c r="N112" s="73"/>
      <c r="O112" s="84">
        <f t="shared" si="3"/>
        <v>9.9472178012809751E-3</v>
      </c>
      <c r="P112" s="84">
        <f>M112/'סכום נכסי הקרן'!$C$42</f>
        <v>2.5862377417910525E-3</v>
      </c>
    </row>
    <row r="113" spans="2:16">
      <c r="B113" s="76" t="s">
        <v>1910</v>
      </c>
      <c r="C113" s="73" t="s">
        <v>1911</v>
      </c>
      <c r="D113" s="73" t="s">
        <v>234</v>
      </c>
      <c r="E113" s="73"/>
      <c r="F113" s="94">
        <v>43863</v>
      </c>
      <c r="G113" s="83">
        <v>8.8600000000000634</v>
      </c>
      <c r="H113" s="86" t="s">
        <v>131</v>
      </c>
      <c r="I113" s="87">
        <v>4.8000000000000001E-2</v>
      </c>
      <c r="J113" s="87">
        <v>4.8700000000000292E-2</v>
      </c>
      <c r="K113" s="83">
        <v>46137841.644687004</v>
      </c>
      <c r="L113" s="85">
        <v>111.74545500000001</v>
      </c>
      <c r="M113" s="83">
        <v>51556.940944373004</v>
      </c>
      <c r="N113" s="73"/>
      <c r="O113" s="84">
        <f t="shared" si="3"/>
        <v>1.0585062454778344E-2</v>
      </c>
      <c r="P113" s="84">
        <f>M113/'סכום נכסי הקרן'!$C$42</f>
        <v>2.7520748581817381E-3</v>
      </c>
    </row>
    <row r="114" spans="2:16">
      <c r="B114" s="76" t="s">
        <v>1912</v>
      </c>
      <c r="C114" s="73" t="s">
        <v>1913</v>
      </c>
      <c r="D114" s="73" t="s">
        <v>234</v>
      </c>
      <c r="E114" s="73"/>
      <c r="F114" s="94">
        <v>43891</v>
      </c>
      <c r="G114" s="83">
        <v>8.9400000001253428</v>
      </c>
      <c r="H114" s="86" t="s">
        <v>131</v>
      </c>
      <c r="I114" s="87">
        <v>4.8000000000000001E-2</v>
      </c>
      <c r="J114" s="87">
        <v>4.8500000000840711E-2</v>
      </c>
      <c r="K114" s="83">
        <v>23366.458856000005</v>
      </c>
      <c r="L114" s="85">
        <v>111.989914</v>
      </c>
      <c r="M114" s="83">
        <v>26.168077288000006</v>
      </c>
      <c r="N114" s="73"/>
      <c r="O114" s="84">
        <f t="shared" si="3"/>
        <v>5.3725206992750786E-6</v>
      </c>
      <c r="P114" s="84">
        <f>M114/'סכום נכסי הקרן'!$C$42</f>
        <v>1.3968343790792994E-6</v>
      </c>
    </row>
    <row r="115" spans="2:16">
      <c r="B115" s="76" t="s">
        <v>1914</v>
      </c>
      <c r="C115" s="73" t="s">
        <v>1915</v>
      </c>
      <c r="D115" s="73" t="s">
        <v>234</v>
      </c>
      <c r="E115" s="73"/>
      <c r="F115" s="94">
        <v>44045</v>
      </c>
      <c r="G115" s="83">
        <v>9.1399999999995831</v>
      </c>
      <c r="H115" s="86" t="s">
        <v>131</v>
      </c>
      <c r="I115" s="87">
        <v>4.8000000000000001E-2</v>
      </c>
      <c r="J115" s="87">
        <v>4.8499999999997906E-2</v>
      </c>
      <c r="K115" s="83">
        <v>6386575.876135001</v>
      </c>
      <c r="L115" s="85">
        <v>112.87255500000001</v>
      </c>
      <c r="M115" s="83">
        <v>7208.6913830500025</v>
      </c>
      <c r="N115" s="73"/>
      <c r="O115" s="84">
        <f t="shared" si="3"/>
        <v>1.4800034119389455E-3</v>
      </c>
      <c r="P115" s="84">
        <f>M115/'סכום נכסי הקרן'!$C$42</f>
        <v>3.8479510134412841E-4</v>
      </c>
    </row>
    <row r="116" spans="2:16">
      <c r="B116" s="76" t="s">
        <v>1916</v>
      </c>
      <c r="C116" s="73" t="s">
        <v>1917</v>
      </c>
      <c r="D116" s="73" t="s">
        <v>234</v>
      </c>
      <c r="E116" s="73"/>
      <c r="F116" s="94">
        <v>44075</v>
      </c>
      <c r="G116" s="83">
        <v>9.2200000000000415</v>
      </c>
      <c r="H116" s="86" t="s">
        <v>131</v>
      </c>
      <c r="I116" s="87">
        <v>4.8000000000000001E-2</v>
      </c>
      <c r="J116" s="87">
        <v>4.8600000000000219E-2</v>
      </c>
      <c r="K116" s="83">
        <v>84376282.929016009</v>
      </c>
      <c r="L116" s="85">
        <v>112.180706</v>
      </c>
      <c r="M116" s="83">
        <v>94653.909922250023</v>
      </c>
      <c r="N116" s="73"/>
      <c r="O116" s="84">
        <f t="shared" si="3"/>
        <v>1.9433223340325642E-2</v>
      </c>
      <c r="P116" s="84">
        <f>M116/'סכום נכסי הקרן'!$C$42</f>
        <v>5.0525620984123573E-3</v>
      </c>
    </row>
    <row r="117" spans="2:16">
      <c r="B117" s="76" t="s">
        <v>1918</v>
      </c>
      <c r="C117" s="73" t="s">
        <v>1919</v>
      </c>
      <c r="D117" s="73" t="s">
        <v>234</v>
      </c>
      <c r="E117" s="73"/>
      <c r="F117" s="94">
        <v>44166</v>
      </c>
      <c r="G117" s="83">
        <v>9.4699999999999793</v>
      </c>
      <c r="H117" s="86" t="s">
        <v>131</v>
      </c>
      <c r="I117" s="87">
        <v>4.8000000000000001E-2</v>
      </c>
      <c r="J117" s="87">
        <v>4.8499999999999863E-2</v>
      </c>
      <c r="K117" s="83">
        <v>154030005.78501904</v>
      </c>
      <c r="L117" s="85">
        <v>110.653839</v>
      </c>
      <c r="M117" s="83">
        <v>170440.11469552503</v>
      </c>
      <c r="N117" s="73"/>
      <c r="O117" s="84">
        <f t="shared" si="3"/>
        <v>3.499275220378685E-2</v>
      </c>
      <c r="P117" s="84">
        <f>M117/'סכום נכסי הקרן'!$C$42</f>
        <v>9.0979787762283919E-3</v>
      </c>
    </row>
    <row r="118" spans="2:16">
      <c r="B118" s="76" t="s">
        <v>1920</v>
      </c>
      <c r="C118" s="73" t="s">
        <v>1921</v>
      </c>
      <c r="D118" s="73" t="s">
        <v>234</v>
      </c>
      <c r="E118" s="73"/>
      <c r="F118" s="94">
        <v>44197</v>
      </c>
      <c r="G118" s="83">
        <v>9.3300000000000214</v>
      </c>
      <c r="H118" s="86" t="s">
        <v>131</v>
      </c>
      <c r="I118" s="87">
        <v>4.8000000000000001E-2</v>
      </c>
      <c r="J118" s="87">
        <v>4.8500000000000078E-2</v>
      </c>
      <c r="K118" s="83">
        <v>46454826.10627301</v>
      </c>
      <c r="L118" s="85">
        <v>113.08780299999999</v>
      </c>
      <c r="M118" s="83">
        <v>52534.742184363015</v>
      </c>
      <c r="N118" s="73"/>
      <c r="O118" s="84">
        <f t="shared" si="3"/>
        <v>1.0785813061856083E-2</v>
      </c>
      <c r="P118" s="84">
        <f>M118/'סכום נכסי הקרן'!$C$42</f>
        <v>2.8042692312299539E-3</v>
      </c>
    </row>
    <row r="119" spans="2:16">
      <c r="B119" s="76" t="s">
        <v>1922</v>
      </c>
      <c r="C119" s="73" t="s">
        <v>1923</v>
      </c>
      <c r="D119" s="73" t="s">
        <v>234</v>
      </c>
      <c r="E119" s="73"/>
      <c r="F119" s="94">
        <v>44228</v>
      </c>
      <c r="G119" s="83">
        <v>9.4199999999999839</v>
      </c>
      <c r="H119" s="86" t="s">
        <v>131</v>
      </c>
      <c r="I119" s="87">
        <v>4.8000000000000001E-2</v>
      </c>
      <c r="J119" s="87">
        <v>4.8499999999999863E-2</v>
      </c>
      <c r="K119" s="83">
        <v>84917093.470170021</v>
      </c>
      <c r="L119" s="85">
        <v>112.77491000000001</v>
      </c>
      <c r="M119" s="83">
        <v>95765.175643518014</v>
      </c>
      <c r="N119" s="73"/>
      <c r="O119" s="84">
        <f t="shared" si="3"/>
        <v>1.9661375299072911E-2</v>
      </c>
      <c r="P119" s="84">
        <f>M119/'סכום נכסי הקרן'!$C$42</f>
        <v>5.1118807157748683E-3</v>
      </c>
    </row>
    <row r="120" spans="2:16">
      <c r="B120" s="76" t="s">
        <v>1924</v>
      </c>
      <c r="C120" s="73" t="s">
        <v>1925</v>
      </c>
      <c r="D120" s="73" t="s">
        <v>234</v>
      </c>
      <c r="E120" s="73"/>
      <c r="F120" s="94">
        <v>44256</v>
      </c>
      <c r="G120" s="83">
        <v>9.5000000000000266</v>
      </c>
      <c r="H120" s="86" t="s">
        <v>131</v>
      </c>
      <c r="I120" s="87">
        <v>4.8000000000000001E-2</v>
      </c>
      <c r="J120" s="87">
        <v>4.850000000000021E-2</v>
      </c>
      <c r="K120" s="83">
        <v>32213891.793759003</v>
      </c>
      <c r="L120" s="85">
        <v>112.442965</v>
      </c>
      <c r="M120" s="83">
        <v>36222.255012312009</v>
      </c>
      <c r="N120" s="73"/>
      <c r="O120" s="84">
        <f t="shared" si="3"/>
        <v>7.4367257741671149E-3</v>
      </c>
      <c r="P120" s="84">
        <f>M120/'סכום נכסי הקרן'!$C$42</f>
        <v>1.9335196289785154E-3</v>
      </c>
    </row>
    <row r="121" spans="2:16">
      <c r="B121" s="76" t="s">
        <v>1926</v>
      </c>
      <c r="C121" s="73" t="s">
        <v>1927</v>
      </c>
      <c r="D121" s="73" t="s">
        <v>234</v>
      </c>
      <c r="E121" s="73"/>
      <c r="F121" s="94">
        <v>44287</v>
      </c>
      <c r="G121" s="83">
        <v>9.5799999999999859</v>
      </c>
      <c r="H121" s="86" t="s">
        <v>131</v>
      </c>
      <c r="I121" s="87">
        <v>4.8000000000000001E-2</v>
      </c>
      <c r="J121" s="87">
        <v>4.8499999999999953E-2</v>
      </c>
      <c r="K121" s="83">
        <v>45074821.493441999</v>
      </c>
      <c r="L121" s="85">
        <v>111.66434099999999</v>
      </c>
      <c r="M121" s="83">
        <v>50332.502565165007</v>
      </c>
      <c r="N121" s="73"/>
      <c r="O121" s="84">
        <f t="shared" si="3"/>
        <v>1.0333675221972424E-2</v>
      </c>
      <c r="P121" s="84">
        <f>M121/'סכום נכסי הקרן'!$C$42</f>
        <v>2.6867151603973622E-3</v>
      </c>
    </row>
    <row r="122" spans="2:16">
      <c r="B122" s="76" t="s">
        <v>1928</v>
      </c>
      <c r="C122" s="73" t="s">
        <v>1929</v>
      </c>
      <c r="D122" s="73" t="s">
        <v>234</v>
      </c>
      <c r="E122" s="73"/>
      <c r="F122" s="94">
        <v>44318</v>
      </c>
      <c r="G122" s="83">
        <v>9.6700000000000532</v>
      </c>
      <c r="H122" s="86" t="s">
        <v>131</v>
      </c>
      <c r="I122" s="87">
        <v>4.8000000000000001E-2</v>
      </c>
      <c r="J122" s="87">
        <v>4.85000000000003E-2</v>
      </c>
      <c r="K122" s="83">
        <v>71052328.399897009</v>
      </c>
      <c r="L122" s="85">
        <v>110.54581399999999</v>
      </c>
      <c r="M122" s="83">
        <v>78545.374551214991</v>
      </c>
      <c r="N122" s="73"/>
      <c r="O122" s="84">
        <f t="shared" si="3"/>
        <v>1.6126009028650665E-2</v>
      </c>
      <c r="P122" s="84">
        <f>M122/'סכום נכסי הקרן'!$C$42</f>
        <v>4.1926993062310226E-3</v>
      </c>
    </row>
    <row r="123" spans="2:16">
      <c r="B123" s="76" t="s">
        <v>1930</v>
      </c>
      <c r="C123" s="73" t="s">
        <v>1931</v>
      </c>
      <c r="D123" s="73" t="s">
        <v>234</v>
      </c>
      <c r="E123" s="73"/>
      <c r="F123" s="94">
        <v>44348</v>
      </c>
      <c r="G123" s="83">
        <v>9.7499999999999893</v>
      </c>
      <c r="H123" s="86" t="s">
        <v>131</v>
      </c>
      <c r="I123" s="87">
        <v>4.8000000000000001E-2</v>
      </c>
      <c r="J123" s="87">
        <v>4.8499999999999995E-2</v>
      </c>
      <c r="K123" s="83">
        <v>57239984.135347016</v>
      </c>
      <c r="L123" s="85">
        <v>109.796164</v>
      </c>
      <c r="M123" s="83">
        <v>62847.306912873006</v>
      </c>
      <c r="N123" s="73"/>
      <c r="O123" s="84">
        <f t="shared" si="3"/>
        <v>1.290306710603995E-2</v>
      </c>
      <c r="P123" s="84">
        <f>M123/'סכום נכסי הקרן'!$C$42</f>
        <v>3.3547470057613319E-3</v>
      </c>
    </row>
    <row r="124" spans="2:16">
      <c r="B124" s="76" t="s">
        <v>1932</v>
      </c>
      <c r="C124" s="73" t="s">
        <v>1933</v>
      </c>
      <c r="D124" s="73" t="s">
        <v>234</v>
      </c>
      <c r="E124" s="73"/>
      <c r="F124" s="94">
        <v>44378</v>
      </c>
      <c r="G124" s="83">
        <v>9.6000000000000849</v>
      </c>
      <c r="H124" s="86" t="s">
        <v>131</v>
      </c>
      <c r="I124" s="87">
        <v>4.8000000000000001E-2</v>
      </c>
      <c r="J124" s="87">
        <v>4.8500000000000439E-2</v>
      </c>
      <c r="K124" s="83">
        <v>17358665.576057002</v>
      </c>
      <c r="L124" s="85">
        <v>111.546251</v>
      </c>
      <c r="M124" s="83">
        <v>19362.940600439</v>
      </c>
      <c r="N124" s="73"/>
      <c r="O124" s="84">
        <f t="shared" si="3"/>
        <v>3.9753703732141139E-3</v>
      </c>
      <c r="P124" s="84">
        <f>M124/'סכום נכסי הקרן'!$C$42</f>
        <v>1.033580756166848E-3</v>
      </c>
    </row>
    <row r="125" spans="2:16">
      <c r="B125" s="76" t="s">
        <v>1934</v>
      </c>
      <c r="C125" s="73" t="s">
        <v>1935</v>
      </c>
      <c r="D125" s="73" t="s">
        <v>234</v>
      </c>
      <c r="E125" s="73"/>
      <c r="F125" s="94">
        <v>44409</v>
      </c>
      <c r="G125" s="83">
        <v>9.6800000000000885</v>
      </c>
      <c r="H125" s="86" t="s">
        <v>131</v>
      </c>
      <c r="I125" s="87">
        <v>4.8000000000000001E-2</v>
      </c>
      <c r="J125" s="87">
        <v>4.8600000000000323E-2</v>
      </c>
      <c r="K125" s="83">
        <v>21974463.560335003</v>
      </c>
      <c r="L125" s="85">
        <v>110.877154</v>
      </c>
      <c r="M125" s="83">
        <v>24364.659706340997</v>
      </c>
      <c r="N125" s="73"/>
      <c r="O125" s="84">
        <f t="shared" si="3"/>
        <v>5.002264291810909E-3</v>
      </c>
      <c r="P125" s="84">
        <f>M125/'סכום נכסי הקרן'!$C$42</f>
        <v>1.3005691605776507E-3</v>
      </c>
    </row>
    <row r="126" spans="2:16">
      <c r="B126" s="76" t="s">
        <v>1936</v>
      </c>
      <c r="C126" s="73" t="s">
        <v>1937</v>
      </c>
      <c r="D126" s="73" t="s">
        <v>234</v>
      </c>
      <c r="E126" s="73"/>
      <c r="F126" s="94">
        <v>44440</v>
      </c>
      <c r="G126" s="83">
        <v>9.7700000000000546</v>
      </c>
      <c r="H126" s="86" t="s">
        <v>131</v>
      </c>
      <c r="I126" s="87">
        <v>4.8000000000000001E-2</v>
      </c>
      <c r="J126" s="87">
        <v>4.8500000000000272E-2</v>
      </c>
      <c r="K126" s="83">
        <v>64379974.582885005</v>
      </c>
      <c r="L126" s="85">
        <v>110.124297</v>
      </c>
      <c r="M126" s="83">
        <v>70897.99451792601</v>
      </c>
      <c r="N126" s="73"/>
      <c r="O126" s="84">
        <f t="shared" si="3"/>
        <v>1.4555939242021414E-2</v>
      </c>
      <c r="P126" s="84">
        <f>M126/'סכום נכסי הקרן'!$C$42</f>
        <v>3.7844872995628372E-3</v>
      </c>
    </row>
    <row r="127" spans="2:16">
      <c r="B127" s="76" t="s">
        <v>1938</v>
      </c>
      <c r="C127" s="73" t="s">
        <v>1939</v>
      </c>
      <c r="D127" s="73" t="s">
        <v>234</v>
      </c>
      <c r="E127" s="73"/>
      <c r="F127" s="94">
        <v>44501</v>
      </c>
      <c r="G127" s="83">
        <v>9.940000000000051</v>
      </c>
      <c r="H127" s="86" t="s">
        <v>131</v>
      </c>
      <c r="I127" s="87">
        <v>4.8000000000000001E-2</v>
      </c>
      <c r="J127" s="87">
        <v>4.8500000000000265E-2</v>
      </c>
      <c r="K127" s="83">
        <v>81174770.612338021</v>
      </c>
      <c r="L127" s="85">
        <v>108.723134</v>
      </c>
      <c r="M127" s="83">
        <v>88255.754958842008</v>
      </c>
      <c r="N127" s="73"/>
      <c r="O127" s="84">
        <f t="shared" si="3"/>
        <v>1.8119629697209864E-2</v>
      </c>
      <c r="P127" s="84">
        <f>M127/'סכום נכסי הקרן'!$C$42</f>
        <v>4.7110328864184928E-3</v>
      </c>
    </row>
    <row r="128" spans="2:16">
      <c r="B128" s="76" t="s">
        <v>1940</v>
      </c>
      <c r="C128" s="73" t="s">
        <v>1941</v>
      </c>
      <c r="D128" s="73" t="s">
        <v>234</v>
      </c>
      <c r="E128" s="73"/>
      <c r="F128" s="94">
        <v>44531</v>
      </c>
      <c r="G128" s="83">
        <v>10.019999999999843</v>
      </c>
      <c r="H128" s="86" t="s">
        <v>131</v>
      </c>
      <c r="I128" s="87">
        <v>4.8000000000000001E-2</v>
      </c>
      <c r="J128" s="87">
        <v>4.8499999999999481E-2</v>
      </c>
      <c r="K128" s="83">
        <v>23265152.958723005</v>
      </c>
      <c r="L128" s="85">
        <v>108.188389</v>
      </c>
      <c r="M128" s="83">
        <v>25170.194235698003</v>
      </c>
      <c r="N128" s="73"/>
      <c r="O128" s="84">
        <f t="shared" si="3"/>
        <v>5.1676471315710128E-3</v>
      </c>
      <c r="P128" s="84">
        <f>M128/'סכום נכסי הקרן'!$C$42</f>
        <v>1.3435680523860801E-3</v>
      </c>
    </row>
    <row r="129" spans="2:16">
      <c r="B129" s="76" t="s">
        <v>1942</v>
      </c>
      <c r="C129" s="73" t="s">
        <v>1943</v>
      </c>
      <c r="D129" s="73" t="s">
        <v>234</v>
      </c>
      <c r="E129" s="73"/>
      <c r="F129" s="94">
        <v>44563</v>
      </c>
      <c r="G129" s="83">
        <v>9.8700000000000188</v>
      </c>
      <c r="H129" s="86" t="s">
        <v>131</v>
      </c>
      <c r="I129" s="87">
        <v>4.8000000000000001E-2</v>
      </c>
      <c r="J129" s="87">
        <v>4.8500000000000022E-2</v>
      </c>
      <c r="K129" s="83">
        <v>66834528.849686004</v>
      </c>
      <c r="L129" s="85">
        <v>110.437162</v>
      </c>
      <c r="M129" s="83">
        <v>73810.15669098802</v>
      </c>
      <c r="N129" s="73"/>
      <c r="O129" s="84">
        <f t="shared" si="3"/>
        <v>1.515382999961239E-2</v>
      </c>
      <c r="P129" s="84">
        <f>M129/'סכום נכסי הקרן'!$C$42</f>
        <v>3.9399365592091579E-3</v>
      </c>
    </row>
    <row r="130" spans="2:16">
      <c r="B130" s="76" t="s">
        <v>1944</v>
      </c>
      <c r="C130" s="73" t="s">
        <v>1945</v>
      </c>
      <c r="D130" s="73" t="s">
        <v>234</v>
      </c>
      <c r="E130" s="73"/>
      <c r="F130" s="94">
        <v>44652</v>
      </c>
      <c r="G130" s="83">
        <v>10.110000000000179</v>
      </c>
      <c r="H130" s="86" t="s">
        <v>131</v>
      </c>
      <c r="I130" s="87">
        <v>4.8000000000000001E-2</v>
      </c>
      <c r="J130" s="87">
        <v>4.850000000000039E-2</v>
      </c>
      <c r="K130" s="83">
        <v>4736934.6262420006</v>
      </c>
      <c r="L130" s="85">
        <v>107.888125</v>
      </c>
      <c r="M130" s="83">
        <v>5110.5899311280009</v>
      </c>
      <c r="N130" s="73"/>
      <c r="O130" s="84">
        <f t="shared" si="3"/>
        <v>1.0492459911482655E-3</v>
      </c>
      <c r="P130" s="84">
        <f>M130/'סכום נכסי הקרן'!$C$42</f>
        <v>2.7279985589348966E-4</v>
      </c>
    </row>
    <row r="131" spans="2:16">
      <c r="B131" s="76" t="s">
        <v>1946</v>
      </c>
      <c r="C131" s="73" t="s">
        <v>1947</v>
      </c>
      <c r="D131" s="73" t="s">
        <v>234</v>
      </c>
      <c r="E131" s="73"/>
      <c r="F131" s="94">
        <v>40057</v>
      </c>
      <c r="G131" s="83">
        <v>1.1400000000000048</v>
      </c>
      <c r="H131" s="86" t="s">
        <v>131</v>
      </c>
      <c r="I131" s="87">
        <v>4.8000000000000001E-2</v>
      </c>
      <c r="J131" s="87">
        <v>4.819999999999966E-2</v>
      </c>
      <c r="K131" s="83">
        <v>16628310.010104002</v>
      </c>
      <c r="L131" s="85">
        <v>122.365416</v>
      </c>
      <c r="M131" s="83">
        <v>20347.300690135002</v>
      </c>
      <c r="N131" s="73"/>
      <c r="O131" s="84">
        <f t="shared" si="3"/>
        <v>4.1774675658824189E-3</v>
      </c>
      <c r="P131" s="84">
        <f>M131/'סכום נכסי הקרן'!$C$42</f>
        <v>1.08612523620442E-3</v>
      </c>
    </row>
    <row r="132" spans="2:16">
      <c r="B132" s="76" t="s">
        <v>1948</v>
      </c>
      <c r="C132" s="73" t="s">
        <v>1949</v>
      </c>
      <c r="D132" s="73" t="s">
        <v>234</v>
      </c>
      <c r="E132" s="73"/>
      <c r="F132" s="94">
        <v>40087</v>
      </c>
      <c r="G132" s="83">
        <v>1.2199999999999709</v>
      </c>
      <c r="H132" s="86" t="s">
        <v>131</v>
      </c>
      <c r="I132" s="87">
        <v>4.8000000000000001E-2</v>
      </c>
      <c r="J132" s="87">
        <v>4.8299999999999017E-2</v>
      </c>
      <c r="K132" s="83">
        <v>15423707.565396002</v>
      </c>
      <c r="L132" s="85">
        <v>121.30183100000001</v>
      </c>
      <c r="M132" s="83">
        <v>18709.239735807005</v>
      </c>
      <c r="N132" s="73"/>
      <c r="O132" s="84">
        <f t="shared" si="3"/>
        <v>3.8411602290099028E-3</v>
      </c>
      <c r="P132" s="84">
        <f>M132/'סכום נכסי הקרן'!$C$42</f>
        <v>9.9868664333989756E-4</v>
      </c>
    </row>
    <row r="133" spans="2:16">
      <c r="B133" s="76" t="s">
        <v>1950</v>
      </c>
      <c r="C133" s="73" t="s">
        <v>1951</v>
      </c>
      <c r="D133" s="73" t="s">
        <v>234</v>
      </c>
      <c r="E133" s="73"/>
      <c r="F133" s="94">
        <v>40118</v>
      </c>
      <c r="G133" s="83">
        <v>1.3099999999999923</v>
      </c>
      <c r="H133" s="86" t="s">
        <v>131</v>
      </c>
      <c r="I133" s="87">
        <v>4.8000000000000001E-2</v>
      </c>
      <c r="J133" s="87">
        <v>4.8300000000000114E-2</v>
      </c>
      <c r="K133" s="83">
        <v>18881789.749381002</v>
      </c>
      <c r="L133" s="85">
        <v>121.16885499999999</v>
      </c>
      <c r="M133" s="83">
        <v>22878.848433478001</v>
      </c>
      <c r="N133" s="73"/>
      <c r="O133" s="84">
        <f t="shared" si="3"/>
        <v>4.6972150621400191E-3</v>
      </c>
      <c r="P133" s="84">
        <f>M133/'סכום נכסי הקרן'!$C$42</f>
        <v>1.2212575533885987E-3</v>
      </c>
    </row>
    <row r="134" spans="2:16">
      <c r="B134" s="76" t="s">
        <v>1952</v>
      </c>
      <c r="C134" s="73" t="s">
        <v>1953</v>
      </c>
      <c r="D134" s="73" t="s">
        <v>234</v>
      </c>
      <c r="E134" s="73"/>
      <c r="F134" s="94">
        <v>39630</v>
      </c>
      <c r="G134" s="85">
        <v>0</v>
      </c>
      <c r="H134" s="86" t="s">
        <v>131</v>
      </c>
      <c r="I134" s="87">
        <v>4.8000000000000001E-2</v>
      </c>
      <c r="J134" s="87">
        <v>9.099999999999657E-3</v>
      </c>
      <c r="K134" s="83">
        <v>3148169.1507370006</v>
      </c>
      <c r="L134" s="85">
        <v>129.25723400000001</v>
      </c>
      <c r="M134" s="83">
        <v>4069.2363534540004</v>
      </c>
      <c r="N134" s="73"/>
      <c r="O134" s="84">
        <f t="shared" si="3"/>
        <v>8.3544756836986356E-4</v>
      </c>
      <c r="P134" s="84">
        <f>M134/'סכום נכסי הקרן'!$C$42</f>
        <v>2.1721310177077424E-4</v>
      </c>
    </row>
    <row r="135" spans="2:16">
      <c r="B135" s="76" t="s">
        <v>1954</v>
      </c>
      <c r="C135" s="73" t="s">
        <v>1955</v>
      </c>
      <c r="D135" s="73" t="s">
        <v>234</v>
      </c>
      <c r="E135" s="73"/>
      <c r="F135" s="94">
        <v>39904</v>
      </c>
      <c r="G135" s="83">
        <v>0.74000000000002697</v>
      </c>
      <c r="H135" s="86" t="s">
        <v>131</v>
      </c>
      <c r="I135" s="87">
        <v>4.8000000000000001E-2</v>
      </c>
      <c r="J135" s="87">
        <v>4.8200000000000749E-2</v>
      </c>
      <c r="K135" s="83">
        <v>24025946.411870003</v>
      </c>
      <c r="L135" s="85">
        <v>126.607923</v>
      </c>
      <c r="M135" s="83">
        <v>30418.751644507003</v>
      </c>
      <c r="N135" s="73"/>
      <c r="O135" s="84">
        <f t="shared" si="3"/>
        <v>6.2452189764497642E-3</v>
      </c>
      <c r="P135" s="84">
        <f>M135/'סכום נכסי הקרן'!$C$42</f>
        <v>1.6237325195155678E-3</v>
      </c>
    </row>
    <row r="136" spans="2:16">
      <c r="B136" s="76" t="s">
        <v>1956</v>
      </c>
      <c r="C136" s="73" t="s">
        <v>1957</v>
      </c>
      <c r="D136" s="73" t="s">
        <v>234</v>
      </c>
      <c r="E136" s="73"/>
      <c r="F136" s="94">
        <v>39965</v>
      </c>
      <c r="G136" s="83">
        <v>0.90999999999996495</v>
      </c>
      <c r="H136" s="86" t="s">
        <v>131</v>
      </c>
      <c r="I136" s="87">
        <v>4.8000000000000001E-2</v>
      </c>
      <c r="J136" s="87">
        <v>4.8299999999999718E-2</v>
      </c>
      <c r="K136" s="83">
        <v>11320126.955514003</v>
      </c>
      <c r="L136" s="85">
        <v>123.76357299999999</v>
      </c>
      <c r="M136" s="83">
        <v>14010.193564339004</v>
      </c>
      <c r="N136" s="73"/>
      <c r="O136" s="84">
        <f t="shared" si="3"/>
        <v>2.8764075440796209E-3</v>
      </c>
      <c r="P136" s="84">
        <f>M136/'סכום נכסי הקרן'!$C$42</f>
        <v>7.4785471675439157E-4</v>
      </c>
    </row>
    <row r="137" spans="2:16">
      <c r="B137" s="76" t="s">
        <v>1958</v>
      </c>
      <c r="C137" s="73" t="s">
        <v>1959</v>
      </c>
      <c r="D137" s="73" t="s">
        <v>234</v>
      </c>
      <c r="E137" s="73"/>
      <c r="F137" s="94">
        <v>39995</v>
      </c>
      <c r="G137" s="83">
        <v>0.96999999999997277</v>
      </c>
      <c r="H137" s="86" t="s">
        <v>131</v>
      </c>
      <c r="I137" s="87">
        <v>4.8000000000000001E-2</v>
      </c>
      <c r="J137" s="87">
        <v>4.8499999999999099E-2</v>
      </c>
      <c r="K137" s="83">
        <v>17293639.180688005</v>
      </c>
      <c r="L137" s="85">
        <v>125.72881599999999</v>
      </c>
      <c r="M137" s="83">
        <v>21743.087870147006</v>
      </c>
      <c r="N137" s="73"/>
      <c r="O137" s="84">
        <f t="shared" si="3"/>
        <v>4.464034111596348E-3</v>
      </c>
      <c r="P137" s="84">
        <f>M137/'סכום נכסי הקרן'!$C$42</f>
        <v>1.1606314178188022E-3</v>
      </c>
    </row>
    <row r="138" spans="2:16">
      <c r="B138" s="76" t="s">
        <v>1960</v>
      </c>
      <c r="C138" s="73" t="s">
        <v>1961</v>
      </c>
      <c r="D138" s="73" t="s">
        <v>234</v>
      </c>
      <c r="E138" s="73"/>
      <c r="F138" s="94">
        <v>40027</v>
      </c>
      <c r="G138" s="83">
        <v>1.0600000000000036</v>
      </c>
      <c r="H138" s="86" t="s">
        <v>131</v>
      </c>
      <c r="I138" s="87">
        <v>4.8000000000000001E-2</v>
      </c>
      <c r="J138" s="87">
        <v>4.8300000000000017E-2</v>
      </c>
      <c r="K138" s="83">
        <v>21775387.479950003</v>
      </c>
      <c r="L138" s="85">
        <v>124.14088</v>
      </c>
      <c r="M138" s="83">
        <v>27032.157671765002</v>
      </c>
      <c r="N138" s="73"/>
      <c r="O138" s="84">
        <f t="shared" si="3"/>
        <v>5.5499234826940896E-3</v>
      </c>
      <c r="P138" s="84">
        <f>M138/'סכום נכסי הקרן'!$C$42</f>
        <v>1.4429584092496197E-3</v>
      </c>
    </row>
    <row r="139" spans="2:16">
      <c r="B139" s="76" t="s">
        <v>1962</v>
      </c>
      <c r="C139" s="73" t="s">
        <v>1963</v>
      </c>
      <c r="D139" s="73" t="s">
        <v>234</v>
      </c>
      <c r="E139" s="73"/>
      <c r="F139" s="94">
        <v>40179</v>
      </c>
      <c r="G139" s="83">
        <v>1.4399999999999271</v>
      </c>
      <c r="H139" s="86" t="s">
        <v>131</v>
      </c>
      <c r="I139" s="87">
        <v>4.8000000000000001E-2</v>
      </c>
      <c r="J139" s="87">
        <v>4.8299999999998254E-2</v>
      </c>
      <c r="K139" s="83">
        <v>8472186.0557359997</v>
      </c>
      <c r="L139" s="85">
        <v>122.51553699999999</v>
      </c>
      <c r="M139" s="83">
        <v>10379.744235454</v>
      </c>
      <c r="N139" s="73"/>
      <c r="O139" s="84">
        <f t="shared" si="3"/>
        <v>2.1310465474561379E-3</v>
      </c>
      <c r="P139" s="84">
        <f>M139/'סכום נכסי הקרן'!$C$42</f>
        <v>5.5406377146329693E-4</v>
      </c>
    </row>
    <row r="140" spans="2:16">
      <c r="B140" s="76" t="s">
        <v>1964</v>
      </c>
      <c r="C140" s="73" t="s">
        <v>1965</v>
      </c>
      <c r="D140" s="73" t="s">
        <v>234</v>
      </c>
      <c r="E140" s="73"/>
      <c r="F140" s="94">
        <v>40210</v>
      </c>
      <c r="G140" s="83">
        <v>1.5200000000000027</v>
      </c>
      <c r="H140" s="86" t="s">
        <v>131</v>
      </c>
      <c r="I140" s="87">
        <v>4.8000000000000001E-2</v>
      </c>
      <c r="J140" s="87">
        <v>4.8199999999999438E-2</v>
      </c>
      <c r="K140" s="83">
        <v>12411894.000220003</v>
      </c>
      <c r="L140" s="85">
        <v>122.0322</v>
      </c>
      <c r="M140" s="83">
        <v>15146.507317823001</v>
      </c>
      <c r="N140" s="73"/>
      <c r="O140" s="84">
        <f t="shared" si="3"/>
        <v>3.1097020690947722E-3</v>
      </c>
      <c r="P140" s="84">
        <f>M140/'סכום נכסי הקרן'!$C$42</f>
        <v>8.0851038124277771E-4</v>
      </c>
    </row>
    <row r="141" spans="2:16">
      <c r="B141" s="76" t="s">
        <v>1966</v>
      </c>
      <c r="C141" s="73" t="s">
        <v>1967</v>
      </c>
      <c r="D141" s="73" t="s">
        <v>234</v>
      </c>
      <c r="E141" s="73"/>
      <c r="F141" s="94">
        <v>40238</v>
      </c>
      <c r="G141" s="83">
        <v>1.6000000000000278</v>
      </c>
      <c r="H141" s="86" t="s">
        <v>131</v>
      </c>
      <c r="I141" s="87">
        <v>4.8000000000000001E-2</v>
      </c>
      <c r="J141" s="87">
        <v>4.8400000000000477E-2</v>
      </c>
      <c r="K141" s="83">
        <v>17706241.651540004</v>
      </c>
      <c r="L141" s="85">
        <v>122.364876</v>
      </c>
      <c r="M141" s="83">
        <v>21666.220658569</v>
      </c>
      <c r="N141" s="73"/>
      <c r="O141" s="84">
        <f t="shared" si="3"/>
        <v>4.4482526431776585E-3</v>
      </c>
      <c r="P141" s="84">
        <f>M141/'סכום נכסי הקרן'!$C$42</f>
        <v>1.1565282977242526E-3</v>
      </c>
    </row>
    <row r="142" spans="2:16">
      <c r="B142" s="76" t="s">
        <v>1968</v>
      </c>
      <c r="C142" s="73" t="s">
        <v>1969</v>
      </c>
      <c r="D142" s="73" t="s">
        <v>234</v>
      </c>
      <c r="E142" s="73"/>
      <c r="F142" s="94">
        <v>40300</v>
      </c>
      <c r="G142" s="83">
        <v>1.7699999999997682</v>
      </c>
      <c r="H142" s="86" t="s">
        <v>131</v>
      </c>
      <c r="I142" s="87">
        <v>4.8000000000000001E-2</v>
      </c>
      <c r="J142" s="87">
        <v>4.8399999999994774E-2</v>
      </c>
      <c r="K142" s="83">
        <v>2767234.3807030004</v>
      </c>
      <c r="L142" s="85">
        <v>121.62039</v>
      </c>
      <c r="M142" s="83">
        <v>3365.5212408140005</v>
      </c>
      <c r="N142" s="73"/>
      <c r="O142" s="84">
        <f t="shared" ref="O142:O158" si="4">IFERROR(M142/$M$11,0)</f>
        <v>6.9096908921217491E-4</v>
      </c>
      <c r="P142" s="84">
        <f>M142/'סכום נכסי הקרן'!$C$42</f>
        <v>1.7964926199780096E-4</v>
      </c>
    </row>
    <row r="143" spans="2:16">
      <c r="B143" s="76" t="s">
        <v>1970</v>
      </c>
      <c r="C143" s="73" t="s">
        <v>1971</v>
      </c>
      <c r="D143" s="73" t="s">
        <v>234</v>
      </c>
      <c r="E143" s="73"/>
      <c r="F143" s="94">
        <v>40360</v>
      </c>
      <c r="G143" s="83">
        <v>1.8899999999999981</v>
      </c>
      <c r="H143" s="86" t="s">
        <v>131</v>
      </c>
      <c r="I143" s="87">
        <v>4.8000000000000001E-2</v>
      </c>
      <c r="J143" s="87">
        <v>4.8500000000000737E-2</v>
      </c>
      <c r="K143" s="83">
        <v>7771499.743462001</v>
      </c>
      <c r="L143" s="85">
        <v>122.050555</v>
      </c>
      <c r="M143" s="83">
        <v>9485.1585895180015</v>
      </c>
      <c r="N143" s="73"/>
      <c r="O143" s="84">
        <f t="shared" si="4"/>
        <v>1.9473807837406853E-3</v>
      </c>
      <c r="P143" s="84">
        <f>M143/'סכום נכסי הקרן'!$C$42</f>
        <v>5.0631139089969733E-4</v>
      </c>
    </row>
    <row r="144" spans="2:16">
      <c r="B144" s="76" t="s">
        <v>1972</v>
      </c>
      <c r="C144" s="73" t="s">
        <v>1973</v>
      </c>
      <c r="D144" s="73" t="s">
        <v>234</v>
      </c>
      <c r="E144" s="73"/>
      <c r="F144" s="94">
        <v>40422</v>
      </c>
      <c r="G144" s="83">
        <v>2.0599999999999956</v>
      </c>
      <c r="H144" s="86" t="s">
        <v>131</v>
      </c>
      <c r="I144" s="87">
        <v>4.8000000000000001E-2</v>
      </c>
      <c r="J144" s="87">
        <v>4.840000000000047E-2</v>
      </c>
      <c r="K144" s="83">
        <v>15437235.515260004</v>
      </c>
      <c r="L144" s="85">
        <v>120.177226</v>
      </c>
      <c r="M144" s="83">
        <v>18552.041453418005</v>
      </c>
      <c r="N144" s="73"/>
      <c r="O144" s="84">
        <f t="shared" si="4"/>
        <v>3.8088861334876966E-3</v>
      </c>
      <c r="P144" s="84">
        <f>M144/'סכום נכסי הקרן'!$C$42</f>
        <v>9.9029550467286728E-4</v>
      </c>
    </row>
    <row r="145" spans="2:16">
      <c r="B145" s="76" t="s">
        <v>1974</v>
      </c>
      <c r="C145" s="73" t="s">
        <v>1975</v>
      </c>
      <c r="D145" s="73" t="s">
        <v>234</v>
      </c>
      <c r="E145" s="73"/>
      <c r="F145" s="94">
        <v>40483</v>
      </c>
      <c r="G145" s="83">
        <v>2.2300000000000106</v>
      </c>
      <c r="H145" s="86" t="s">
        <v>131</v>
      </c>
      <c r="I145" s="87">
        <v>4.8000000000000001E-2</v>
      </c>
      <c r="J145" s="87">
        <v>4.8399999999999992E-2</v>
      </c>
      <c r="K145" s="83">
        <v>30003916.711431004</v>
      </c>
      <c r="L145" s="85">
        <v>118.34103</v>
      </c>
      <c r="M145" s="83">
        <v>35506.944105381008</v>
      </c>
      <c r="N145" s="73"/>
      <c r="O145" s="84">
        <f t="shared" si="4"/>
        <v>7.2898665834207491E-3</v>
      </c>
      <c r="P145" s="84">
        <f>M145/'סכום נכסי הקרן'!$C$42</f>
        <v>1.8953368134993741E-3</v>
      </c>
    </row>
    <row r="146" spans="2:16">
      <c r="B146" s="76" t="s">
        <v>1976</v>
      </c>
      <c r="C146" s="73" t="s">
        <v>1977</v>
      </c>
      <c r="D146" s="73" t="s">
        <v>234</v>
      </c>
      <c r="E146" s="73"/>
      <c r="F146" s="94">
        <v>40513</v>
      </c>
      <c r="G146" s="83">
        <v>2.3099999999999699</v>
      </c>
      <c r="H146" s="86" t="s">
        <v>131</v>
      </c>
      <c r="I146" s="87">
        <v>4.8000000000000001E-2</v>
      </c>
      <c r="J146" s="87">
        <v>4.8399999999999971E-2</v>
      </c>
      <c r="K146" s="83">
        <v>10198536.930426002</v>
      </c>
      <c r="L146" s="85">
        <v>117.546156</v>
      </c>
      <c r="M146" s="83">
        <v>11987.988106356002</v>
      </c>
      <c r="N146" s="73"/>
      <c r="O146" s="84">
        <f t="shared" si="4"/>
        <v>2.4612321927677833E-3</v>
      </c>
      <c r="P146" s="84">
        <f>M146/'סכום נכסי הקרן'!$C$42</f>
        <v>6.3991074845345019E-4</v>
      </c>
    </row>
    <row r="147" spans="2:16">
      <c r="B147" s="76" t="s">
        <v>1978</v>
      </c>
      <c r="C147" s="73" t="s">
        <v>1979</v>
      </c>
      <c r="D147" s="73" t="s">
        <v>234</v>
      </c>
      <c r="E147" s="73"/>
      <c r="F147" s="94">
        <v>40544</v>
      </c>
      <c r="G147" s="83">
        <v>2.339999999999991</v>
      </c>
      <c r="H147" s="86" t="s">
        <v>131</v>
      </c>
      <c r="I147" s="87">
        <v>4.8000000000000001E-2</v>
      </c>
      <c r="J147" s="87">
        <v>4.8399999999999582E-2</v>
      </c>
      <c r="K147" s="83">
        <v>25631621.824705005</v>
      </c>
      <c r="L147" s="85">
        <v>119.781476</v>
      </c>
      <c r="M147" s="83">
        <v>30701.935064492001</v>
      </c>
      <c r="N147" s="73"/>
      <c r="O147" s="84">
        <f t="shared" si="4"/>
        <v>6.3033588530947557E-3</v>
      </c>
      <c r="P147" s="84">
        <f>M147/'סכום נכסי הקרן'!$C$42</f>
        <v>1.6388486601577271E-3</v>
      </c>
    </row>
    <row r="148" spans="2:16">
      <c r="B148" s="76" t="s">
        <v>1980</v>
      </c>
      <c r="C148" s="73" t="s">
        <v>1981</v>
      </c>
      <c r="D148" s="73" t="s">
        <v>234</v>
      </c>
      <c r="E148" s="73"/>
      <c r="F148" s="94">
        <v>40575</v>
      </c>
      <c r="G148" s="83">
        <v>2.4200000000000652</v>
      </c>
      <c r="H148" s="86" t="s">
        <v>131</v>
      </c>
      <c r="I148" s="87">
        <v>4.8000000000000001E-2</v>
      </c>
      <c r="J148" s="87">
        <v>4.8400000000001303E-2</v>
      </c>
      <c r="K148" s="83">
        <v>10102611.467754003</v>
      </c>
      <c r="L148" s="85">
        <v>118.867741</v>
      </c>
      <c r="M148" s="83">
        <v>12008.746042891002</v>
      </c>
      <c r="N148" s="73"/>
      <c r="O148" s="84">
        <f t="shared" si="4"/>
        <v>2.4654939672375362E-3</v>
      </c>
      <c r="P148" s="84">
        <f>M148/'סכום נכסי הקרן'!$C$42</f>
        <v>6.4101879315508093E-4</v>
      </c>
    </row>
    <row r="149" spans="2:16">
      <c r="B149" s="76" t="s">
        <v>1982</v>
      </c>
      <c r="C149" s="73" t="s">
        <v>1983</v>
      </c>
      <c r="D149" s="73" t="s">
        <v>234</v>
      </c>
      <c r="E149" s="73"/>
      <c r="F149" s="94">
        <v>40603</v>
      </c>
      <c r="G149" s="83">
        <v>2.5000000000000275</v>
      </c>
      <c r="H149" s="86" t="s">
        <v>131</v>
      </c>
      <c r="I149" s="87">
        <v>4.8000000000000001E-2</v>
      </c>
      <c r="J149" s="87">
        <v>4.8500000000000737E-2</v>
      </c>
      <c r="K149" s="83">
        <v>15663982.402185004</v>
      </c>
      <c r="L149" s="85">
        <v>118.15514400000001</v>
      </c>
      <c r="M149" s="83">
        <v>18507.800891368999</v>
      </c>
      <c r="N149" s="73"/>
      <c r="O149" s="84">
        <f t="shared" si="4"/>
        <v>3.7998031835735717E-3</v>
      </c>
      <c r="P149" s="84">
        <f>M149/'סכום נכסי הקרן'!$C$42</f>
        <v>9.8793397320306466E-4</v>
      </c>
    </row>
    <row r="150" spans="2:16">
      <c r="B150" s="76" t="s">
        <v>1984</v>
      </c>
      <c r="C150" s="73" t="s">
        <v>1985</v>
      </c>
      <c r="D150" s="73" t="s">
        <v>234</v>
      </c>
      <c r="E150" s="73"/>
      <c r="F150" s="94">
        <v>40634</v>
      </c>
      <c r="G150" s="83">
        <v>2.5899999999998231</v>
      </c>
      <c r="H150" s="86" t="s">
        <v>131</v>
      </c>
      <c r="I150" s="87">
        <v>4.8000000000000001E-2</v>
      </c>
      <c r="J150" s="87">
        <v>4.8499999999998086E-2</v>
      </c>
      <c r="K150" s="83">
        <v>5555375.5930140009</v>
      </c>
      <c r="L150" s="85">
        <v>117.34350499999999</v>
      </c>
      <c r="M150" s="83">
        <v>6518.8724310850021</v>
      </c>
      <c r="N150" s="73"/>
      <c r="O150" s="84">
        <f t="shared" si="4"/>
        <v>1.3383779284387224E-3</v>
      </c>
      <c r="P150" s="84">
        <f>M150/'סכום נכסי הקרן'!$C$42</f>
        <v>3.4797302928891364E-4</v>
      </c>
    </row>
    <row r="151" spans="2:16">
      <c r="B151" s="76" t="s">
        <v>1986</v>
      </c>
      <c r="C151" s="73" t="s">
        <v>1987</v>
      </c>
      <c r="D151" s="73" t="s">
        <v>234</v>
      </c>
      <c r="E151" s="73"/>
      <c r="F151" s="94">
        <v>40664</v>
      </c>
      <c r="G151" s="83">
        <v>2.6699999999999546</v>
      </c>
      <c r="H151" s="86" t="s">
        <v>131</v>
      </c>
      <c r="I151" s="87">
        <v>4.8000000000000001E-2</v>
      </c>
      <c r="J151" s="87">
        <v>4.849999999999919E-2</v>
      </c>
      <c r="K151" s="83">
        <v>20616749.319439005</v>
      </c>
      <c r="L151" s="85">
        <v>116.655061</v>
      </c>
      <c r="M151" s="83">
        <v>24050.481554927002</v>
      </c>
      <c r="N151" s="73"/>
      <c r="O151" s="84">
        <f t="shared" si="4"/>
        <v>4.9377609428198953E-3</v>
      </c>
      <c r="P151" s="84">
        <f>M151/'סכום נכסי הקרן'!$C$42</f>
        <v>1.2837985420021737E-3</v>
      </c>
    </row>
    <row r="152" spans="2:16">
      <c r="B152" s="76" t="s">
        <v>1988</v>
      </c>
      <c r="C152" s="73" t="s">
        <v>1989</v>
      </c>
      <c r="D152" s="73" t="s">
        <v>234</v>
      </c>
      <c r="E152" s="73"/>
      <c r="F152" s="94">
        <v>40756</v>
      </c>
      <c r="G152" s="83">
        <v>2.8599999999998804</v>
      </c>
      <c r="H152" s="86" t="s">
        <v>131</v>
      </c>
      <c r="I152" s="87">
        <v>4.8000000000000001E-2</v>
      </c>
      <c r="J152" s="87">
        <v>4.8499999999998836E-2</v>
      </c>
      <c r="K152" s="83">
        <v>11344569.501291001</v>
      </c>
      <c r="L152" s="85">
        <v>116.340991</v>
      </c>
      <c r="M152" s="83">
        <v>13198.384576603001</v>
      </c>
      <c r="N152" s="73"/>
      <c r="O152" s="84">
        <f t="shared" si="4"/>
        <v>2.7097365065988015E-3</v>
      </c>
      <c r="P152" s="84">
        <f>M152/'סכום נכסי הקרן'!$C$42</f>
        <v>7.0452089857451247E-4</v>
      </c>
    </row>
    <row r="153" spans="2:16">
      <c r="B153" s="76" t="s">
        <v>1990</v>
      </c>
      <c r="C153" s="73" t="s">
        <v>1991</v>
      </c>
      <c r="D153" s="73" t="s">
        <v>234</v>
      </c>
      <c r="E153" s="73"/>
      <c r="F153" s="94">
        <v>40848</v>
      </c>
      <c r="G153" s="83">
        <v>3.0999999999999694</v>
      </c>
      <c r="H153" s="86" t="s">
        <v>131</v>
      </c>
      <c r="I153" s="87">
        <v>4.8000000000000001E-2</v>
      </c>
      <c r="J153" s="87">
        <v>4.8399999999999492E-2</v>
      </c>
      <c r="K153" s="83">
        <v>31991602.981221009</v>
      </c>
      <c r="L153" s="85">
        <v>114.970302</v>
      </c>
      <c r="M153" s="83">
        <v>36780.842593951013</v>
      </c>
      <c r="N153" s="73"/>
      <c r="O153" s="84">
        <f t="shared" si="4"/>
        <v>7.5514083819752838E-3</v>
      </c>
      <c r="P153" s="84">
        <f>M153/'סכום נכסי הקרן'!$C$42</f>
        <v>1.9633366586812645E-3</v>
      </c>
    </row>
    <row r="154" spans="2:16">
      <c r="B154" s="76" t="s">
        <v>1992</v>
      </c>
      <c r="C154" s="73" t="s">
        <v>1993</v>
      </c>
      <c r="D154" s="73" t="s">
        <v>234</v>
      </c>
      <c r="E154" s="73"/>
      <c r="F154" s="94">
        <v>40940</v>
      </c>
      <c r="G154" s="83">
        <v>3.2799999999999785</v>
      </c>
      <c r="H154" s="86" t="s">
        <v>131</v>
      </c>
      <c r="I154" s="87">
        <v>4.8000000000000001E-2</v>
      </c>
      <c r="J154" s="87">
        <v>4.8399999999999804E-2</v>
      </c>
      <c r="K154" s="83">
        <v>40235966.063111007</v>
      </c>
      <c r="L154" s="85">
        <v>116.346996</v>
      </c>
      <c r="M154" s="83">
        <v>46813.337973507019</v>
      </c>
      <c r="N154" s="73"/>
      <c r="O154" s="84">
        <f t="shared" si="4"/>
        <v>9.6111618938148138E-3</v>
      </c>
      <c r="P154" s="84">
        <f>M154/'סכום נכסי הקרן'!$C$42</f>
        <v>2.4988645195892717E-3</v>
      </c>
    </row>
    <row r="155" spans="2:16">
      <c r="B155" s="76" t="s">
        <v>1994</v>
      </c>
      <c r="C155" s="73" t="s">
        <v>1995</v>
      </c>
      <c r="D155" s="73" t="s">
        <v>234</v>
      </c>
      <c r="E155" s="73"/>
      <c r="F155" s="94">
        <v>40969</v>
      </c>
      <c r="G155" s="83">
        <v>3.3600000000000381</v>
      </c>
      <c r="H155" s="86" t="s">
        <v>131</v>
      </c>
      <c r="I155" s="87">
        <v>4.8000000000000001E-2</v>
      </c>
      <c r="J155" s="87">
        <v>4.850000000000055E-2</v>
      </c>
      <c r="K155" s="83">
        <v>24515258.507519003</v>
      </c>
      <c r="L155" s="85">
        <v>115.876114</v>
      </c>
      <c r="M155" s="83">
        <v>28407.328912597004</v>
      </c>
      <c r="N155" s="73"/>
      <c r="O155" s="84">
        <f t="shared" si="4"/>
        <v>5.8322574071588314E-3</v>
      </c>
      <c r="P155" s="84">
        <f>M155/'סכום נכסי הקרן'!$C$42</f>
        <v>1.5163641258857496E-3</v>
      </c>
    </row>
    <row r="156" spans="2:16">
      <c r="B156" s="76" t="s">
        <v>1996</v>
      </c>
      <c r="C156" s="73" t="s">
        <v>1997</v>
      </c>
      <c r="D156" s="73" t="s">
        <v>234</v>
      </c>
      <c r="E156" s="73"/>
      <c r="F156" s="94">
        <v>41000</v>
      </c>
      <c r="G156" s="83">
        <v>3.4400000000000204</v>
      </c>
      <c r="H156" s="86" t="s">
        <v>131</v>
      </c>
      <c r="I156" s="87">
        <v>4.8000000000000001E-2</v>
      </c>
      <c r="J156" s="87">
        <v>4.8500000000000681E-2</v>
      </c>
      <c r="K156" s="83">
        <v>13394361.359093001</v>
      </c>
      <c r="L156" s="85">
        <v>115.425898</v>
      </c>
      <c r="M156" s="83">
        <v>15460.561929847003</v>
      </c>
      <c r="N156" s="73"/>
      <c r="O156" s="84">
        <f t="shared" si="4"/>
        <v>3.1741800544366869E-3</v>
      </c>
      <c r="P156" s="84">
        <f>M156/'סכום נכסי הקרן'!$C$42</f>
        <v>8.2527440536864292E-4</v>
      </c>
    </row>
    <row r="157" spans="2:16">
      <c r="B157" s="76" t="s">
        <v>1998</v>
      </c>
      <c r="C157" s="73" t="s">
        <v>1999</v>
      </c>
      <c r="D157" s="73" t="s">
        <v>234</v>
      </c>
      <c r="E157" s="73"/>
      <c r="F157" s="94">
        <v>41640</v>
      </c>
      <c r="G157" s="83">
        <v>4.7999999999999163</v>
      </c>
      <c r="H157" s="86" t="s">
        <v>131</v>
      </c>
      <c r="I157" s="87">
        <v>4.8000000000000001E-2</v>
      </c>
      <c r="J157" s="87">
        <v>4.8499999999999377E-2</v>
      </c>
      <c r="K157" s="83">
        <v>25141387.368838005</v>
      </c>
      <c r="L157" s="85">
        <v>112.976168</v>
      </c>
      <c r="M157" s="83">
        <v>28403.775964128003</v>
      </c>
      <c r="N157" s="73"/>
      <c r="O157" s="84">
        <f t="shared" si="4"/>
        <v>5.8315279577238165E-3</v>
      </c>
      <c r="P157" s="84">
        <f>M157/'סכום נכסי הקרן'!$C$42</f>
        <v>1.5161744718842738E-3</v>
      </c>
    </row>
    <row r="158" spans="2:16">
      <c r="B158" s="76" t="s">
        <v>2000</v>
      </c>
      <c r="C158" s="73" t="s">
        <v>2001</v>
      </c>
      <c r="D158" s="73" t="s">
        <v>234</v>
      </c>
      <c r="E158" s="73"/>
      <c r="F158" s="94">
        <v>44774</v>
      </c>
      <c r="G158" s="83">
        <v>10.209999999996327</v>
      </c>
      <c r="H158" s="86" t="s">
        <v>131</v>
      </c>
      <c r="I158" s="87">
        <v>4.8000000000000001E-2</v>
      </c>
      <c r="J158" s="87">
        <v>4.8499999999963295E-2</v>
      </c>
      <c r="K158" s="83">
        <v>64104.035151000004</v>
      </c>
      <c r="L158" s="85">
        <v>106.27995900000001</v>
      </c>
      <c r="M158" s="83">
        <v>68.129742425000018</v>
      </c>
      <c r="N158" s="73"/>
      <c r="O158" s="84">
        <f t="shared" si="4"/>
        <v>1.3987594403141081E-5</v>
      </c>
      <c r="P158" s="84">
        <f>M158/'סכום נכסי הקרן'!$C$42</f>
        <v>3.6367198632777701E-6</v>
      </c>
    </row>
    <row r="159" spans="2:16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</row>
    <row r="160" spans="2:16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2:16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</row>
    <row r="162" spans="2:16">
      <c r="B162" s="129" t="s">
        <v>110</v>
      </c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2:16">
      <c r="B163" s="129" t="s">
        <v>203</v>
      </c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</row>
    <row r="164" spans="2:16">
      <c r="B164" s="129" t="s">
        <v>211</v>
      </c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2:16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</row>
    <row r="166" spans="2:16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</row>
    <row r="167" spans="2:16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</row>
    <row r="168" spans="2:16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</row>
    <row r="169" spans="2:16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</row>
    <row r="170" spans="2:16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</row>
    <row r="171" spans="2:16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2:16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</row>
    <row r="173" spans="2:16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</row>
    <row r="174" spans="2:16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</row>
    <row r="175" spans="2:16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</row>
    <row r="176" spans="2:16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</row>
    <row r="177" spans="2:16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</row>
    <row r="178" spans="2:16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</row>
    <row r="179" spans="2:16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</row>
    <row r="180" spans="2:16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</row>
    <row r="181" spans="2:16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</row>
    <row r="182" spans="2:16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</row>
    <row r="183" spans="2:16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</row>
    <row r="184" spans="2:16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</row>
    <row r="185" spans="2:16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</row>
    <row r="186" spans="2:16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</row>
    <row r="187" spans="2:16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</row>
    <row r="188" spans="2:16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</row>
    <row r="189" spans="2:16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16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</row>
    <row r="191" spans="2:16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</row>
    <row r="192" spans="2:16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</row>
    <row r="193" spans="2:16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</row>
    <row r="194" spans="2:16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</row>
    <row r="195" spans="2:16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</row>
    <row r="196" spans="2:16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</row>
    <row r="197" spans="2:16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</row>
    <row r="198" spans="2:16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</row>
    <row r="199" spans="2:16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</row>
    <row r="200" spans="2:16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</row>
    <row r="201" spans="2:16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2:16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2:16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2:16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2:16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</row>
    <row r="206" spans="2:16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</row>
    <row r="207" spans="2:16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2:16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2:16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</row>
    <row r="210" spans="2:16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</row>
    <row r="211" spans="2:16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</row>
    <row r="217" spans="2:16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</row>
    <row r="218" spans="2:16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</row>
    <row r="219" spans="2:16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</row>
    <row r="220" spans="2:16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</row>
    <row r="221" spans="2:16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</row>
    <row r="222" spans="2:16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</row>
    <row r="223" spans="2:16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</row>
    <row r="224" spans="2:16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</row>
    <row r="225" spans="2:16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</row>
    <row r="226" spans="2:16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</row>
    <row r="227" spans="2:16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</row>
    <row r="228" spans="2:16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</row>
    <row r="229" spans="2:16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</row>
    <row r="230" spans="2:16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</row>
    <row r="231" spans="2:16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</row>
    <row r="232" spans="2:16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</row>
    <row r="233" spans="2:16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</row>
    <row r="234" spans="2:16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</row>
    <row r="235" spans="2:16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</row>
    <row r="236" spans="2:16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</row>
    <row r="237" spans="2:16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</row>
    <row r="238" spans="2:16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</row>
    <row r="239" spans="2:16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</row>
    <row r="240" spans="2:16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</row>
    <row r="241" spans="2:16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</row>
    <row r="242" spans="2:16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</row>
    <row r="243" spans="2:16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</row>
    <row r="244" spans="2:16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</row>
    <row r="245" spans="2:16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</row>
    <row r="246" spans="2:16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</row>
    <row r="247" spans="2:16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</row>
    <row r="248" spans="2:16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</row>
    <row r="249" spans="2:16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</row>
    <row r="250" spans="2:16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</row>
    <row r="251" spans="2:16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</row>
    <row r="252" spans="2:16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</row>
    <row r="253" spans="2:16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</row>
    <row r="254" spans="2:16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</row>
    <row r="255" spans="2:16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</row>
    <row r="256" spans="2:16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</row>
    <row r="257" spans="2:16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</row>
    <row r="258" spans="2:16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</row>
    <row r="259" spans="2:16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</row>
    <row r="260" spans="2:16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</row>
    <row r="261" spans="2:16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</row>
    <row r="262" spans="2:16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</row>
    <row r="263" spans="2:16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</row>
    <row r="264" spans="2:16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</row>
    <row r="265" spans="2:16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</row>
    <row r="266" spans="2:16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</row>
    <row r="267" spans="2:16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</row>
    <row r="268" spans="2:16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</row>
    <row r="269" spans="2:16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</row>
    <row r="270" spans="2:16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</row>
    <row r="271" spans="2:16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</row>
    <row r="272" spans="2:16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</row>
    <row r="273" spans="2:16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</row>
    <row r="274" spans="2:16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</row>
    <row r="275" spans="2:16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</row>
    <row r="276" spans="2:16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</row>
    <row r="277" spans="2:16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</row>
    <row r="278" spans="2:16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</row>
    <row r="279" spans="2:16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</row>
    <row r="280" spans="2:16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</row>
    <row r="281" spans="2:16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</row>
    <row r="282" spans="2:16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</row>
    <row r="283" spans="2:16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</row>
    <row r="284" spans="2:16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</row>
    <row r="285" spans="2:16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</row>
    <row r="286" spans="2:16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</row>
    <row r="287" spans="2:16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</row>
    <row r="288" spans="2:16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</row>
    <row r="289" spans="2:16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</row>
    <row r="290" spans="2:16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</row>
    <row r="291" spans="2:16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</row>
    <row r="292" spans="2:16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2:16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</row>
    <row r="294" spans="2:16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</row>
    <row r="295" spans="2:16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</row>
    <row r="296" spans="2:16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2:16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</row>
    <row r="298" spans="2:16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</row>
    <row r="299" spans="2:16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</row>
    <row r="300" spans="2:16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</row>
    <row r="301" spans="2:16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</row>
    <row r="302" spans="2:16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</row>
    <row r="303" spans="2:16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</row>
    <row r="304" spans="2:16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</row>
    <row r="305" spans="2:16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</row>
    <row r="306" spans="2:16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</row>
    <row r="307" spans="2:16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</row>
    <row r="308" spans="2:16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2:16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</row>
    <row r="310" spans="2:16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</row>
    <row r="311" spans="2:16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</row>
    <row r="312" spans="2:16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2:16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</row>
    <row r="314" spans="2:16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</row>
    <row r="315" spans="2:16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</row>
    <row r="316" spans="2:16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</row>
    <row r="317" spans="2:16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</row>
    <row r="318" spans="2:16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</row>
    <row r="319" spans="2:16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</row>
    <row r="320" spans="2:16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</row>
    <row r="321" spans="2:16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</row>
    <row r="322" spans="2:16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2:16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</row>
    <row r="324" spans="2:16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</row>
    <row r="325" spans="2:16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</row>
    <row r="326" spans="2:16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2:16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</row>
    <row r="328" spans="2:16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</row>
    <row r="329" spans="2:16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</row>
    <row r="330" spans="2:16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</row>
    <row r="331" spans="2:16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</row>
    <row r="332" spans="2:16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</row>
    <row r="333" spans="2:16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</row>
    <row r="334" spans="2:16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</row>
    <row r="335" spans="2:16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</row>
    <row r="336" spans="2:16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</row>
    <row r="337" spans="2:16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</row>
    <row r="338" spans="2:16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</row>
    <row r="339" spans="2:16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</row>
    <row r="340" spans="2:16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2:16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</row>
    <row r="342" spans="2:16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</row>
    <row r="343" spans="2:16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</row>
    <row r="344" spans="2:16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2:16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</row>
    <row r="346" spans="2:16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</row>
    <row r="347" spans="2:16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</row>
    <row r="348" spans="2:16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</row>
    <row r="349" spans="2:16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</row>
    <row r="350" spans="2:16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</row>
    <row r="351" spans="2:16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</row>
    <row r="352" spans="2:16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2:16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</row>
    <row r="354" spans="2:16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</row>
    <row r="355" spans="2:16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</row>
    <row r="356" spans="2:16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2:16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</row>
    <row r="358" spans="2:16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</row>
    <row r="359" spans="2:16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</row>
    <row r="360" spans="2:16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</row>
    <row r="361" spans="2:16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</row>
    <row r="362" spans="2:16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</row>
    <row r="363" spans="2:16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</row>
    <row r="364" spans="2:16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</row>
    <row r="365" spans="2:16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</row>
    <row r="366" spans="2:16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</row>
    <row r="367" spans="2:16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</row>
    <row r="368" spans="2:16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</row>
    <row r="369" spans="2:16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</row>
    <row r="370" spans="2:16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</row>
    <row r="371" spans="2:16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</row>
    <row r="372" spans="2:16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</row>
    <row r="373" spans="2:16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</row>
    <row r="374" spans="2:16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</row>
    <row r="375" spans="2:16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</row>
    <row r="376" spans="2:16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2:16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</row>
    <row r="378" spans="2:16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</row>
    <row r="379" spans="2:16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</row>
    <row r="380" spans="2:16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2:16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</row>
    <row r="382" spans="2:16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</row>
    <row r="383" spans="2:16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</row>
    <row r="384" spans="2:16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</row>
    <row r="385" spans="2:16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</row>
    <row r="386" spans="2:16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</row>
    <row r="387" spans="2:16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</row>
    <row r="388" spans="2:16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</row>
    <row r="389" spans="2:16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</row>
    <row r="390" spans="2:16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</row>
    <row r="391" spans="2:16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</row>
    <row r="392" spans="2:16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</row>
    <row r="393" spans="2:16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</row>
    <row r="394" spans="2:16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</row>
    <row r="395" spans="2:16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</row>
    <row r="396" spans="2:16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</row>
    <row r="397" spans="2:16">
      <c r="B397" s="115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</row>
    <row r="398" spans="2:16">
      <c r="B398" s="115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</row>
    <row r="399" spans="2:16">
      <c r="B399" s="115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</row>
    <row r="400" spans="2:16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</row>
    <row r="401" spans="2:16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</row>
    <row r="402" spans="2:16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</row>
    <row r="403" spans="2:16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</row>
    <row r="404" spans="2:16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</row>
    <row r="405" spans="2:16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</row>
    <row r="406" spans="2:16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</row>
    <row r="407" spans="2:16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</row>
    <row r="408" spans="2:16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</row>
    <row r="409" spans="2:16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</row>
    <row r="410" spans="2:16">
      <c r="B410" s="115"/>
      <c r="C410" s="115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</row>
    <row r="411" spans="2:16">
      <c r="B411" s="115"/>
      <c r="C411" s="115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</row>
    <row r="412" spans="2:16">
      <c r="B412" s="115"/>
      <c r="C412" s="115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</row>
    <row r="413" spans="2:16">
      <c r="B413" s="115"/>
      <c r="C413" s="115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</row>
    <row r="414" spans="2:16">
      <c r="B414" s="115"/>
      <c r="C414" s="115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</row>
    <row r="415" spans="2:16">
      <c r="B415" s="115"/>
      <c r="C415" s="115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</row>
    <row r="416" spans="2:16">
      <c r="B416" s="115"/>
      <c r="C416" s="115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</row>
    <row r="417" spans="2:16">
      <c r="B417" s="115"/>
      <c r="C417" s="115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</row>
    <row r="418" spans="2:16">
      <c r="B418" s="115"/>
      <c r="C418" s="115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</row>
    <row r="419" spans="2:16">
      <c r="B419" s="115"/>
      <c r="C419" s="115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</row>
    <row r="420" spans="2:16">
      <c r="B420" s="115"/>
      <c r="C420" s="115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</row>
    <row r="421" spans="2:16">
      <c r="B421" s="115"/>
      <c r="C421" s="115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</row>
    <row r="422" spans="2:16">
      <c r="B422" s="115"/>
      <c r="C422" s="115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</row>
    <row r="423" spans="2:16">
      <c r="B423" s="115"/>
      <c r="C423" s="115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</row>
    <row r="424" spans="2:16">
      <c r="B424" s="115"/>
      <c r="C424" s="115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</row>
    <row r="425" spans="2:16">
      <c r="B425" s="115"/>
      <c r="C425" s="115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</row>
    <row r="426" spans="2:16">
      <c r="B426" s="115"/>
      <c r="C426" s="115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</row>
    <row r="427" spans="2:16">
      <c r="B427" s="115"/>
      <c r="C427" s="115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</row>
    <row r="428" spans="2:16">
      <c r="B428" s="115"/>
      <c r="C428" s="115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</row>
    <row r="429" spans="2:16">
      <c r="B429" s="115"/>
      <c r="C429" s="115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</row>
    <row r="430" spans="2:16">
      <c r="B430" s="115"/>
      <c r="C430" s="115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</row>
    <row r="431" spans="2:16">
      <c r="B431" s="115"/>
      <c r="C431" s="115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</row>
    <row r="432" spans="2:16">
      <c r="B432" s="115"/>
      <c r="C432" s="115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</row>
    <row r="433" spans="2:16">
      <c r="B433" s="115"/>
      <c r="C433" s="115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</row>
    <row r="434" spans="2:16">
      <c r="B434" s="115"/>
      <c r="C434" s="115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</row>
    <row r="435" spans="2:16">
      <c r="B435" s="115"/>
      <c r="C435" s="115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</row>
    <row r="436" spans="2:16">
      <c r="B436" s="115"/>
      <c r="C436" s="115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</row>
    <row r="437" spans="2:16">
      <c r="B437" s="115"/>
      <c r="C437" s="115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</row>
    <row r="438" spans="2:16">
      <c r="B438" s="115"/>
      <c r="C438" s="115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</row>
    <row r="439" spans="2:16">
      <c r="B439" s="115"/>
      <c r="C439" s="115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</row>
    <row r="440" spans="2:16">
      <c r="B440" s="115"/>
      <c r="C440" s="115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</row>
    <row r="441" spans="2:16">
      <c r="B441" s="115"/>
      <c r="C441" s="115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</row>
    <row r="442" spans="2:16">
      <c r="B442" s="115"/>
      <c r="C442" s="115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</row>
    <row r="443" spans="2:16">
      <c r="B443" s="115"/>
      <c r="C443" s="115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</row>
    <row r="444" spans="2:16">
      <c r="B444" s="115"/>
      <c r="C444" s="115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</row>
    <row r="445" spans="2:16">
      <c r="B445" s="115"/>
      <c r="C445" s="115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</row>
    <row r="446" spans="2:16">
      <c r="B446" s="115"/>
      <c r="C446" s="115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</row>
    <row r="447" spans="2:16">
      <c r="B447" s="115"/>
      <c r="C447" s="115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</row>
    <row r="448" spans="2:16">
      <c r="B448" s="115"/>
      <c r="C448" s="115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</row>
    <row r="449" spans="2:16">
      <c r="B449" s="115"/>
      <c r="C449" s="115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</row>
    <row r="450" spans="2:16">
      <c r="B450" s="115"/>
      <c r="C450" s="115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</row>
    <row r="451" spans="2:16">
      <c r="B451" s="115"/>
      <c r="C451" s="115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</row>
    <row r="452" spans="2:16">
      <c r="B452" s="115"/>
      <c r="C452" s="115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</row>
  </sheetData>
  <sheetProtection sheet="1" objects="1" scenarios="1"/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144</v>
      </c>
      <c r="C1" s="67" t="s" vm="1">
        <v>229</v>
      </c>
    </row>
    <row r="2" spans="2:19">
      <c r="B2" s="46" t="s">
        <v>143</v>
      </c>
      <c r="C2" s="67" t="s">
        <v>230</v>
      </c>
    </row>
    <row r="3" spans="2:19">
      <c r="B3" s="46" t="s">
        <v>145</v>
      </c>
      <c r="C3" s="67" t="s">
        <v>231</v>
      </c>
    </row>
    <row r="4" spans="2:19">
      <c r="B4" s="46" t="s">
        <v>146</v>
      </c>
      <c r="C4" s="67">
        <v>8801</v>
      </c>
    </row>
    <row r="6" spans="2:19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4"/>
    </row>
    <row r="7" spans="2:19" ht="26.25" customHeight="1">
      <c r="B7" s="152" t="s">
        <v>88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4"/>
    </row>
    <row r="8" spans="2:19" s="3" customFormat="1" ht="78.75">
      <c r="B8" s="21" t="s">
        <v>114</v>
      </c>
      <c r="C8" s="29" t="s">
        <v>44</v>
      </c>
      <c r="D8" s="29" t="s">
        <v>116</v>
      </c>
      <c r="E8" s="29" t="s">
        <v>115</v>
      </c>
      <c r="F8" s="29" t="s">
        <v>64</v>
      </c>
      <c r="G8" s="29" t="s">
        <v>14</v>
      </c>
      <c r="H8" s="29" t="s">
        <v>65</v>
      </c>
      <c r="I8" s="29" t="s">
        <v>102</v>
      </c>
      <c r="J8" s="29" t="s">
        <v>17</v>
      </c>
      <c r="K8" s="29" t="s">
        <v>101</v>
      </c>
      <c r="L8" s="29" t="s">
        <v>16</v>
      </c>
      <c r="M8" s="58" t="s">
        <v>18</v>
      </c>
      <c r="N8" s="29" t="s">
        <v>205</v>
      </c>
      <c r="O8" s="29" t="s">
        <v>204</v>
      </c>
      <c r="P8" s="29" t="s">
        <v>109</v>
      </c>
      <c r="Q8" s="29" t="s">
        <v>57</v>
      </c>
      <c r="R8" s="29" t="s">
        <v>147</v>
      </c>
      <c r="S8" s="30" t="s">
        <v>149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212</v>
      </c>
      <c r="O9" s="31"/>
      <c r="P9" s="31" t="s">
        <v>208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111</v>
      </c>
      <c r="R10" s="18" t="s">
        <v>112</v>
      </c>
      <c r="S10" s="19" t="s">
        <v>150</v>
      </c>
    </row>
    <row r="11" spans="2:19" s="4" customFormat="1" ht="18" customHeight="1">
      <c r="B11" s="126" t="s">
        <v>3262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127">
        <v>0</v>
      </c>
      <c r="Q11" s="88"/>
      <c r="R11" s="128">
        <v>0</v>
      </c>
      <c r="S11" s="128">
        <v>0</v>
      </c>
    </row>
    <row r="12" spans="2:19" ht="20.25" customHeight="1">
      <c r="B12" s="129" t="s">
        <v>220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2:19">
      <c r="B13" s="129" t="s">
        <v>110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2:19">
      <c r="B14" s="129" t="s">
        <v>203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2:19">
      <c r="B15" s="129" t="s">
        <v>211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2:19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2:19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2:19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2:19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2:19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2:19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2:19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spans="2:19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spans="2:19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spans="2:19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spans="2:19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</row>
    <row r="30" spans="2:19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</row>
    <row r="32" spans="2:19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2:19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</row>
    <row r="34" spans="2:19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</row>
    <row r="35" spans="2:19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2:19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2:19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</row>
    <row r="38" spans="2:19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2:19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spans="2:19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</row>
    <row r="41" spans="2:19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spans="2:19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</row>
    <row r="43" spans="2:19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2:19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</row>
    <row r="45" spans="2:19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2:19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</row>
    <row r="47" spans="2:19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spans="2:19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2:19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2:19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2:19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2:19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2:19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2:19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2:19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2:19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2:19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2:19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2:19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2:19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2:19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2:19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2:19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  <row r="64" spans="2:19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2:19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</row>
    <row r="66" spans="2:19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2:19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</row>
    <row r="68" spans="2:19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</row>
    <row r="69" spans="2:19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</row>
    <row r="70" spans="2:19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</row>
    <row r="71" spans="2:19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</row>
    <row r="72" spans="2:19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2:19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</row>
    <row r="74" spans="2:19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2:19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</row>
    <row r="76" spans="2:19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</row>
    <row r="77" spans="2:19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</row>
    <row r="78" spans="2:19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</row>
    <row r="79" spans="2:19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</row>
    <row r="80" spans="2:19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</row>
    <row r="81" spans="2:19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</row>
    <row r="82" spans="2:19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</row>
    <row r="83" spans="2:19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</row>
    <row r="84" spans="2:19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</row>
    <row r="85" spans="2:19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  <row r="86" spans="2:19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</row>
    <row r="87" spans="2:19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</row>
    <row r="88" spans="2:19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</row>
    <row r="89" spans="2:19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</row>
    <row r="90" spans="2:19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</row>
    <row r="91" spans="2:19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</row>
    <row r="92" spans="2:19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</row>
    <row r="93" spans="2:19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</row>
    <row r="94" spans="2:19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</row>
    <row r="95" spans="2:19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</row>
    <row r="96" spans="2:19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</row>
    <row r="97" spans="2:19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</row>
    <row r="98" spans="2:19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</row>
    <row r="99" spans="2:19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</row>
    <row r="100" spans="2:19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</row>
    <row r="101" spans="2:19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</row>
    <row r="102" spans="2:19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</row>
    <row r="103" spans="2:19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</row>
    <row r="104" spans="2:19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</row>
    <row r="105" spans="2:19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</row>
    <row r="106" spans="2:19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</row>
    <row r="107" spans="2:19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</row>
    <row r="108" spans="2:19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</row>
    <row r="109" spans="2:19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</row>
    <row r="110" spans="2:19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</row>
    <row r="111" spans="2:19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</row>
    <row r="112" spans="2:19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</row>
    <row r="113" spans="2:19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2:19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</row>
    <row r="115" spans="2:19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</row>
    <row r="116" spans="2:19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</row>
    <row r="117" spans="2:19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</row>
    <row r="118" spans="2:19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2:19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</row>
    <row r="120" spans="2:19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</row>
    <row r="121" spans="2:19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</row>
    <row r="122" spans="2:19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</row>
    <row r="123" spans="2:19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</row>
    <row r="124" spans="2:19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2:19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</row>
    <row r="126" spans="2:19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</row>
    <row r="127" spans="2:19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</row>
    <row r="128" spans="2:19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</row>
    <row r="129" spans="2:19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</row>
    <row r="130" spans="2:19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</row>
    <row r="131" spans="2:19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</row>
    <row r="132" spans="2:19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</row>
    <row r="133" spans="2:19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</row>
    <row r="134" spans="2:19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</row>
    <row r="135" spans="2:19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</row>
    <row r="136" spans="2:19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</row>
    <row r="137" spans="2:19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</row>
    <row r="138" spans="2:19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</row>
    <row r="139" spans="2:19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2:19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</row>
    <row r="141" spans="2:19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</row>
    <row r="142" spans="2:19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</row>
    <row r="143" spans="2:19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</row>
    <row r="144" spans="2:19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</row>
    <row r="145" spans="2:19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</row>
    <row r="146" spans="2:19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</row>
    <row r="147" spans="2:19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</row>
    <row r="148" spans="2:19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</row>
    <row r="149" spans="2:19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2:19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2:19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2:19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</row>
    <row r="153" spans="2:19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</row>
    <row r="154" spans="2:19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</row>
    <row r="155" spans="2:19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</row>
    <row r="156" spans="2:19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</row>
    <row r="157" spans="2:19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</row>
    <row r="158" spans="2:19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</row>
    <row r="159" spans="2:19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</row>
    <row r="160" spans="2:19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</row>
    <row r="161" spans="2:19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</row>
    <row r="162" spans="2:19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2:19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2:19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2:19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</row>
    <row r="166" spans="2:19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</row>
    <row r="167" spans="2:19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</row>
    <row r="168" spans="2:19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2:19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</row>
    <row r="170" spans="2:19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</row>
    <row r="171" spans="2:19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</row>
    <row r="172" spans="2:19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2:19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</row>
    <row r="174" spans="2:19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</row>
    <row r="175" spans="2:19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</row>
    <row r="176" spans="2:19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2:19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</row>
    <row r="178" spans="2:19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</row>
    <row r="179" spans="2:19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</row>
    <row r="180" spans="2:19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19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</row>
    <row r="182" spans="2:19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</row>
    <row r="183" spans="2:19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</row>
    <row r="184" spans="2:19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2:19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</row>
    <row r="186" spans="2:19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</row>
    <row r="187" spans="2:19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</row>
    <row r="188" spans="2:19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2:19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</row>
    <row r="190" spans="2:19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</row>
    <row r="191" spans="2:19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</row>
    <row r="192" spans="2:19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2:19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</row>
    <row r="194" spans="2:19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</row>
    <row r="195" spans="2:19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</row>
    <row r="196" spans="2:19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2:19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</row>
    <row r="198" spans="2:19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</row>
    <row r="199" spans="2:19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</row>
    <row r="200" spans="2:19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2:19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</row>
    <row r="202" spans="2:19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</row>
    <row r="203" spans="2:19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</row>
    <row r="204" spans="2:19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</row>
    <row r="205" spans="2:19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2:19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</row>
    <row r="207" spans="2:19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</row>
    <row r="208" spans="2:19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</row>
    <row r="209" spans="2:19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2:19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</row>
    <row r="211" spans="2:19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</row>
    <row r="212" spans="2:19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</row>
    <row r="213" spans="2:19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2:19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</row>
    <row r="215" spans="2:19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</row>
    <row r="216" spans="2:19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</row>
    <row r="217" spans="2:19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</row>
    <row r="218" spans="2:19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</row>
    <row r="219" spans="2:19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2:19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2:19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</row>
    <row r="222" spans="2:19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</row>
    <row r="223" spans="2:19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</row>
    <row r="224" spans="2:19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</row>
    <row r="225" spans="2:19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</row>
    <row r="226" spans="2:19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</row>
    <row r="227" spans="2:19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</row>
    <row r="228" spans="2:19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</row>
    <row r="229" spans="2:19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</row>
    <row r="230" spans="2:19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</row>
    <row r="231" spans="2:19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</row>
    <row r="232" spans="2:19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</row>
    <row r="233" spans="2:19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</row>
    <row r="234" spans="2:19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2:19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2:19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</row>
    <row r="237" spans="2:19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</row>
    <row r="238" spans="2:19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</row>
    <row r="239" spans="2:19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2:19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</row>
    <row r="241" spans="2:19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</row>
    <row r="242" spans="2:19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</row>
    <row r="243" spans="2:19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2:19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</row>
    <row r="245" spans="2:19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</row>
    <row r="246" spans="2:19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</row>
    <row r="247" spans="2:19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</row>
    <row r="248" spans="2:19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</row>
    <row r="249" spans="2:19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</row>
    <row r="250" spans="2:19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</row>
    <row r="251" spans="2:19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</row>
    <row r="252" spans="2:19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</row>
    <row r="253" spans="2:19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</row>
    <row r="254" spans="2:19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2:19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2:19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</row>
    <row r="257" spans="2:19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</row>
    <row r="258" spans="2:19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</row>
    <row r="259" spans="2:19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</row>
    <row r="260" spans="2:19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</row>
    <row r="261" spans="2:19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</row>
    <row r="262" spans="2:19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</row>
    <row r="263" spans="2:19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</row>
    <row r="264" spans="2:19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</row>
    <row r="265" spans="2:19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</row>
    <row r="266" spans="2:19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2:19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2:19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</row>
    <row r="269" spans="2:19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</row>
    <row r="270" spans="2:19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</row>
    <row r="271" spans="2:19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2:19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</row>
    <row r="273" spans="2:19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</row>
    <row r="274" spans="2:19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</row>
    <row r="275" spans="2:19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</row>
    <row r="276" spans="2:19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2:19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</row>
    <row r="278" spans="2:19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</row>
    <row r="279" spans="2:19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</row>
    <row r="280" spans="2:19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</row>
    <row r="281" spans="2:19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</row>
    <row r="282" spans="2:19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</row>
    <row r="283" spans="2:19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</row>
    <row r="284" spans="2:19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2:19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</row>
    <row r="286" spans="2:19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</row>
    <row r="287" spans="2:19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</row>
    <row r="288" spans="2:19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</row>
    <row r="289" spans="2:19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</row>
    <row r="290" spans="2:19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2:19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</row>
    <row r="292" spans="2:19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</row>
    <row r="293" spans="2:19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</row>
    <row r="294" spans="2:19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2:19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</row>
    <row r="296" spans="2:19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</row>
    <row r="297" spans="2:19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</row>
    <row r="298" spans="2:19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</row>
    <row r="299" spans="2:19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</row>
    <row r="300" spans="2:19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</row>
    <row r="301" spans="2:19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</row>
    <row r="302" spans="2:19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</row>
    <row r="303" spans="2:19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2:19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2:19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</row>
    <row r="306" spans="2:19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</row>
    <row r="307" spans="2:19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</row>
    <row r="308" spans="2:19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2:19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</row>
    <row r="310" spans="2:19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</row>
    <row r="311" spans="2:19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</row>
    <row r="312" spans="2:19">
      <c r="D312" s="1"/>
      <c r="E312" s="1"/>
      <c r="F312" s="1"/>
    </row>
    <row r="313" spans="2:19">
      <c r="D313" s="1"/>
      <c r="E313" s="1"/>
      <c r="F313" s="1"/>
    </row>
    <row r="314" spans="2:19">
      <c r="D314" s="1"/>
      <c r="E314" s="1"/>
      <c r="F314" s="1"/>
    </row>
    <row r="315" spans="2:19">
      <c r="D315" s="1"/>
      <c r="E315" s="1"/>
      <c r="F315" s="1"/>
    </row>
    <row r="316" spans="2:19">
      <c r="D316" s="1"/>
      <c r="E316" s="1"/>
      <c r="F316" s="1"/>
    </row>
    <row r="317" spans="2:19">
      <c r="D317" s="1"/>
      <c r="E317" s="1"/>
      <c r="F317" s="1"/>
    </row>
    <row r="318" spans="2:19">
      <c r="D318" s="1"/>
      <c r="E318" s="1"/>
      <c r="F318" s="1"/>
    </row>
    <row r="319" spans="2:19">
      <c r="D319" s="1"/>
      <c r="E319" s="1"/>
      <c r="F319" s="1"/>
    </row>
    <row r="320" spans="2:19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sheetProtection sheet="1" objects="1" scenarios="1"/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D668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44.42578125" style="2" customWidth="1"/>
    <col min="4" max="4" width="9.28515625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3.140625" style="1" bestFit="1" customWidth="1"/>
    <col min="15" max="15" width="7.28515625" style="1" bestFit="1" customWidth="1"/>
    <col min="16" max="16" width="10.140625" style="1" customWidth="1"/>
    <col min="17" max="17" width="6.8554687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30">
      <c r="B1" s="46" t="s">
        <v>144</v>
      </c>
      <c r="C1" s="67" t="s" vm="1">
        <v>229</v>
      </c>
    </row>
    <row r="2" spans="2:30">
      <c r="B2" s="46" t="s">
        <v>143</v>
      </c>
      <c r="C2" s="67" t="s">
        <v>230</v>
      </c>
    </row>
    <row r="3" spans="2:30">
      <c r="B3" s="46" t="s">
        <v>145</v>
      </c>
      <c r="C3" s="67" t="s">
        <v>231</v>
      </c>
    </row>
    <row r="4" spans="2:30">
      <c r="B4" s="46" t="s">
        <v>146</v>
      </c>
      <c r="C4" s="67">
        <v>8801</v>
      </c>
    </row>
    <row r="6" spans="2:30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4"/>
    </row>
    <row r="7" spans="2:30" ht="26.25" customHeight="1">
      <c r="B7" s="152" t="s">
        <v>89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4"/>
    </row>
    <row r="8" spans="2:30" s="3" customFormat="1" ht="78.75">
      <c r="B8" s="21" t="s">
        <v>114</v>
      </c>
      <c r="C8" s="29" t="s">
        <v>44</v>
      </c>
      <c r="D8" s="29" t="s">
        <v>116</v>
      </c>
      <c r="E8" s="29" t="s">
        <v>115</v>
      </c>
      <c r="F8" s="29" t="s">
        <v>64</v>
      </c>
      <c r="G8" s="29" t="s">
        <v>14</v>
      </c>
      <c r="H8" s="29" t="s">
        <v>65</v>
      </c>
      <c r="I8" s="29" t="s">
        <v>102</v>
      </c>
      <c r="J8" s="29" t="s">
        <v>17</v>
      </c>
      <c r="K8" s="29" t="s">
        <v>101</v>
      </c>
      <c r="L8" s="29" t="s">
        <v>16</v>
      </c>
      <c r="M8" s="58" t="s">
        <v>18</v>
      </c>
      <c r="N8" s="58" t="s">
        <v>205</v>
      </c>
      <c r="O8" s="29" t="s">
        <v>204</v>
      </c>
      <c r="P8" s="29" t="s">
        <v>109</v>
      </c>
      <c r="Q8" s="29" t="s">
        <v>57</v>
      </c>
      <c r="R8" s="29" t="s">
        <v>147</v>
      </c>
      <c r="S8" s="30" t="s">
        <v>149</v>
      </c>
      <c r="AA8" s="1"/>
    </row>
    <row r="9" spans="2:30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212</v>
      </c>
      <c r="O9" s="31"/>
      <c r="P9" s="31" t="s">
        <v>208</v>
      </c>
      <c r="Q9" s="31" t="s">
        <v>19</v>
      </c>
      <c r="R9" s="31" t="s">
        <v>19</v>
      </c>
      <c r="S9" s="32" t="s">
        <v>19</v>
      </c>
      <c r="AA9" s="1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111</v>
      </c>
      <c r="R10" s="18" t="s">
        <v>112</v>
      </c>
      <c r="S10" s="19" t="s">
        <v>150</v>
      </c>
      <c r="AA10" s="1"/>
    </row>
    <row r="11" spans="2:30" s="4" customFormat="1" ht="18" customHeight="1">
      <c r="B11" s="95" t="s">
        <v>51</v>
      </c>
      <c r="C11" s="69"/>
      <c r="D11" s="69"/>
      <c r="E11" s="69"/>
      <c r="F11" s="69"/>
      <c r="G11" s="69"/>
      <c r="H11" s="69"/>
      <c r="I11" s="69"/>
      <c r="J11" s="79">
        <v>7.5744281667684454</v>
      </c>
      <c r="K11" s="69"/>
      <c r="L11" s="69"/>
      <c r="M11" s="78">
        <v>2.8396459885506643E-2</v>
      </c>
      <c r="N11" s="77"/>
      <c r="O11" s="79"/>
      <c r="P11" s="77">
        <v>19169.823958780002</v>
      </c>
      <c r="Q11" s="69"/>
      <c r="R11" s="78">
        <f>IFERROR(P11/$P$11,0)</f>
        <v>1</v>
      </c>
      <c r="S11" s="78">
        <f>P11/'סכום נכסי הקרן'!$C$42</f>
        <v>1.0232723196213274E-3</v>
      </c>
      <c r="AA11" s="1"/>
      <c r="AD11" s="1"/>
    </row>
    <row r="12" spans="2:30" ht="17.25" customHeight="1">
      <c r="B12" s="96" t="s">
        <v>197</v>
      </c>
      <c r="C12" s="71"/>
      <c r="D12" s="71"/>
      <c r="E12" s="71"/>
      <c r="F12" s="71"/>
      <c r="G12" s="71"/>
      <c r="H12" s="71"/>
      <c r="I12" s="71"/>
      <c r="J12" s="82">
        <v>7.1923449870496468</v>
      </c>
      <c r="K12" s="71"/>
      <c r="L12" s="71"/>
      <c r="M12" s="81">
        <v>2.5880643709378402E-2</v>
      </c>
      <c r="N12" s="80"/>
      <c r="O12" s="82"/>
      <c r="P12" s="80">
        <v>17847.401997914007</v>
      </c>
      <c r="Q12" s="71"/>
      <c r="R12" s="81">
        <f t="shared" ref="R12:R37" si="0">IFERROR(P12/$P$11,0)</f>
        <v>0.93101543531596642</v>
      </c>
      <c r="S12" s="81">
        <f>P12/'סכום נכסי הקרן'!$C$42</f>
        <v>9.5268232409902892E-4</v>
      </c>
    </row>
    <row r="13" spans="2:30">
      <c r="B13" s="97" t="s">
        <v>58</v>
      </c>
      <c r="C13" s="71"/>
      <c r="D13" s="71"/>
      <c r="E13" s="71"/>
      <c r="F13" s="71"/>
      <c r="G13" s="71"/>
      <c r="H13" s="71"/>
      <c r="I13" s="71"/>
      <c r="J13" s="82">
        <v>7.2045890773709527</v>
      </c>
      <c r="K13" s="71"/>
      <c r="L13" s="71"/>
      <c r="M13" s="81">
        <v>2.580691857938909E-2</v>
      </c>
      <c r="N13" s="80"/>
      <c r="O13" s="82"/>
      <c r="P13" s="80">
        <v>16473.343546856002</v>
      </c>
      <c r="Q13" s="71"/>
      <c r="R13" s="81">
        <f t="shared" si="0"/>
        <v>0.85933723660049677</v>
      </c>
      <c r="S13" s="81">
        <f>P13/'סכום נכסי הקרן'!$C$42</f>
        <v>8.7933600743317179E-4</v>
      </c>
    </row>
    <row r="14" spans="2:30">
      <c r="B14" s="98" t="s">
        <v>2002</v>
      </c>
      <c r="C14" s="73" t="s">
        <v>2003</v>
      </c>
      <c r="D14" s="86" t="s">
        <v>2004</v>
      </c>
      <c r="E14" s="73" t="s">
        <v>303</v>
      </c>
      <c r="F14" s="86" t="s">
        <v>127</v>
      </c>
      <c r="G14" s="73" t="s">
        <v>304</v>
      </c>
      <c r="H14" s="73" t="s">
        <v>305</v>
      </c>
      <c r="I14" s="94">
        <v>39076</v>
      </c>
      <c r="J14" s="85">
        <v>6.0300000000007374</v>
      </c>
      <c r="K14" s="86" t="s">
        <v>131</v>
      </c>
      <c r="L14" s="87">
        <v>4.9000000000000002E-2</v>
      </c>
      <c r="M14" s="84">
        <v>2.4800000000002043E-2</v>
      </c>
      <c r="N14" s="83">
        <v>2748543.05211</v>
      </c>
      <c r="O14" s="85">
        <v>156.71</v>
      </c>
      <c r="P14" s="83">
        <v>4307.2417284940002</v>
      </c>
      <c r="Q14" s="84">
        <v>1.7001279674410596E-3</v>
      </c>
      <c r="R14" s="84">
        <f t="shared" si="0"/>
        <v>0.224688642825081</v>
      </c>
      <c r="S14" s="84">
        <f>P14/'סכום נכסי הקרן'!$C$42</f>
        <v>2.2991766873618858E-4</v>
      </c>
    </row>
    <row r="15" spans="2:30">
      <c r="B15" s="98" t="s">
        <v>2005</v>
      </c>
      <c r="C15" s="73" t="s">
        <v>2006</v>
      </c>
      <c r="D15" s="86" t="s">
        <v>2004</v>
      </c>
      <c r="E15" s="73" t="s">
        <v>303</v>
      </c>
      <c r="F15" s="86" t="s">
        <v>127</v>
      </c>
      <c r="G15" s="73" t="s">
        <v>304</v>
      </c>
      <c r="H15" s="73" t="s">
        <v>305</v>
      </c>
      <c r="I15" s="94">
        <v>40738</v>
      </c>
      <c r="J15" s="85">
        <v>9.7699999999995875</v>
      </c>
      <c r="K15" s="86" t="s">
        <v>131</v>
      </c>
      <c r="L15" s="87">
        <v>4.0999999999999995E-2</v>
      </c>
      <c r="M15" s="84">
        <v>2.4799999999998969E-2</v>
      </c>
      <c r="N15" s="83">
        <v>5609890.3365670005</v>
      </c>
      <c r="O15" s="85">
        <v>137.80000000000001</v>
      </c>
      <c r="P15" s="83">
        <v>7730.4294510600012</v>
      </c>
      <c r="Q15" s="84">
        <v>1.4854599771355491E-3</v>
      </c>
      <c r="R15" s="84">
        <f t="shared" si="0"/>
        <v>0.4032603255868385</v>
      </c>
      <c r="S15" s="84">
        <f>P15/'סכום נכסי הקרן'!$C$42</f>
        <v>4.1264512877449601E-4</v>
      </c>
    </row>
    <row r="16" spans="2:30">
      <c r="B16" s="98" t="s">
        <v>2007</v>
      </c>
      <c r="C16" s="73" t="s">
        <v>2008</v>
      </c>
      <c r="D16" s="86" t="s">
        <v>2004</v>
      </c>
      <c r="E16" s="73" t="s">
        <v>2009</v>
      </c>
      <c r="F16" s="86" t="s">
        <v>530</v>
      </c>
      <c r="G16" s="73" t="s">
        <v>297</v>
      </c>
      <c r="H16" s="73" t="s">
        <v>129</v>
      </c>
      <c r="I16" s="94">
        <v>42795</v>
      </c>
      <c r="J16" s="85">
        <v>5.2899999999991572</v>
      </c>
      <c r="K16" s="86" t="s">
        <v>131</v>
      </c>
      <c r="L16" s="87">
        <v>2.1400000000000002E-2</v>
      </c>
      <c r="M16" s="84">
        <v>1.9599999999997713E-2</v>
      </c>
      <c r="N16" s="83">
        <v>1845542.9389400003</v>
      </c>
      <c r="O16" s="85">
        <v>113.84</v>
      </c>
      <c r="P16" s="83">
        <v>2100.9661759130004</v>
      </c>
      <c r="Q16" s="84">
        <v>4.3384741640236308E-3</v>
      </c>
      <c r="R16" s="84">
        <f t="shared" si="0"/>
        <v>0.10959757274926531</v>
      </c>
      <c r="S16" s="84">
        <f>P16/'סכום נכסי הקרן'!$C$42</f>
        <v>1.121481624920079E-4</v>
      </c>
    </row>
    <row r="17" spans="2:19">
      <c r="B17" s="98" t="s">
        <v>2010</v>
      </c>
      <c r="C17" s="73" t="s">
        <v>2011</v>
      </c>
      <c r="D17" s="86" t="s">
        <v>2004</v>
      </c>
      <c r="E17" s="73" t="s">
        <v>295</v>
      </c>
      <c r="F17" s="86" t="s">
        <v>296</v>
      </c>
      <c r="G17" s="73" t="s">
        <v>329</v>
      </c>
      <c r="H17" s="73" t="s">
        <v>305</v>
      </c>
      <c r="I17" s="94">
        <v>36489</v>
      </c>
      <c r="J17" s="85">
        <v>3.0900000003682595</v>
      </c>
      <c r="K17" s="86" t="s">
        <v>131</v>
      </c>
      <c r="L17" s="87">
        <v>6.0499999999999998E-2</v>
      </c>
      <c r="M17" s="84">
        <v>1.679999999912057E-2</v>
      </c>
      <c r="N17" s="83">
        <v>1059.6187130000003</v>
      </c>
      <c r="O17" s="85">
        <v>171.7</v>
      </c>
      <c r="P17" s="83">
        <v>1.8193656370000004</v>
      </c>
      <c r="Q17" s="73"/>
      <c r="R17" s="84">
        <f t="shared" si="0"/>
        <v>9.4907790541639791E-5</v>
      </c>
      <c r="S17" s="84">
        <f>P17/'סכום נכסי הקרן'!$C$42</f>
        <v>9.7116514977678825E-8</v>
      </c>
    </row>
    <row r="18" spans="2:19">
      <c r="B18" s="98" t="s">
        <v>2012</v>
      </c>
      <c r="C18" s="73" t="s">
        <v>2013</v>
      </c>
      <c r="D18" s="86" t="s">
        <v>2004</v>
      </c>
      <c r="E18" s="73" t="s">
        <v>326</v>
      </c>
      <c r="F18" s="86" t="s">
        <v>127</v>
      </c>
      <c r="G18" s="73" t="s">
        <v>319</v>
      </c>
      <c r="H18" s="73" t="s">
        <v>129</v>
      </c>
      <c r="I18" s="94">
        <v>39084</v>
      </c>
      <c r="J18" s="85">
        <v>1.920000000000222</v>
      </c>
      <c r="K18" s="86" t="s">
        <v>131</v>
      </c>
      <c r="L18" s="87">
        <v>5.5999999999999994E-2</v>
      </c>
      <c r="M18" s="84">
        <v>2.4800000000000554E-2</v>
      </c>
      <c r="N18" s="83">
        <v>509763.03451100009</v>
      </c>
      <c r="O18" s="85">
        <v>141.53</v>
      </c>
      <c r="P18" s="83">
        <v>721.46762185199998</v>
      </c>
      <c r="Q18" s="84">
        <v>1.1826939599089042E-3</v>
      </c>
      <c r="R18" s="84">
        <f t="shared" si="0"/>
        <v>3.7635589320138718E-2</v>
      </c>
      <c r="S18" s="84">
        <f>P18/'סכום נכסי הקרן'!$C$42</f>
        <v>3.8511456783934006E-5</v>
      </c>
    </row>
    <row r="19" spans="2:19">
      <c r="B19" s="98" t="s">
        <v>2014</v>
      </c>
      <c r="C19" s="73" t="s">
        <v>2015</v>
      </c>
      <c r="D19" s="86" t="s">
        <v>2004</v>
      </c>
      <c r="E19" s="73" t="s">
        <v>2016</v>
      </c>
      <c r="F19" s="86" t="s">
        <v>296</v>
      </c>
      <c r="G19" s="73" t="s">
        <v>399</v>
      </c>
      <c r="H19" s="73" t="s">
        <v>129</v>
      </c>
      <c r="I19" s="94">
        <v>44381</v>
      </c>
      <c r="J19" s="85">
        <v>2.9700000000008853</v>
      </c>
      <c r="K19" s="86" t="s">
        <v>131</v>
      </c>
      <c r="L19" s="87">
        <v>8.5000000000000006E-3</v>
      </c>
      <c r="M19" s="84">
        <v>4.2800000000009178E-2</v>
      </c>
      <c r="N19" s="83">
        <v>1539025.0000000002</v>
      </c>
      <c r="O19" s="85">
        <v>99.05</v>
      </c>
      <c r="P19" s="83">
        <v>1524.4043234450005</v>
      </c>
      <c r="Q19" s="84">
        <v>4.8094531250000008E-3</v>
      </c>
      <c r="R19" s="84">
        <f t="shared" si="0"/>
        <v>7.9521039250170344E-2</v>
      </c>
      <c r="S19" s="84">
        <f>P19/'סכום נכסי הקרן'!$C$42</f>
        <v>8.1371678292220436E-5</v>
      </c>
    </row>
    <row r="20" spans="2:19">
      <c r="B20" s="98" t="s">
        <v>2017</v>
      </c>
      <c r="C20" s="73" t="s">
        <v>2018</v>
      </c>
      <c r="D20" s="86" t="s">
        <v>26</v>
      </c>
      <c r="E20" s="73" t="s">
        <v>2019</v>
      </c>
      <c r="F20" s="86" t="s">
        <v>456</v>
      </c>
      <c r="G20" s="73" t="s">
        <v>512</v>
      </c>
      <c r="H20" s="73"/>
      <c r="I20" s="94">
        <v>39104</v>
      </c>
      <c r="J20" s="85">
        <v>1.7500000000086193</v>
      </c>
      <c r="K20" s="86" t="s">
        <v>131</v>
      </c>
      <c r="L20" s="87">
        <v>5.5999999999999994E-2</v>
      </c>
      <c r="M20" s="84">
        <v>0</v>
      </c>
      <c r="N20" s="83">
        <v>652071.95053100016</v>
      </c>
      <c r="O20" s="85">
        <v>13.344352000000001</v>
      </c>
      <c r="P20" s="83">
        <v>87.014880455000011</v>
      </c>
      <c r="Q20" s="84">
        <v>1.734318495913772E-3</v>
      </c>
      <c r="R20" s="84">
        <f t="shared" si="0"/>
        <v>4.5391590784612393E-3</v>
      </c>
      <c r="S20" s="84">
        <f>P20/'סכום נכסי הקרן'!$C$42</f>
        <v>4.6447958393472393E-6</v>
      </c>
    </row>
    <row r="21" spans="2:19">
      <c r="B21" s="99"/>
      <c r="C21" s="73"/>
      <c r="D21" s="73"/>
      <c r="E21" s="73"/>
      <c r="F21" s="73"/>
      <c r="G21" s="73"/>
      <c r="H21" s="73"/>
      <c r="I21" s="73"/>
      <c r="J21" s="85"/>
      <c r="K21" s="73"/>
      <c r="L21" s="73"/>
      <c r="M21" s="84"/>
      <c r="N21" s="83"/>
      <c r="O21" s="85"/>
      <c r="P21" s="73"/>
      <c r="Q21" s="73"/>
      <c r="R21" s="84"/>
      <c r="S21" s="73"/>
    </row>
    <row r="22" spans="2:19">
      <c r="B22" s="97" t="s">
        <v>59</v>
      </c>
      <c r="C22" s="71"/>
      <c r="D22" s="71"/>
      <c r="E22" s="71"/>
      <c r="F22" s="71"/>
      <c r="G22" s="71"/>
      <c r="H22" s="71"/>
      <c r="I22" s="71"/>
      <c r="J22" s="82">
        <v>2.6163683385703109</v>
      </c>
      <c r="K22" s="71"/>
      <c r="L22" s="71"/>
      <c r="M22" s="81">
        <v>5.5395950187241028E-2</v>
      </c>
      <c r="N22" s="80"/>
      <c r="O22" s="82"/>
      <c r="P22" s="80">
        <f>SUM(P23:P29)</f>
        <v>1336.7129934540001</v>
      </c>
      <c r="Q22" s="71"/>
      <c r="R22" s="81">
        <f t="shared" si="0"/>
        <v>6.9730060971257377E-2</v>
      </c>
      <c r="S22" s="81">
        <f>P22/'סכום נכסי הקרן'!$C$42</f>
        <v>7.1352841237395137E-5</v>
      </c>
    </row>
    <row r="23" spans="2:19">
      <c r="B23" s="98" t="s">
        <v>2035</v>
      </c>
      <c r="C23" s="73">
        <v>9555</v>
      </c>
      <c r="D23" s="86" t="s">
        <v>2004</v>
      </c>
      <c r="E23" s="73" t="s">
        <v>2036</v>
      </c>
      <c r="F23" s="86" t="s">
        <v>475</v>
      </c>
      <c r="G23" s="73" t="s">
        <v>512</v>
      </c>
      <c r="H23" s="73"/>
      <c r="I23" s="94">
        <v>44074</v>
      </c>
      <c r="J23" s="132">
        <v>0</v>
      </c>
      <c r="K23" s="86" t="s">
        <v>131</v>
      </c>
      <c r="L23" s="87">
        <v>0</v>
      </c>
      <c r="M23" s="87">
        <v>0</v>
      </c>
      <c r="N23" s="83">
        <v>2261469.2120290003</v>
      </c>
      <c r="O23" s="85">
        <v>59</v>
      </c>
      <c r="P23" s="83">
        <v>1334.2668349780004</v>
      </c>
      <c r="Q23" s="133">
        <v>3.9034804701915415E-3</v>
      </c>
      <c r="R23" s="84">
        <f t="shared" ref="R23:R29" si="1">IFERROR(P23/$P$11,0)</f>
        <v>6.9602456331733328E-2</v>
      </c>
      <c r="S23" s="84">
        <f>P23/'סכום נכסי הקרן'!$C$42</f>
        <v>7.1222266941914919E-5</v>
      </c>
    </row>
    <row r="24" spans="2:19">
      <c r="B24" s="98" t="s">
        <v>2037</v>
      </c>
      <c r="C24" s="73">
        <v>9556</v>
      </c>
      <c r="D24" s="86" t="s">
        <v>2004</v>
      </c>
      <c r="E24" s="73" t="s">
        <v>2036</v>
      </c>
      <c r="F24" s="86" t="s">
        <v>475</v>
      </c>
      <c r="G24" s="73" t="s">
        <v>512</v>
      </c>
      <c r="H24" s="73"/>
      <c r="I24" s="94">
        <v>45046</v>
      </c>
      <c r="J24" s="132">
        <v>0</v>
      </c>
      <c r="K24" s="86" t="s">
        <v>131</v>
      </c>
      <c r="L24" s="87">
        <v>0</v>
      </c>
      <c r="M24" s="87">
        <v>0</v>
      </c>
      <c r="N24" s="83">
        <v>4747.3830720000005</v>
      </c>
      <c r="O24" s="85">
        <v>29.41732</v>
      </c>
      <c r="P24" s="83">
        <v>1.396553012</v>
      </c>
      <c r="Q24" s="87">
        <v>0</v>
      </c>
      <c r="R24" s="84">
        <f t="shared" si="1"/>
        <v>7.2851634683914905E-5</v>
      </c>
      <c r="S24" s="84">
        <f>P24/'סכום נכסי הקרן'!$C$42</f>
        <v>7.4547061211215152E-8</v>
      </c>
    </row>
    <row r="25" spans="2:19">
      <c r="B25" s="98" t="s">
        <v>2027</v>
      </c>
      <c r="C25" s="73" t="s">
        <v>2028</v>
      </c>
      <c r="D25" s="86" t="s">
        <v>2004</v>
      </c>
      <c r="E25" s="73" t="s">
        <v>911</v>
      </c>
      <c r="F25" s="86" t="s">
        <v>523</v>
      </c>
      <c r="G25" s="73" t="s">
        <v>396</v>
      </c>
      <c r="H25" s="73" t="s">
        <v>305</v>
      </c>
      <c r="I25" s="94">
        <v>44007</v>
      </c>
      <c r="J25" s="85">
        <v>3.940000001850041</v>
      </c>
      <c r="K25" s="86" t="s">
        <v>131</v>
      </c>
      <c r="L25" s="87">
        <v>3.3500000000000002E-2</v>
      </c>
      <c r="M25" s="84">
        <v>6.6500000040469645E-2</v>
      </c>
      <c r="N25" s="83">
        <v>195.79943900000001</v>
      </c>
      <c r="O25" s="85">
        <v>88.34</v>
      </c>
      <c r="P25" s="83">
        <v>0.17296922200000001</v>
      </c>
      <c r="Q25" s="84">
        <v>2.4474929874999999E-7</v>
      </c>
      <c r="R25" s="84">
        <f t="shared" si="1"/>
        <v>9.0229948053736867E-6</v>
      </c>
      <c r="S25" s="84">
        <f>P25/'סכום נכסי הקרן'!$C$42</f>
        <v>9.2329808244259217E-9</v>
      </c>
    </row>
    <row r="26" spans="2:19">
      <c r="B26" s="98" t="s">
        <v>2029</v>
      </c>
      <c r="C26" s="73" t="s">
        <v>2030</v>
      </c>
      <c r="D26" s="86" t="s">
        <v>2004</v>
      </c>
      <c r="E26" s="73" t="s">
        <v>2031</v>
      </c>
      <c r="F26" s="86" t="s">
        <v>310</v>
      </c>
      <c r="G26" s="73" t="s">
        <v>443</v>
      </c>
      <c r="H26" s="73" t="s">
        <v>305</v>
      </c>
      <c r="I26" s="94">
        <v>43310</v>
      </c>
      <c r="J26" s="85">
        <v>1.4300000000000002</v>
      </c>
      <c r="K26" s="86" t="s">
        <v>131</v>
      </c>
      <c r="L26" s="87">
        <v>3.5499999999999997E-2</v>
      </c>
      <c r="M26" s="84">
        <v>6.0200000000000004E-2</v>
      </c>
      <c r="N26" s="83">
        <v>220.50000000000003</v>
      </c>
      <c r="O26" s="85">
        <v>96.7</v>
      </c>
      <c r="P26" s="83">
        <v>0.21322350000000004</v>
      </c>
      <c r="Q26" s="84">
        <v>8.2031250000000014E-7</v>
      </c>
      <c r="R26" s="84">
        <f t="shared" si="1"/>
        <v>1.1122872096190596E-5</v>
      </c>
      <c r="S26" s="84">
        <f>P26/'סכום נכסי הקרן'!$C$42</f>
        <v>1.1381727130720288E-8</v>
      </c>
    </row>
    <row r="27" spans="2:19">
      <c r="B27" s="98" t="s">
        <v>2024</v>
      </c>
      <c r="C27" s="73" t="s">
        <v>2025</v>
      </c>
      <c r="D27" s="86" t="s">
        <v>2004</v>
      </c>
      <c r="E27" s="73" t="s">
        <v>2026</v>
      </c>
      <c r="F27" s="86" t="s">
        <v>310</v>
      </c>
      <c r="G27" s="73" t="s">
        <v>337</v>
      </c>
      <c r="H27" s="73" t="s">
        <v>129</v>
      </c>
      <c r="I27" s="94">
        <v>42598</v>
      </c>
      <c r="J27" s="85">
        <v>2.710000003457119</v>
      </c>
      <c r="K27" s="86" t="s">
        <v>131</v>
      </c>
      <c r="L27" s="87">
        <v>3.1E-2</v>
      </c>
      <c r="M27" s="84">
        <v>5.2400000069142381E-2</v>
      </c>
      <c r="N27" s="83">
        <v>305.60824100000008</v>
      </c>
      <c r="O27" s="85">
        <v>94.65</v>
      </c>
      <c r="P27" s="83">
        <v>0.28925820000000002</v>
      </c>
      <c r="Q27" s="84">
        <v>4.3340633485156527E-7</v>
      </c>
      <c r="R27" s="84">
        <f t="shared" si="1"/>
        <v>1.5089246548219678E-5</v>
      </c>
      <c r="S27" s="84">
        <f>P27/'סכום נכסי הקרן'!$C$42</f>
        <v>1.5440408316734857E-8</v>
      </c>
    </row>
    <row r="28" spans="2:19">
      <c r="B28" s="98" t="s">
        <v>2020</v>
      </c>
      <c r="C28" s="73" t="s">
        <v>2021</v>
      </c>
      <c r="D28" s="86" t="s">
        <v>2004</v>
      </c>
      <c r="E28" s="73" t="s">
        <v>2009</v>
      </c>
      <c r="F28" s="86" t="s">
        <v>530</v>
      </c>
      <c r="G28" s="73" t="s">
        <v>297</v>
      </c>
      <c r="H28" s="73" t="s">
        <v>129</v>
      </c>
      <c r="I28" s="94">
        <v>42795</v>
      </c>
      <c r="J28" s="85">
        <v>4.8299999971615177</v>
      </c>
      <c r="K28" s="86" t="s">
        <v>131</v>
      </c>
      <c r="L28" s="87">
        <v>3.7400000000000003E-2</v>
      </c>
      <c r="M28" s="84">
        <v>5.0399999985807575E-2</v>
      </c>
      <c r="N28" s="83">
        <v>118.39561200000001</v>
      </c>
      <c r="O28" s="85">
        <v>95.22</v>
      </c>
      <c r="P28" s="83">
        <v>0.11273630400000002</v>
      </c>
      <c r="Q28" s="84">
        <v>1.7443944066106784E-7</v>
      </c>
      <c r="R28" s="84">
        <f t="shared" si="1"/>
        <v>5.8809253669940717E-6</v>
      </c>
      <c r="S28" s="84">
        <f>P28/'סכום נכסי הקרן'!$C$42</f>
        <v>6.0177881418039297E-9</v>
      </c>
    </row>
    <row r="29" spans="2:19">
      <c r="B29" s="98" t="s">
        <v>2022</v>
      </c>
      <c r="C29" s="73" t="s">
        <v>2023</v>
      </c>
      <c r="D29" s="86" t="s">
        <v>2004</v>
      </c>
      <c r="E29" s="73" t="s">
        <v>2009</v>
      </c>
      <c r="F29" s="86" t="s">
        <v>530</v>
      </c>
      <c r="G29" s="73" t="s">
        <v>297</v>
      </c>
      <c r="H29" s="73" t="s">
        <v>129</v>
      </c>
      <c r="I29" s="94">
        <v>42795</v>
      </c>
      <c r="J29" s="85">
        <v>1.6500000011475862</v>
      </c>
      <c r="K29" s="86" t="s">
        <v>131</v>
      </c>
      <c r="L29" s="87">
        <v>2.5000000000000001E-2</v>
      </c>
      <c r="M29" s="84">
        <v>4.9600000019891503E-2</v>
      </c>
      <c r="N29" s="83">
        <v>269.86501000000004</v>
      </c>
      <c r="O29" s="85">
        <v>96.87</v>
      </c>
      <c r="P29" s="83">
        <v>0.26141823800000002</v>
      </c>
      <c r="Q29" s="84">
        <v>6.6136002372656736E-7</v>
      </c>
      <c r="R29" s="84">
        <f t="shared" si="1"/>
        <v>1.3636966023376936E-5</v>
      </c>
      <c r="S29" s="84">
        <f>P29/'סכום נכסי הקרן'!$C$42</f>
        <v>1.3954329855338146E-8</v>
      </c>
    </row>
    <row r="30" spans="2:19">
      <c r="B30" s="99"/>
      <c r="C30" s="73"/>
      <c r="D30" s="73"/>
      <c r="E30" s="73"/>
      <c r="F30" s="73"/>
      <c r="G30" s="73"/>
      <c r="H30" s="73"/>
      <c r="I30" s="73"/>
      <c r="J30" s="85"/>
      <c r="K30" s="73"/>
      <c r="L30" s="73"/>
      <c r="M30" s="84"/>
      <c r="N30" s="83"/>
      <c r="O30" s="85"/>
      <c r="P30" s="73"/>
      <c r="Q30" s="73"/>
      <c r="R30" s="84"/>
      <c r="S30" s="73"/>
    </row>
    <row r="31" spans="2:19">
      <c r="B31" s="97" t="s">
        <v>46</v>
      </c>
      <c r="C31" s="71"/>
      <c r="D31" s="71"/>
      <c r="E31" s="71"/>
      <c r="F31" s="71"/>
      <c r="G31" s="71"/>
      <c r="H31" s="71"/>
      <c r="I31" s="71"/>
      <c r="J31" s="82">
        <v>1.9199999999817914</v>
      </c>
      <c r="K31" s="71"/>
      <c r="L31" s="71"/>
      <c r="M31" s="81">
        <v>5.7399999999207398E-2</v>
      </c>
      <c r="N31" s="80"/>
      <c r="O31" s="82"/>
      <c r="P31" s="80">
        <f>P32</f>
        <v>37.345457604000011</v>
      </c>
      <c r="Q31" s="71"/>
      <c r="R31" s="81">
        <f t="shared" si="0"/>
        <v>1.9481377442120619E-3</v>
      </c>
      <c r="S31" s="81">
        <f>P31/'סכום נכסי הקרן'!$C$42</f>
        <v>1.993475428461737E-6</v>
      </c>
    </row>
    <row r="32" spans="2:19">
      <c r="B32" s="98" t="s">
        <v>2032</v>
      </c>
      <c r="C32" s="73" t="s">
        <v>2033</v>
      </c>
      <c r="D32" s="86" t="s">
        <v>2004</v>
      </c>
      <c r="E32" s="73" t="s">
        <v>2034</v>
      </c>
      <c r="F32" s="86" t="s">
        <v>456</v>
      </c>
      <c r="G32" s="73" t="s">
        <v>319</v>
      </c>
      <c r="H32" s="73" t="s">
        <v>129</v>
      </c>
      <c r="I32" s="94">
        <v>38118</v>
      </c>
      <c r="J32" s="85">
        <v>1.9199999999817914</v>
      </c>
      <c r="K32" s="86" t="s">
        <v>130</v>
      </c>
      <c r="L32" s="87">
        <v>7.9699999999999993E-2</v>
      </c>
      <c r="M32" s="84">
        <v>5.7399999999207398E-2</v>
      </c>
      <c r="N32" s="83">
        <v>9311.2241440000016</v>
      </c>
      <c r="O32" s="85">
        <v>108.4</v>
      </c>
      <c r="P32" s="83">
        <v>37.345457604000011</v>
      </c>
      <c r="Q32" s="84">
        <v>2.0525269234195314E-4</v>
      </c>
      <c r="R32" s="84">
        <f t="shared" si="0"/>
        <v>1.9481377442120619E-3</v>
      </c>
      <c r="S32" s="84">
        <f>P32/'סכום נכסי הקרן'!$C$42</f>
        <v>1.993475428461737E-6</v>
      </c>
    </row>
    <row r="33" spans="2:19">
      <c r="B33" s="99"/>
      <c r="C33" s="73"/>
      <c r="D33" s="73"/>
      <c r="E33" s="73"/>
      <c r="F33" s="73"/>
      <c r="G33" s="73"/>
      <c r="H33" s="73"/>
      <c r="I33" s="73"/>
      <c r="J33" s="85"/>
      <c r="K33" s="73"/>
      <c r="L33" s="73"/>
      <c r="M33" s="84"/>
      <c r="N33" s="83"/>
      <c r="O33" s="85"/>
      <c r="P33" s="73"/>
      <c r="Q33" s="73"/>
      <c r="R33" s="84"/>
      <c r="S33" s="73"/>
    </row>
    <row r="34" spans="2:19">
      <c r="B34" s="96" t="s">
        <v>196</v>
      </c>
      <c r="C34" s="71"/>
      <c r="D34" s="71"/>
      <c r="E34" s="71"/>
      <c r="F34" s="71"/>
      <c r="G34" s="71"/>
      <c r="H34" s="71"/>
      <c r="I34" s="71"/>
      <c r="J34" s="82">
        <v>12.345112394239985</v>
      </c>
      <c r="K34" s="71"/>
      <c r="L34" s="71"/>
      <c r="M34" s="81">
        <v>5.9643359037102536E-2</v>
      </c>
      <c r="N34" s="80"/>
      <c r="O34" s="82"/>
      <c r="P34" s="80">
        <v>1322.4219608660003</v>
      </c>
      <c r="Q34" s="71"/>
      <c r="R34" s="81">
        <f t="shared" si="0"/>
        <v>6.8984564684033814E-2</v>
      </c>
      <c r="S34" s="81">
        <f>P34/'סכום נכסי הקרן'!$C$42</f>
        <v>7.0589995522298791E-5</v>
      </c>
    </row>
    <row r="35" spans="2:19">
      <c r="B35" s="97" t="s">
        <v>67</v>
      </c>
      <c r="C35" s="71"/>
      <c r="D35" s="71"/>
      <c r="E35" s="71"/>
      <c r="F35" s="71"/>
      <c r="G35" s="71"/>
      <c r="H35" s="71"/>
      <c r="I35" s="71"/>
      <c r="J35" s="82">
        <v>12.345112394239985</v>
      </c>
      <c r="K35" s="71"/>
      <c r="L35" s="71"/>
      <c r="M35" s="81">
        <v>5.9643359037102536E-2</v>
      </c>
      <c r="N35" s="80"/>
      <c r="O35" s="82"/>
      <c r="P35" s="80">
        <v>1322.4219608660003</v>
      </c>
      <c r="Q35" s="71"/>
      <c r="R35" s="81">
        <f t="shared" si="0"/>
        <v>6.8984564684033814E-2</v>
      </c>
      <c r="S35" s="81">
        <f>P35/'סכום נכסי הקרן'!$C$42</f>
        <v>7.0589995522298791E-5</v>
      </c>
    </row>
    <row r="36" spans="2:19">
      <c r="B36" s="98" t="s">
        <v>2038</v>
      </c>
      <c r="C36" s="73">
        <v>4824</v>
      </c>
      <c r="D36" s="86" t="s">
        <v>2004</v>
      </c>
      <c r="E36" s="73"/>
      <c r="F36" s="86" t="s">
        <v>700</v>
      </c>
      <c r="G36" s="73" t="s">
        <v>786</v>
      </c>
      <c r="H36" s="73" t="s">
        <v>681</v>
      </c>
      <c r="I36" s="94">
        <v>42206</v>
      </c>
      <c r="J36" s="85">
        <v>14.339999999999767</v>
      </c>
      <c r="K36" s="86" t="s">
        <v>138</v>
      </c>
      <c r="L36" s="87">
        <v>4.555E-2</v>
      </c>
      <c r="M36" s="84">
        <v>6.25E-2</v>
      </c>
      <c r="N36" s="83">
        <v>311198.03257500008</v>
      </c>
      <c r="O36" s="85">
        <v>79.8</v>
      </c>
      <c r="P36" s="83">
        <v>692.80783692400007</v>
      </c>
      <c r="Q36" s="84">
        <v>1.8681708533188461E-3</v>
      </c>
      <c r="R36" s="84">
        <f t="shared" si="0"/>
        <v>3.6140542469962851E-2</v>
      </c>
      <c r="S36" s="84">
        <f>P36/'סכום נכסי הקרן'!$C$42</f>
        <v>3.6981616725611989E-5</v>
      </c>
    </row>
    <row r="37" spans="2:19">
      <c r="B37" s="98" t="s">
        <v>2039</v>
      </c>
      <c r="C37" s="73">
        <v>5168</v>
      </c>
      <c r="D37" s="86" t="s">
        <v>2004</v>
      </c>
      <c r="E37" s="73"/>
      <c r="F37" s="86" t="s">
        <v>700</v>
      </c>
      <c r="G37" s="73" t="s">
        <v>860</v>
      </c>
      <c r="H37" s="73" t="s">
        <v>2040</v>
      </c>
      <c r="I37" s="94">
        <v>42408</v>
      </c>
      <c r="J37" s="85">
        <v>10.150000000001114</v>
      </c>
      <c r="K37" s="86" t="s">
        <v>138</v>
      </c>
      <c r="L37" s="87">
        <v>3.9510000000000003E-2</v>
      </c>
      <c r="M37" s="84">
        <v>5.6500000000011125E-2</v>
      </c>
      <c r="N37" s="83">
        <v>267113.64995800005</v>
      </c>
      <c r="O37" s="85">
        <v>84.49</v>
      </c>
      <c r="P37" s="83">
        <v>629.61412394200011</v>
      </c>
      <c r="Q37" s="84">
        <v>6.7701351159177498E-4</v>
      </c>
      <c r="R37" s="84">
        <f t="shared" si="0"/>
        <v>3.2844022214070963E-2</v>
      </c>
      <c r="S37" s="84">
        <f>P37/'סכום נכסי הקרן'!$C$42</f>
        <v>3.3608378796686801E-5</v>
      </c>
    </row>
    <row r="38" spans="2:19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19"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2:19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</row>
    <row r="41" spans="2:19">
      <c r="B41" s="129" t="s">
        <v>220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spans="2:19">
      <c r="B42" s="129" t="s">
        <v>110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spans="2:19">
      <c r="B43" s="129" t="s">
        <v>203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</row>
    <row r="44" spans="2:19">
      <c r="B44" s="129" t="s">
        <v>211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</row>
    <row r="45" spans="2:19"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</row>
    <row r="46" spans="2:19"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</row>
    <row r="47" spans="2:19"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</row>
    <row r="48" spans="2:19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</row>
    <row r="49" spans="2:19"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</row>
    <row r="50" spans="2:19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2:19"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</row>
    <row r="52" spans="2:19"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</row>
    <row r="53" spans="2:19"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2:19"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</row>
    <row r="55" spans="2:19"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</row>
    <row r="56" spans="2:19"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</row>
    <row r="57" spans="2:19"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</row>
    <row r="58" spans="2:19"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</row>
    <row r="59" spans="2:19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</row>
    <row r="60" spans="2:19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</row>
    <row r="61" spans="2:19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</row>
    <row r="62" spans="2:19"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spans="2:19"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2:19"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2:19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2:19"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</row>
    <row r="67" spans="2:19"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</row>
    <row r="68" spans="2:19"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</row>
    <row r="69" spans="2:19"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</row>
    <row r="70" spans="2:19">
      <c r="B70" s="115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</row>
    <row r="71" spans="2:19">
      <c r="B71" s="115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</row>
    <row r="72" spans="2:19"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</row>
    <row r="73" spans="2:19">
      <c r="B73" s="115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</row>
    <row r="74" spans="2:19"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</row>
    <row r="75" spans="2:19"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2:19">
      <c r="B76" s="115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2:19">
      <c r="B77" s="115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2:19"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2:19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</row>
    <row r="80" spans="2:19"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</row>
    <row r="81" spans="2:19"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</row>
    <row r="82" spans="2:19"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</row>
    <row r="83" spans="2:19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</row>
    <row r="84" spans="2:19"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</row>
    <row r="85" spans="2:19"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</row>
    <row r="86" spans="2:19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</row>
    <row r="87" spans="2:19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</row>
    <row r="88" spans="2:19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</row>
    <row r="89" spans="2:19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</row>
    <row r="90" spans="2:19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</row>
    <row r="91" spans="2:19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</row>
    <row r="92" spans="2:19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2:19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2:19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2:19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</row>
    <row r="96" spans="2:19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</row>
    <row r="97" spans="2:19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</row>
    <row r="98" spans="2:19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</row>
    <row r="99" spans="2:19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2:19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</row>
    <row r="101" spans="2:19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</row>
    <row r="102" spans="2:19"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</row>
    <row r="103" spans="2:19">
      <c r="B103" s="115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</row>
    <row r="104" spans="2:19">
      <c r="B104" s="115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</row>
    <row r="105" spans="2:19">
      <c r="B105" s="115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</row>
    <row r="106" spans="2:19">
      <c r="B106" s="115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2:19">
      <c r="B107" s="115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</row>
    <row r="108" spans="2:19">
      <c r="B108" s="115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</row>
    <row r="109" spans="2:19">
      <c r="B109" s="115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</row>
    <row r="110" spans="2:19"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</row>
    <row r="111" spans="2:19">
      <c r="B111" s="115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</row>
    <row r="112" spans="2:19">
      <c r="B112" s="115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</row>
    <row r="113" spans="2:19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2:19">
      <c r="B114" s="115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</row>
    <row r="115" spans="2:19">
      <c r="B115" s="115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</row>
    <row r="116" spans="2:19">
      <c r="B116" s="115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</row>
    <row r="117" spans="2:19">
      <c r="B117" s="115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</row>
    <row r="118" spans="2:19">
      <c r="B118" s="115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2:19">
      <c r="B119" s="115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</row>
    <row r="120" spans="2:19"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</row>
    <row r="121" spans="2:19">
      <c r="B121" s="115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</row>
    <row r="122" spans="2:19">
      <c r="B122" s="115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</row>
    <row r="123" spans="2:19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</row>
    <row r="124" spans="2:19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2:19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</row>
    <row r="126" spans="2:19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</row>
    <row r="127" spans="2:19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</row>
    <row r="128" spans="2:19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</row>
    <row r="129" spans="2:19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</row>
    <row r="130" spans="2:19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</row>
    <row r="131" spans="2:19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</row>
    <row r="132" spans="2:19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</row>
    <row r="133" spans="2:19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</row>
    <row r="134" spans="2:19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</row>
    <row r="135" spans="2:19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</row>
    <row r="136" spans="2:19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</row>
    <row r="137" spans="2:19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</row>
    <row r="138" spans="2:19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</row>
    <row r="139" spans="2:19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2:19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</row>
    <row r="141" spans="2:19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</row>
    <row r="142" spans="2:19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</row>
    <row r="143" spans="2:19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</row>
    <row r="144" spans="2:19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</row>
    <row r="145" spans="2:19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</row>
    <row r="146" spans="2:19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</row>
    <row r="147" spans="2:19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</row>
    <row r="148" spans="2:19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</row>
    <row r="149" spans="2:19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2:19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2:19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2:19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</row>
    <row r="153" spans="2:19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</row>
    <row r="154" spans="2:19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</row>
    <row r="155" spans="2:19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</row>
    <row r="156" spans="2:19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</row>
    <row r="157" spans="2:19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</row>
    <row r="158" spans="2:19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</row>
    <row r="159" spans="2:19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</row>
    <row r="160" spans="2:19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</row>
    <row r="161" spans="2:19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</row>
    <row r="162" spans="2:19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2:19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2:19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2:19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</row>
    <row r="166" spans="2:19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</row>
    <row r="167" spans="2:19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</row>
    <row r="168" spans="2:19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2:19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</row>
    <row r="170" spans="2:19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</row>
    <row r="171" spans="2:19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</row>
    <row r="172" spans="2:19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2:19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</row>
    <row r="174" spans="2:19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</row>
    <row r="175" spans="2:19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</row>
    <row r="176" spans="2:19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2:19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</row>
    <row r="178" spans="2:19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</row>
    <row r="179" spans="2:19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</row>
    <row r="180" spans="2:19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19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</row>
    <row r="182" spans="2:19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</row>
    <row r="183" spans="2:19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</row>
    <row r="184" spans="2:19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2:19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</row>
    <row r="186" spans="2:19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</row>
    <row r="187" spans="2:19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</row>
    <row r="188" spans="2:19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2:19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</row>
    <row r="190" spans="2:19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</row>
    <row r="191" spans="2:19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</row>
    <row r="192" spans="2:19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2:19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</row>
    <row r="194" spans="2:19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</row>
    <row r="195" spans="2:19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</row>
    <row r="196" spans="2:19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2:19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</row>
    <row r="198" spans="2:19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</row>
    <row r="199" spans="2:19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</row>
    <row r="200" spans="2:19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2:19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</row>
    <row r="202" spans="2:19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</row>
    <row r="203" spans="2:19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</row>
    <row r="204" spans="2:19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</row>
    <row r="205" spans="2:19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2:19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</row>
    <row r="207" spans="2:19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</row>
    <row r="208" spans="2:19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</row>
    <row r="209" spans="2:19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2:19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</row>
    <row r="211" spans="2:19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</row>
    <row r="212" spans="2:19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</row>
    <row r="213" spans="2:19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2:19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</row>
    <row r="215" spans="2:19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</row>
    <row r="216" spans="2:19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</row>
    <row r="217" spans="2:19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</row>
    <row r="218" spans="2:19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</row>
    <row r="219" spans="2:19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2:19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2:19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</row>
    <row r="222" spans="2:19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</row>
    <row r="223" spans="2:19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</row>
    <row r="224" spans="2:19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</row>
    <row r="225" spans="2:19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</row>
    <row r="226" spans="2:19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</row>
    <row r="227" spans="2:19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</row>
    <row r="228" spans="2:19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</row>
    <row r="229" spans="2:19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</row>
    <row r="230" spans="2:19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</row>
    <row r="231" spans="2:19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</row>
    <row r="232" spans="2:19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</row>
    <row r="233" spans="2:19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</row>
    <row r="234" spans="2:19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2:19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2:19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</row>
    <row r="237" spans="2:19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</row>
    <row r="238" spans="2:19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</row>
    <row r="239" spans="2:19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2:19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</row>
    <row r="241" spans="2:19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</row>
    <row r="242" spans="2:19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</row>
    <row r="243" spans="2:19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2:19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</row>
    <row r="245" spans="2:19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</row>
    <row r="246" spans="2:19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</row>
    <row r="247" spans="2:19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</row>
    <row r="248" spans="2:19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</row>
    <row r="249" spans="2:19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</row>
    <row r="250" spans="2:19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</row>
    <row r="251" spans="2:19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</row>
    <row r="252" spans="2:19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</row>
    <row r="253" spans="2:19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</row>
    <row r="254" spans="2:19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2:19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2:19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</row>
    <row r="257" spans="2:19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</row>
    <row r="258" spans="2:19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</row>
    <row r="259" spans="2:19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</row>
    <row r="260" spans="2:19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</row>
    <row r="261" spans="2:19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</row>
    <row r="262" spans="2:19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</row>
    <row r="263" spans="2:19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</row>
    <row r="264" spans="2:19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</row>
    <row r="265" spans="2:19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</row>
    <row r="266" spans="2:19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2:19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2:19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</row>
    <row r="269" spans="2:19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</row>
    <row r="270" spans="2:19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</row>
    <row r="271" spans="2:19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2:19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</row>
    <row r="273" spans="2:19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</row>
    <row r="274" spans="2:19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</row>
    <row r="275" spans="2:19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</row>
    <row r="276" spans="2:19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2:19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</row>
    <row r="278" spans="2:19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</row>
    <row r="279" spans="2:19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</row>
    <row r="280" spans="2:19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</row>
    <row r="281" spans="2:19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</row>
    <row r="282" spans="2:19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</row>
    <row r="283" spans="2:19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</row>
    <row r="284" spans="2:19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2:19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</row>
    <row r="286" spans="2:19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</row>
    <row r="287" spans="2:19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</row>
    <row r="288" spans="2:19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</row>
    <row r="289" spans="2:19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</row>
    <row r="290" spans="2:19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2:19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</row>
    <row r="292" spans="2:19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</row>
    <row r="293" spans="2:19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</row>
    <row r="294" spans="2:19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2:19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</row>
    <row r="296" spans="2:19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</row>
    <row r="297" spans="2:19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</row>
    <row r="298" spans="2:19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</row>
    <row r="299" spans="2:19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</row>
    <row r="300" spans="2:19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</row>
    <row r="301" spans="2:19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</row>
    <row r="302" spans="2:19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</row>
    <row r="303" spans="2:19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2:19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2:19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</row>
    <row r="306" spans="2:19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</row>
    <row r="307" spans="2:19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</row>
    <row r="308" spans="2:19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2:19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</row>
    <row r="310" spans="2:19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</row>
    <row r="311" spans="2:19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</row>
    <row r="312" spans="2:19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</row>
    <row r="313" spans="2:19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</row>
    <row r="314" spans="2:19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</row>
    <row r="315" spans="2:19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</row>
    <row r="316" spans="2:19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</row>
    <row r="317" spans="2:19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2:19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2:19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</row>
    <row r="320" spans="2:19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</row>
    <row r="321" spans="2:19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</row>
    <row r="322" spans="2:19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</row>
    <row r="323" spans="2:19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</row>
    <row r="324" spans="2:19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</row>
    <row r="325" spans="2:19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</row>
    <row r="326" spans="2:19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</row>
    <row r="327" spans="2:19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</row>
    <row r="328" spans="2:19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</row>
    <row r="329" spans="2:19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</row>
    <row r="330" spans="2:19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</row>
    <row r="331" spans="2:19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</row>
    <row r="332" spans="2:19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</row>
    <row r="333" spans="2:19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2:19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2:19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</row>
    <row r="336" spans="2:19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</row>
    <row r="337" spans="2:19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</row>
    <row r="338" spans="2:19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</row>
    <row r="339" spans="2:19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</row>
    <row r="340" spans="2:19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</row>
    <row r="341" spans="2:19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</row>
    <row r="342" spans="2:19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</row>
    <row r="343" spans="2:19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</row>
    <row r="344" spans="2:19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</row>
    <row r="345" spans="2:19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</row>
    <row r="346" spans="2:19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</row>
    <row r="347" spans="2:19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</row>
    <row r="348" spans="2:19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</row>
    <row r="349" spans="2:19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</row>
    <row r="350" spans="2:19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</row>
    <row r="351" spans="2:19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</row>
    <row r="352" spans="2:19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</row>
    <row r="353" spans="2:19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</row>
    <row r="354" spans="2:19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</row>
    <row r="355" spans="2:19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</row>
    <row r="356" spans="2:19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</row>
    <row r="357" spans="2:19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</row>
    <row r="358" spans="2:19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</row>
    <row r="359" spans="2:19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</row>
    <row r="360" spans="2:19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</row>
    <row r="361" spans="2:19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</row>
    <row r="362" spans="2:19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</row>
    <row r="363" spans="2:19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</row>
    <row r="364" spans="2:19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</row>
    <row r="365" spans="2:19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</row>
    <row r="366" spans="2:19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</row>
    <row r="367" spans="2:19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</row>
    <row r="368" spans="2:19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</row>
    <row r="369" spans="2:19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</row>
    <row r="370" spans="2:19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</row>
    <row r="371" spans="2:19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</row>
    <row r="372" spans="2:19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</row>
    <row r="373" spans="2:19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</row>
    <row r="374" spans="2:19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</row>
    <row r="375" spans="2:19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</row>
    <row r="376" spans="2:19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</row>
    <row r="377" spans="2:19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</row>
    <row r="378" spans="2:19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</row>
    <row r="379" spans="2:19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</row>
    <row r="380" spans="2:19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</row>
    <row r="381" spans="2:19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</row>
    <row r="382" spans="2:19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</row>
    <row r="383" spans="2:19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</row>
    <row r="384" spans="2:19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</row>
    <row r="385" spans="2:19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</row>
    <row r="386" spans="2:19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</row>
    <row r="387" spans="2:19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</row>
    <row r="388" spans="2:19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</row>
    <row r="389" spans="2:19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</row>
    <row r="390" spans="2:19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</row>
    <row r="391" spans="2:19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</row>
    <row r="392" spans="2:19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</row>
    <row r="393" spans="2:19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</row>
    <row r="394" spans="2:19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</row>
    <row r="395" spans="2:19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</row>
    <row r="396" spans="2:19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</row>
    <row r="397" spans="2:19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</row>
    <row r="398" spans="2:19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</row>
    <row r="399" spans="2:19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</row>
    <row r="400" spans="2:19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</row>
    <row r="401" spans="2:19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</row>
    <row r="402" spans="2:19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</row>
    <row r="403" spans="2:19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</row>
    <row r="404" spans="2:19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</row>
    <row r="405" spans="2:19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</row>
    <row r="406" spans="2:19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</row>
    <row r="407" spans="2:19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</row>
    <row r="408" spans="2:19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</row>
    <row r="409" spans="2:19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</row>
    <row r="410" spans="2:19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</row>
    <row r="411" spans="2:19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</row>
    <row r="412" spans="2:19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</row>
    <row r="413" spans="2:19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</row>
    <row r="414" spans="2:19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</row>
    <row r="415" spans="2:19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</row>
    <row r="416" spans="2:19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</row>
    <row r="417" spans="2:19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</row>
    <row r="418" spans="2:19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</row>
    <row r="419" spans="2:19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</row>
    <row r="420" spans="2:19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</row>
    <row r="421" spans="2:19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</row>
    <row r="422" spans="2:19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</row>
    <row r="423" spans="2:19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</row>
    <row r="424" spans="2:19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</row>
    <row r="425" spans="2:19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</row>
    <row r="426" spans="2:19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</row>
    <row r="427" spans="2:19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</row>
    <row r="428" spans="2:19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</row>
    <row r="429" spans="2:19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</row>
    <row r="430" spans="2:19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</row>
    <row r="431" spans="2:19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</row>
    <row r="432" spans="2:19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</row>
    <row r="433" spans="2:19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</row>
    <row r="434" spans="2:19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</row>
    <row r="435" spans="2:19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</row>
    <row r="436" spans="2:19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</row>
    <row r="437" spans="2:19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</row>
    <row r="438" spans="2:19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</row>
    <row r="439" spans="2:19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</row>
    <row r="440" spans="2:19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</row>
    <row r="441" spans="2:19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</row>
    <row r="442" spans="2:19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</row>
    <row r="443" spans="2:19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</row>
    <row r="444" spans="2:19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</row>
    <row r="445" spans="2:19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</row>
    <row r="446" spans="2:19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</row>
    <row r="447" spans="2:19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</row>
    <row r="448" spans="2:19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</row>
    <row r="449" spans="2:19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</row>
    <row r="450" spans="2:19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</row>
    <row r="451" spans="2:19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</row>
    <row r="452" spans="2:19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</row>
    <row r="453" spans="2:19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</row>
    <row r="454" spans="2:19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</row>
    <row r="455" spans="2:19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</row>
    <row r="456" spans="2:19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</row>
    <row r="457" spans="2:19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</row>
    <row r="458" spans="2:19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</row>
    <row r="459" spans="2:19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</row>
    <row r="460" spans="2:19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</row>
    <row r="461" spans="2:19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</row>
    <row r="462" spans="2:19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</row>
    <row r="463" spans="2:19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</row>
    <row r="464" spans="2:19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</row>
    <row r="465" spans="2:19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</row>
    <row r="466" spans="2:19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</row>
    <row r="467" spans="2:19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</row>
    <row r="468" spans="2:19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</row>
    <row r="469" spans="2:19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</row>
    <row r="470" spans="2:19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</row>
    <row r="471" spans="2:19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</row>
    <row r="472" spans="2:19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</row>
    <row r="473" spans="2:19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</row>
    <row r="474" spans="2:19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</row>
    <row r="475" spans="2:19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</row>
    <row r="476" spans="2:19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</row>
    <row r="477" spans="2:19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</row>
    <row r="478" spans="2:19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</row>
    <row r="479" spans="2:19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</row>
    <row r="480" spans="2:19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</row>
    <row r="481" spans="2:19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</row>
    <row r="482" spans="2:19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</row>
    <row r="483" spans="2:19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</row>
    <row r="484" spans="2:19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</row>
    <row r="485" spans="2:19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</row>
    <row r="486" spans="2:19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</row>
    <row r="487" spans="2:19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</row>
    <row r="488" spans="2:19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</row>
    <row r="489" spans="2:19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</row>
    <row r="490" spans="2:19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</row>
    <row r="491" spans="2:19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</row>
    <row r="492" spans="2:19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</row>
    <row r="493" spans="2:19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</row>
    <row r="494" spans="2:19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</row>
    <row r="495" spans="2:19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</row>
    <row r="496" spans="2:19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</row>
    <row r="497" spans="2:19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</row>
    <row r="498" spans="2:19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</row>
    <row r="499" spans="2:19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</row>
    <row r="500" spans="2:19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</row>
    <row r="501" spans="2:19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</row>
    <row r="502" spans="2:19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</row>
    <row r="503" spans="2:19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</row>
    <row r="504" spans="2:19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</row>
    <row r="505" spans="2:19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</row>
    <row r="506" spans="2:19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</row>
    <row r="507" spans="2:19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</row>
    <row r="508" spans="2:19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</row>
    <row r="509" spans="2:19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</row>
    <row r="510" spans="2:19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</row>
    <row r="511" spans="2:19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</row>
    <row r="512" spans="2:19">
      <c r="B512" s="115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</row>
    <row r="513" spans="2:19">
      <c r="B513" s="115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</row>
    <row r="514" spans="2:19">
      <c r="B514" s="115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</row>
    <row r="515" spans="2:19">
      <c r="B515" s="115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</row>
    <row r="516" spans="2:19">
      <c r="B516" s="115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</row>
    <row r="517" spans="2:19">
      <c r="B517" s="115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</row>
    <row r="518" spans="2:19">
      <c r="B518" s="115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</row>
    <row r="519" spans="2:19">
      <c r="B519" s="115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</row>
    <row r="520" spans="2:19">
      <c r="B520" s="115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</row>
    <row r="521" spans="2:19">
      <c r="B521" s="115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</row>
    <row r="522" spans="2:19">
      <c r="B522" s="115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</row>
    <row r="523" spans="2:19">
      <c r="B523" s="115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</row>
    <row r="524" spans="2:19">
      <c r="B524" s="115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</row>
    <row r="525" spans="2:19">
      <c r="B525" s="115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</row>
    <row r="526" spans="2:19">
      <c r="B526" s="115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</row>
    <row r="527" spans="2:19">
      <c r="B527" s="115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</row>
    <row r="528" spans="2:19">
      <c r="B528" s="115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</row>
    <row r="529" spans="2:19">
      <c r="B529" s="115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</row>
    <row r="530" spans="2:19">
      <c r="B530" s="115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</row>
    <row r="531" spans="2:19">
      <c r="B531" s="115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</row>
    <row r="532" spans="2:19">
      <c r="B532" s="115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</row>
    <row r="533" spans="2:19">
      <c r="B533" s="115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</row>
    <row r="534" spans="2:19">
      <c r="B534" s="115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</row>
    <row r="535" spans="2:19">
      <c r="B535" s="115"/>
      <c r="C535" s="115"/>
      <c r="D535" s="115"/>
      <c r="E535" s="115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</row>
    <row r="536" spans="2:19">
      <c r="B536" s="115"/>
      <c r="C536" s="115"/>
      <c r="D536" s="115"/>
      <c r="E536" s="115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</row>
    <row r="537" spans="2:19">
      <c r="B537" s="115"/>
      <c r="C537" s="115"/>
      <c r="D537" s="115"/>
      <c r="E537" s="115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</row>
    <row r="538" spans="2:19">
      <c r="B538" s="130"/>
      <c r="C538" s="115"/>
      <c r="D538" s="115"/>
      <c r="E538" s="115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</row>
    <row r="539" spans="2:19">
      <c r="B539" s="130"/>
      <c r="C539" s="115"/>
      <c r="D539" s="115"/>
      <c r="E539" s="115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</row>
    <row r="540" spans="2:19">
      <c r="B540" s="131"/>
      <c r="C540" s="115"/>
      <c r="D540" s="115"/>
      <c r="E540" s="115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</row>
    <row r="541" spans="2:19">
      <c r="B541" s="115"/>
      <c r="C541" s="115"/>
      <c r="D541" s="115"/>
      <c r="E541" s="115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</row>
    <row r="542" spans="2:19">
      <c r="B542" s="115"/>
      <c r="C542" s="115"/>
      <c r="D542" s="115"/>
      <c r="E542" s="115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</row>
    <row r="543" spans="2:19">
      <c r="B543" s="115"/>
      <c r="C543" s="115"/>
      <c r="D543" s="115"/>
      <c r="E543" s="115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</row>
    <row r="544" spans="2:19">
      <c r="B544" s="115"/>
      <c r="C544" s="115"/>
      <c r="D544" s="115"/>
      <c r="E544" s="115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</row>
    <row r="545" spans="2:19">
      <c r="B545" s="115"/>
      <c r="C545" s="115"/>
      <c r="D545" s="115"/>
      <c r="E545" s="115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</row>
    <row r="546" spans="2:19">
      <c r="B546" s="115"/>
      <c r="C546" s="115"/>
      <c r="D546" s="115"/>
      <c r="E546" s="115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</row>
    <row r="547" spans="2:19">
      <c r="B547" s="115"/>
      <c r="C547" s="115"/>
      <c r="D547" s="115"/>
      <c r="E547" s="115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</row>
    <row r="548" spans="2:19">
      <c r="B548" s="115"/>
      <c r="C548" s="115"/>
      <c r="D548" s="115"/>
      <c r="E548" s="115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</row>
    <row r="549" spans="2:19">
      <c r="B549" s="115"/>
      <c r="C549" s="115"/>
      <c r="D549" s="115"/>
      <c r="E549" s="115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</row>
    <row r="550" spans="2:19">
      <c r="B550" s="115"/>
      <c r="C550" s="115"/>
      <c r="D550" s="115"/>
      <c r="E550" s="115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</row>
    <row r="551" spans="2:19">
      <c r="B551" s="115"/>
      <c r="C551" s="115"/>
      <c r="D551" s="115"/>
      <c r="E551" s="115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</row>
    <row r="552" spans="2:19">
      <c r="B552" s="115"/>
      <c r="C552" s="115"/>
      <c r="D552" s="115"/>
      <c r="E552" s="115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</row>
    <row r="553" spans="2:19">
      <c r="B553" s="115"/>
      <c r="C553" s="115"/>
      <c r="D553" s="115"/>
      <c r="E553" s="115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</row>
    <row r="554" spans="2:19">
      <c r="B554" s="115"/>
      <c r="C554" s="115"/>
      <c r="D554" s="115"/>
      <c r="E554" s="115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</row>
    <row r="555" spans="2:19">
      <c r="B555" s="115"/>
      <c r="C555" s="115"/>
      <c r="D555" s="115"/>
      <c r="E555" s="115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</row>
    <row r="556" spans="2:19">
      <c r="B556" s="115"/>
      <c r="C556" s="115"/>
      <c r="D556" s="115"/>
      <c r="E556" s="115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</row>
    <row r="557" spans="2:19">
      <c r="B557" s="115"/>
      <c r="C557" s="115"/>
      <c r="D557" s="115"/>
      <c r="E557" s="115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</row>
    <row r="558" spans="2:19">
      <c r="B558" s="115"/>
      <c r="C558" s="115"/>
      <c r="D558" s="115"/>
      <c r="E558" s="115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</row>
    <row r="559" spans="2:19">
      <c r="B559" s="115"/>
      <c r="C559" s="115"/>
      <c r="D559" s="115"/>
      <c r="E559" s="115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</row>
    <row r="560" spans="2:19">
      <c r="B560" s="115"/>
      <c r="C560" s="115"/>
      <c r="D560" s="115"/>
      <c r="E560" s="115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</row>
    <row r="561" spans="2:19">
      <c r="B561" s="115"/>
      <c r="C561" s="115"/>
      <c r="D561" s="115"/>
      <c r="E561" s="115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</row>
    <row r="562" spans="2:19">
      <c r="B562" s="115"/>
      <c r="C562" s="115"/>
      <c r="D562" s="115"/>
      <c r="E562" s="115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</row>
    <row r="563" spans="2:19">
      <c r="B563" s="115"/>
      <c r="C563" s="115"/>
      <c r="D563" s="115"/>
      <c r="E563" s="115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</row>
    <row r="564" spans="2:19">
      <c r="B564" s="115"/>
      <c r="C564" s="115"/>
      <c r="D564" s="115"/>
      <c r="E564" s="115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</row>
    <row r="565" spans="2:19">
      <c r="B565" s="115"/>
      <c r="C565" s="115"/>
      <c r="D565" s="115"/>
      <c r="E565" s="115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</row>
    <row r="566" spans="2:19">
      <c r="B566" s="115"/>
      <c r="C566" s="115"/>
      <c r="D566" s="115"/>
      <c r="E566" s="115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</row>
    <row r="567" spans="2:19">
      <c r="B567" s="115"/>
      <c r="C567" s="115"/>
      <c r="D567" s="115"/>
      <c r="E567" s="115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</row>
    <row r="568" spans="2:19">
      <c r="B568" s="115"/>
      <c r="C568" s="115"/>
      <c r="D568" s="115"/>
      <c r="E568" s="115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</row>
    <row r="569" spans="2:19">
      <c r="B569" s="115"/>
      <c r="C569" s="115"/>
      <c r="D569" s="115"/>
      <c r="E569" s="115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</row>
    <row r="570" spans="2:19">
      <c r="B570" s="115"/>
      <c r="C570" s="115"/>
      <c r="D570" s="115"/>
      <c r="E570" s="115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</row>
    <row r="571" spans="2:19">
      <c r="B571" s="115"/>
      <c r="C571" s="115"/>
      <c r="D571" s="115"/>
      <c r="E571" s="115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</row>
    <row r="572" spans="2:19">
      <c r="B572" s="115"/>
      <c r="C572" s="115"/>
      <c r="D572" s="115"/>
      <c r="E572" s="115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</row>
    <row r="573" spans="2:19">
      <c r="B573" s="115"/>
      <c r="C573" s="115"/>
      <c r="D573" s="115"/>
      <c r="E573" s="115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</row>
    <row r="574" spans="2:19">
      <c r="B574" s="115"/>
      <c r="C574" s="115"/>
      <c r="D574" s="115"/>
      <c r="E574" s="115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</row>
    <row r="575" spans="2:19">
      <c r="B575" s="115"/>
      <c r="C575" s="115"/>
      <c r="D575" s="115"/>
      <c r="E575" s="115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</row>
    <row r="576" spans="2:19">
      <c r="B576" s="115"/>
      <c r="C576" s="115"/>
      <c r="D576" s="115"/>
      <c r="E576" s="115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</row>
    <row r="577" spans="2:19">
      <c r="B577" s="115"/>
      <c r="C577" s="115"/>
      <c r="D577" s="115"/>
      <c r="E577" s="115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</row>
    <row r="578" spans="2:19">
      <c r="B578" s="115"/>
      <c r="C578" s="115"/>
      <c r="D578" s="115"/>
      <c r="E578" s="115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</row>
    <row r="579" spans="2:19">
      <c r="B579" s="115"/>
      <c r="C579" s="115"/>
      <c r="D579" s="115"/>
      <c r="E579" s="115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</row>
    <row r="580" spans="2:19">
      <c r="B580" s="115"/>
      <c r="C580" s="115"/>
      <c r="D580" s="115"/>
      <c r="E580" s="115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</row>
    <row r="581" spans="2:19">
      <c r="B581" s="115"/>
      <c r="C581" s="115"/>
      <c r="D581" s="115"/>
      <c r="E581" s="115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</row>
    <row r="582" spans="2:19">
      <c r="B582" s="115"/>
      <c r="C582" s="115"/>
      <c r="D582" s="115"/>
      <c r="E582" s="115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</row>
    <row r="583" spans="2:19">
      <c r="B583" s="115"/>
      <c r="C583" s="115"/>
      <c r="D583" s="115"/>
      <c r="E583" s="115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</row>
    <row r="584" spans="2:19">
      <c r="B584" s="115"/>
      <c r="C584" s="115"/>
      <c r="D584" s="115"/>
      <c r="E584" s="115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</row>
    <row r="585" spans="2:19">
      <c r="B585" s="115"/>
      <c r="C585" s="115"/>
      <c r="D585" s="115"/>
      <c r="E585" s="115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</row>
    <row r="586" spans="2:19">
      <c r="B586" s="115"/>
      <c r="C586" s="115"/>
      <c r="D586" s="115"/>
      <c r="E586" s="115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</row>
    <row r="587" spans="2:19">
      <c r="B587" s="115"/>
      <c r="C587" s="115"/>
      <c r="D587" s="115"/>
      <c r="E587" s="115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</row>
    <row r="588" spans="2:19">
      <c r="B588" s="115"/>
      <c r="C588" s="115"/>
      <c r="D588" s="115"/>
      <c r="E588" s="115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</row>
    <row r="589" spans="2:19">
      <c r="B589" s="115"/>
      <c r="C589" s="115"/>
      <c r="D589" s="115"/>
      <c r="E589" s="115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</row>
    <row r="590" spans="2:19">
      <c r="B590" s="115"/>
      <c r="C590" s="115"/>
      <c r="D590" s="115"/>
      <c r="E590" s="115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</row>
    <row r="591" spans="2:19">
      <c r="B591" s="115"/>
      <c r="C591" s="115"/>
      <c r="D591" s="115"/>
      <c r="E591" s="115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</row>
    <row r="592" spans="2:19">
      <c r="B592" s="115"/>
      <c r="C592" s="115"/>
      <c r="D592" s="115"/>
      <c r="E592" s="115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</row>
    <row r="593" spans="2:19">
      <c r="B593" s="115"/>
      <c r="C593" s="115"/>
      <c r="D593" s="115"/>
      <c r="E593" s="115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</row>
    <row r="594" spans="2:19">
      <c r="B594" s="115"/>
      <c r="C594" s="115"/>
      <c r="D594" s="115"/>
      <c r="E594" s="115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</row>
    <row r="595" spans="2:19">
      <c r="B595" s="115"/>
      <c r="C595" s="115"/>
      <c r="D595" s="115"/>
      <c r="E595" s="115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</row>
    <row r="596" spans="2:19">
      <c r="B596" s="115"/>
      <c r="C596" s="115"/>
      <c r="D596" s="115"/>
      <c r="E596" s="115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</row>
    <row r="597" spans="2:19">
      <c r="B597" s="115"/>
      <c r="C597" s="115"/>
      <c r="D597" s="115"/>
      <c r="E597" s="115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</row>
    <row r="598" spans="2:19">
      <c r="B598" s="115"/>
      <c r="C598" s="115"/>
      <c r="D598" s="115"/>
      <c r="E598" s="115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</row>
    <row r="599" spans="2:19">
      <c r="B599" s="115"/>
      <c r="C599" s="115"/>
      <c r="D599" s="115"/>
      <c r="E599" s="115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</row>
    <row r="600" spans="2:19">
      <c r="B600" s="115"/>
      <c r="C600" s="115"/>
      <c r="D600" s="115"/>
      <c r="E600" s="115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</row>
    <row r="601" spans="2:19">
      <c r="B601" s="115"/>
      <c r="C601" s="115"/>
      <c r="D601" s="115"/>
      <c r="E601" s="115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</row>
    <row r="602" spans="2:19">
      <c r="B602" s="115"/>
      <c r="C602" s="115"/>
      <c r="D602" s="115"/>
      <c r="E602" s="115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</row>
    <row r="603" spans="2:19">
      <c r="B603" s="115"/>
      <c r="C603" s="115"/>
      <c r="D603" s="115"/>
      <c r="E603" s="115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</row>
    <row r="604" spans="2:19">
      <c r="B604" s="115"/>
      <c r="C604" s="115"/>
      <c r="D604" s="115"/>
      <c r="E604" s="115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</row>
    <row r="605" spans="2:19">
      <c r="B605" s="115"/>
      <c r="C605" s="115"/>
      <c r="D605" s="115"/>
      <c r="E605" s="115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</row>
    <row r="606" spans="2:19">
      <c r="B606" s="115"/>
      <c r="C606" s="115"/>
      <c r="D606" s="115"/>
      <c r="E606" s="115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</row>
    <row r="607" spans="2:19">
      <c r="B607" s="115"/>
      <c r="C607" s="115"/>
      <c r="D607" s="115"/>
      <c r="E607" s="115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</row>
    <row r="608" spans="2:19">
      <c r="B608" s="115"/>
      <c r="C608" s="115"/>
      <c r="D608" s="115"/>
      <c r="E608" s="115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</row>
    <row r="609" spans="2:19">
      <c r="B609" s="115"/>
      <c r="C609" s="115"/>
      <c r="D609" s="115"/>
      <c r="E609" s="115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</row>
    <row r="610" spans="2:19">
      <c r="B610" s="115"/>
      <c r="C610" s="115"/>
      <c r="D610" s="115"/>
      <c r="E610" s="115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</row>
    <row r="611" spans="2:19">
      <c r="B611" s="115"/>
      <c r="C611" s="115"/>
      <c r="D611" s="115"/>
      <c r="E611" s="115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</row>
    <row r="612" spans="2:19">
      <c r="B612" s="115"/>
      <c r="C612" s="115"/>
      <c r="D612" s="115"/>
      <c r="E612" s="115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</row>
    <row r="613" spans="2:19">
      <c r="B613" s="115"/>
      <c r="C613" s="115"/>
      <c r="D613" s="115"/>
      <c r="E613" s="115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</row>
    <row r="614" spans="2:19">
      <c r="B614" s="115"/>
      <c r="C614" s="115"/>
      <c r="D614" s="115"/>
      <c r="E614" s="115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</row>
    <row r="615" spans="2:19">
      <c r="B615" s="115"/>
      <c r="C615" s="115"/>
      <c r="D615" s="115"/>
      <c r="E615" s="115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</row>
    <row r="616" spans="2:19">
      <c r="B616" s="115"/>
      <c r="C616" s="115"/>
      <c r="D616" s="115"/>
      <c r="E616" s="115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</row>
    <row r="617" spans="2:19">
      <c r="B617" s="115"/>
      <c r="C617" s="115"/>
      <c r="D617" s="115"/>
      <c r="E617" s="115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</row>
    <row r="618" spans="2:19">
      <c r="B618" s="115"/>
      <c r="C618" s="115"/>
      <c r="D618" s="115"/>
      <c r="E618" s="115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</row>
    <row r="619" spans="2:19">
      <c r="B619" s="115"/>
      <c r="C619" s="115"/>
      <c r="D619" s="115"/>
      <c r="E619" s="115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</row>
    <row r="620" spans="2:19">
      <c r="B620" s="115"/>
      <c r="C620" s="115"/>
      <c r="D620" s="115"/>
      <c r="E620" s="115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</row>
    <row r="621" spans="2:19">
      <c r="B621" s="115"/>
      <c r="C621" s="115"/>
      <c r="D621" s="115"/>
      <c r="E621" s="115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</row>
    <row r="622" spans="2:19">
      <c r="B622" s="115"/>
      <c r="C622" s="115"/>
      <c r="D622" s="115"/>
      <c r="E622" s="115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</row>
    <row r="623" spans="2:19">
      <c r="B623" s="115"/>
      <c r="C623" s="115"/>
      <c r="D623" s="115"/>
      <c r="E623" s="115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</row>
    <row r="624" spans="2:19">
      <c r="B624" s="115"/>
      <c r="C624" s="115"/>
      <c r="D624" s="115"/>
      <c r="E624" s="115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</row>
    <row r="625" spans="2:19">
      <c r="B625" s="115"/>
      <c r="C625" s="115"/>
      <c r="D625" s="115"/>
      <c r="E625" s="115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</row>
    <row r="626" spans="2:19">
      <c r="B626" s="115"/>
      <c r="C626" s="115"/>
      <c r="D626" s="115"/>
      <c r="E626" s="115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</row>
    <row r="627" spans="2:19">
      <c r="B627" s="115"/>
      <c r="C627" s="115"/>
      <c r="D627" s="115"/>
      <c r="E627" s="115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</row>
    <row r="628" spans="2:19">
      <c r="B628" s="115"/>
      <c r="C628" s="115"/>
      <c r="D628" s="115"/>
      <c r="E628" s="115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</row>
    <row r="629" spans="2:19">
      <c r="B629" s="115"/>
      <c r="C629" s="115"/>
      <c r="D629" s="115"/>
      <c r="E629" s="115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</row>
    <row r="630" spans="2:19">
      <c r="B630" s="115"/>
      <c r="C630" s="115"/>
      <c r="D630" s="115"/>
      <c r="E630" s="115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</row>
    <row r="631" spans="2:19">
      <c r="B631" s="115"/>
      <c r="C631" s="115"/>
      <c r="D631" s="115"/>
      <c r="E631" s="115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</row>
    <row r="632" spans="2:19">
      <c r="B632" s="115"/>
      <c r="C632" s="115"/>
      <c r="D632" s="115"/>
      <c r="E632" s="115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</row>
    <row r="633" spans="2:19">
      <c r="B633" s="115"/>
      <c r="C633" s="115"/>
      <c r="D633" s="115"/>
      <c r="E633" s="115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</row>
    <row r="634" spans="2:19">
      <c r="B634" s="115"/>
      <c r="C634" s="115"/>
      <c r="D634" s="115"/>
      <c r="E634" s="115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</row>
    <row r="635" spans="2:19">
      <c r="B635" s="115"/>
      <c r="C635" s="115"/>
      <c r="D635" s="115"/>
      <c r="E635" s="115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</row>
    <row r="636" spans="2:19">
      <c r="B636" s="115"/>
      <c r="C636" s="115"/>
      <c r="D636" s="115"/>
      <c r="E636" s="115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</row>
    <row r="637" spans="2:19">
      <c r="B637" s="115"/>
      <c r="C637" s="115"/>
      <c r="D637" s="115"/>
      <c r="E637" s="115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</row>
    <row r="638" spans="2:19">
      <c r="B638" s="115"/>
      <c r="C638" s="115"/>
      <c r="D638" s="115"/>
      <c r="E638" s="115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</row>
    <row r="639" spans="2:19">
      <c r="B639" s="115"/>
      <c r="C639" s="115"/>
      <c r="D639" s="115"/>
      <c r="E639" s="115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</row>
    <row r="640" spans="2:19">
      <c r="B640" s="115"/>
      <c r="C640" s="115"/>
      <c r="D640" s="115"/>
      <c r="E640" s="115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</row>
    <row r="641" spans="2:19">
      <c r="B641" s="115"/>
      <c r="C641" s="115"/>
      <c r="D641" s="115"/>
      <c r="E641" s="115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</row>
    <row r="642" spans="2:19">
      <c r="B642" s="115"/>
      <c r="C642" s="115"/>
      <c r="D642" s="115"/>
      <c r="E642" s="115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</row>
    <row r="643" spans="2:19">
      <c r="B643" s="115"/>
      <c r="C643" s="115"/>
      <c r="D643" s="115"/>
      <c r="E643" s="115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</row>
    <row r="644" spans="2:19">
      <c r="B644" s="115"/>
      <c r="C644" s="115"/>
      <c r="D644" s="115"/>
      <c r="E644" s="115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</row>
    <row r="645" spans="2:19">
      <c r="B645" s="115"/>
      <c r="C645" s="115"/>
      <c r="D645" s="115"/>
      <c r="E645" s="115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</row>
    <row r="646" spans="2:19">
      <c r="B646" s="115"/>
      <c r="C646" s="115"/>
      <c r="D646" s="115"/>
      <c r="E646" s="115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</row>
    <row r="647" spans="2:19">
      <c r="B647" s="115"/>
      <c r="C647" s="115"/>
      <c r="D647" s="115"/>
      <c r="E647" s="115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</row>
    <row r="648" spans="2:19">
      <c r="B648" s="115"/>
      <c r="C648" s="115"/>
      <c r="D648" s="115"/>
      <c r="E648" s="115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</row>
    <row r="649" spans="2:19">
      <c r="B649" s="115"/>
      <c r="C649" s="115"/>
      <c r="D649" s="115"/>
      <c r="E649" s="115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</row>
    <row r="650" spans="2:19">
      <c r="B650" s="115"/>
      <c r="C650" s="115"/>
      <c r="D650" s="115"/>
      <c r="E650" s="115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</row>
    <row r="651" spans="2:19">
      <c r="B651" s="115"/>
      <c r="C651" s="115"/>
      <c r="D651" s="115"/>
      <c r="E651" s="115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</row>
    <row r="652" spans="2:19">
      <c r="B652" s="115"/>
      <c r="C652" s="115"/>
      <c r="D652" s="115"/>
      <c r="E652" s="115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</row>
    <row r="653" spans="2:19">
      <c r="B653" s="115"/>
      <c r="C653" s="115"/>
      <c r="D653" s="115"/>
      <c r="E653" s="115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</row>
    <row r="654" spans="2:19">
      <c r="B654" s="115"/>
      <c r="C654" s="115"/>
      <c r="D654" s="115"/>
      <c r="E654" s="115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</row>
    <row r="655" spans="2:19">
      <c r="B655" s="115"/>
      <c r="C655" s="115"/>
      <c r="D655" s="115"/>
      <c r="E655" s="115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</row>
    <row r="656" spans="2:19">
      <c r="B656" s="115"/>
      <c r="C656" s="115"/>
      <c r="D656" s="115"/>
      <c r="E656" s="115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</row>
    <row r="657" spans="2:19">
      <c r="B657" s="115"/>
      <c r="C657" s="115"/>
      <c r="D657" s="115"/>
      <c r="E657" s="115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</row>
    <row r="658" spans="2:19">
      <c r="B658" s="115"/>
      <c r="C658" s="115"/>
      <c r="D658" s="115"/>
      <c r="E658" s="115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</row>
    <row r="659" spans="2:19">
      <c r="B659" s="115"/>
      <c r="C659" s="115"/>
      <c r="D659" s="115"/>
      <c r="E659" s="115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</row>
    <row r="660" spans="2:19">
      <c r="B660" s="115"/>
      <c r="C660" s="115"/>
      <c r="D660" s="115"/>
      <c r="E660" s="115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</row>
    <row r="661" spans="2:19">
      <c r="B661" s="115"/>
      <c r="C661" s="115"/>
      <c r="D661" s="115"/>
      <c r="E661" s="115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</row>
    <row r="662" spans="2:19">
      <c r="B662" s="115"/>
      <c r="C662" s="115"/>
      <c r="D662" s="115"/>
      <c r="E662" s="115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</row>
    <row r="663" spans="2:19">
      <c r="B663" s="115"/>
      <c r="C663" s="115"/>
      <c r="D663" s="115"/>
      <c r="E663" s="115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</row>
    <row r="664" spans="2:19">
      <c r="B664" s="115"/>
      <c r="C664" s="115"/>
      <c r="D664" s="115"/>
      <c r="E664" s="115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</row>
    <row r="665" spans="2:19">
      <c r="B665" s="115"/>
      <c r="C665" s="115"/>
      <c r="D665" s="115"/>
      <c r="E665" s="115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</row>
    <row r="666" spans="2:19">
      <c r="B666" s="115"/>
      <c r="C666" s="115"/>
      <c r="D666" s="115"/>
      <c r="E666" s="115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</row>
    <row r="667" spans="2:19">
      <c r="B667" s="115"/>
      <c r="C667" s="115"/>
      <c r="D667" s="115"/>
      <c r="E667" s="115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</row>
    <row r="668" spans="2:19">
      <c r="B668" s="115"/>
      <c r="C668" s="115"/>
      <c r="D668" s="115"/>
      <c r="E668" s="115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</row>
  </sheetData>
  <sheetProtection sheet="1" objects="1" scenarios="1"/>
  <sortState xmlns:xlrd2="http://schemas.microsoft.com/office/spreadsheetml/2017/richdata2" ref="B23:S29">
    <sortCondition ref="B23:B29"/>
  </sortState>
  <mergeCells count="2">
    <mergeCell ref="B6:S6"/>
    <mergeCell ref="B7:S7"/>
  </mergeCells>
  <phoneticPr fontId="3" type="noConversion"/>
  <conditionalFormatting sqref="B12:B37">
    <cfRule type="cellIs" dxfId="6" priority="1" operator="equal">
      <formula>"NR3"</formula>
    </cfRule>
  </conditionalFormatting>
  <dataValidations count="1">
    <dataValidation allowBlank="1" showInputMessage="1" showErrorMessage="1" sqref="D1:M27 C5:C27 C28:M29 A1:B32 N1:XFD29 C30:XFD32 A33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W404"/>
  <sheetViews>
    <sheetView rightToLeft="1" zoomScale="85" zoomScaleNormal="85" workbookViewId="0">
      <selection activeCell="E17" sqref="E17"/>
    </sheetView>
  </sheetViews>
  <sheetFormatPr defaultColWidth="9.140625" defaultRowHeight="18"/>
  <cols>
    <col min="1" max="1" width="6.28515625" style="1" customWidth="1"/>
    <col min="2" max="2" width="51.5703125" style="2" bestFit="1" customWidth="1"/>
    <col min="3" max="3" width="44.7109375" style="2" customWidth="1"/>
    <col min="4" max="4" width="5.7109375" style="2" bestFit="1" customWidth="1"/>
    <col min="5" max="5" width="12" style="2" bestFit="1" customWidth="1"/>
    <col min="6" max="6" width="34.7109375" style="1" bestFit="1" customWidth="1"/>
    <col min="7" max="7" width="12.28515625" style="1" bestFit="1" customWidth="1"/>
    <col min="8" max="8" width="14.28515625" style="1" bestFit="1" customWidth="1"/>
    <col min="9" max="9" width="10.140625" style="1" bestFit="1" customWidth="1"/>
    <col min="10" max="10" width="11.28515625" style="1" bestFit="1" customWidth="1"/>
    <col min="11" max="11" width="6.85546875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49">
      <c r="B1" s="46" t="s">
        <v>144</v>
      </c>
      <c r="C1" s="67" t="s" vm="1">
        <v>229</v>
      </c>
    </row>
    <row r="2" spans="2:49">
      <c r="B2" s="46" t="s">
        <v>143</v>
      </c>
      <c r="C2" s="67" t="s">
        <v>230</v>
      </c>
    </row>
    <row r="3" spans="2:49">
      <c r="B3" s="46" t="s">
        <v>145</v>
      </c>
      <c r="C3" s="67" t="s">
        <v>231</v>
      </c>
    </row>
    <row r="4" spans="2:49">
      <c r="B4" s="46" t="s">
        <v>146</v>
      </c>
      <c r="C4" s="67">
        <v>8801</v>
      </c>
    </row>
    <row r="6" spans="2:49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2:49" ht="26.25" customHeight="1">
      <c r="B7" s="152" t="s">
        <v>90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4"/>
    </row>
    <row r="8" spans="2:49" s="3" customFormat="1" ht="63">
      <c r="B8" s="21" t="s">
        <v>114</v>
      </c>
      <c r="C8" s="29" t="s">
        <v>44</v>
      </c>
      <c r="D8" s="29" t="s">
        <v>116</v>
      </c>
      <c r="E8" s="29" t="s">
        <v>115</v>
      </c>
      <c r="F8" s="29" t="s">
        <v>64</v>
      </c>
      <c r="G8" s="29" t="s">
        <v>101</v>
      </c>
      <c r="H8" s="29" t="s">
        <v>205</v>
      </c>
      <c r="I8" s="29" t="s">
        <v>204</v>
      </c>
      <c r="J8" s="29" t="s">
        <v>109</v>
      </c>
      <c r="K8" s="29" t="s">
        <v>57</v>
      </c>
      <c r="L8" s="29" t="s">
        <v>147</v>
      </c>
      <c r="M8" s="30" t="s">
        <v>149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W8" s="1"/>
    </row>
    <row r="9" spans="2:49" s="3" customFormat="1" ht="14.25" customHeight="1">
      <c r="B9" s="14"/>
      <c r="C9" s="31"/>
      <c r="D9" s="15"/>
      <c r="E9" s="15"/>
      <c r="F9" s="31"/>
      <c r="G9" s="31"/>
      <c r="H9" s="31" t="s">
        <v>212</v>
      </c>
      <c r="I9" s="31"/>
      <c r="J9" s="31" t="s">
        <v>208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W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W10" s="1"/>
    </row>
    <row r="11" spans="2:49" s="4" customFormat="1" ht="18" customHeight="1">
      <c r="B11" s="68" t="s">
        <v>28</v>
      </c>
      <c r="C11" s="69"/>
      <c r="D11" s="69"/>
      <c r="E11" s="69"/>
      <c r="F11" s="69"/>
      <c r="G11" s="69"/>
      <c r="H11" s="77"/>
      <c r="I11" s="77"/>
      <c r="J11" s="77">
        <v>372981.86208409909</v>
      </c>
      <c r="K11" s="69"/>
      <c r="L11" s="78">
        <f>IFERROR(J11/$J$11,0)</f>
        <v>1</v>
      </c>
      <c r="M11" s="78">
        <f>J11/'סכום נכסי הקרן'!$C$42</f>
        <v>1.9909521131344168E-2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W11" s="1"/>
    </row>
    <row r="12" spans="2:49">
      <c r="B12" s="89" t="s">
        <v>197</v>
      </c>
      <c r="C12" s="71"/>
      <c r="D12" s="71"/>
      <c r="E12" s="71"/>
      <c r="F12" s="71"/>
      <c r="G12" s="71"/>
      <c r="H12" s="80"/>
      <c r="I12" s="80"/>
      <c r="J12" s="80">
        <v>67292.601194099014</v>
      </c>
      <c r="K12" s="71"/>
      <c r="L12" s="81">
        <f t="shared" ref="L12:L67" si="0">IFERROR(J12/$J$11,0)</f>
        <v>0.18041789168537647</v>
      </c>
      <c r="M12" s="81">
        <f>J12/'סכום נכסי הקרן'!$C$42</f>
        <v>3.5920338269825659E-3</v>
      </c>
    </row>
    <row r="13" spans="2:49">
      <c r="B13" s="76" t="s">
        <v>2041</v>
      </c>
      <c r="C13" s="73">
        <v>9114</v>
      </c>
      <c r="D13" s="86" t="s">
        <v>26</v>
      </c>
      <c r="E13" s="73" t="s">
        <v>2042</v>
      </c>
      <c r="F13" s="86" t="s">
        <v>1172</v>
      </c>
      <c r="G13" s="86" t="s">
        <v>130</v>
      </c>
      <c r="H13" s="83">
        <v>31707.890000000003</v>
      </c>
      <c r="I13" s="83">
        <v>824.19640000000004</v>
      </c>
      <c r="J13" s="83">
        <v>966.94057000000021</v>
      </c>
      <c r="K13" s="84">
        <v>3.8117995923182767E-3</v>
      </c>
      <c r="L13" s="84">
        <f t="shared" si="0"/>
        <v>2.5924600316944543E-3</v>
      </c>
      <c r="M13" s="84">
        <f>J13/'סכום נכסי הקרן'!$C$42</f>
        <v>5.1614637783185908E-5</v>
      </c>
    </row>
    <row r="14" spans="2:49">
      <c r="B14" s="76" t="s">
        <v>2043</v>
      </c>
      <c r="C14" s="73">
        <v>8423</v>
      </c>
      <c r="D14" s="86" t="s">
        <v>26</v>
      </c>
      <c r="E14" s="73" t="s">
        <v>2044</v>
      </c>
      <c r="F14" s="86" t="s">
        <v>466</v>
      </c>
      <c r="G14" s="86" t="s">
        <v>130</v>
      </c>
      <c r="H14" s="83">
        <v>27836935.000000004</v>
      </c>
      <c r="I14" s="134">
        <v>0</v>
      </c>
      <c r="J14" s="134">
        <v>0</v>
      </c>
      <c r="K14" s="84">
        <v>5.6627707763620451E-3</v>
      </c>
      <c r="L14" s="84">
        <f t="shared" ref="L14" si="1">IFERROR(J14/$J$11,0)</f>
        <v>0</v>
      </c>
      <c r="M14" s="84">
        <f>J14/'סכום נכסי הקרן'!$C$42</f>
        <v>0</v>
      </c>
    </row>
    <row r="15" spans="2:49">
      <c r="B15" s="76" t="s">
        <v>2045</v>
      </c>
      <c r="C15" s="73">
        <v>8113</v>
      </c>
      <c r="D15" s="86" t="s">
        <v>26</v>
      </c>
      <c r="E15" s="73" t="s">
        <v>2046</v>
      </c>
      <c r="F15" s="86" t="s">
        <v>153</v>
      </c>
      <c r="G15" s="86" t="s">
        <v>130</v>
      </c>
      <c r="H15" s="83">
        <v>289122.00000000006</v>
      </c>
      <c r="I15" s="83">
        <v>222.5001</v>
      </c>
      <c r="J15" s="83">
        <v>2380.1979400000005</v>
      </c>
      <c r="K15" s="84">
        <v>3.3769449598487137E-3</v>
      </c>
      <c r="L15" s="84">
        <f t="shared" si="0"/>
        <v>6.3815380369979463E-3</v>
      </c>
      <c r="M15" s="84">
        <f>J15/'סכום נכסי הקרן'!$C$42</f>
        <v>1.2705336639808718E-4</v>
      </c>
    </row>
    <row r="16" spans="2:49">
      <c r="B16" s="76" t="s">
        <v>2047</v>
      </c>
      <c r="C16" s="73">
        <v>8460</v>
      </c>
      <c r="D16" s="86" t="s">
        <v>26</v>
      </c>
      <c r="E16" s="73">
        <v>513644005</v>
      </c>
      <c r="F16" s="86" t="s">
        <v>1172</v>
      </c>
      <c r="G16" s="86" t="s">
        <v>130</v>
      </c>
      <c r="H16" s="83">
        <v>117690.27000000002</v>
      </c>
      <c r="I16" s="83">
        <v>322.17919999999998</v>
      </c>
      <c r="J16" s="83">
        <v>1402.9422100000002</v>
      </c>
      <c r="K16" s="84">
        <v>1.0295022620349559E-2</v>
      </c>
      <c r="L16" s="84">
        <f t="shared" si="0"/>
        <v>3.7614220760248873E-3</v>
      </c>
      <c r="M16" s="84">
        <f>J16/'סכום נכסי הקרן'!$C$42</f>
        <v>7.488811230652193E-5</v>
      </c>
    </row>
    <row r="17" spans="2:13">
      <c r="B17" s="76" t="s">
        <v>2048</v>
      </c>
      <c r="C17" s="73">
        <v>8525</v>
      </c>
      <c r="D17" s="86" t="s">
        <v>26</v>
      </c>
      <c r="E17" s="73" t="s">
        <v>2049</v>
      </c>
      <c r="F17" s="86" t="s">
        <v>1172</v>
      </c>
      <c r="G17" s="86" t="s">
        <v>130</v>
      </c>
      <c r="H17" s="83">
        <v>45497.2</v>
      </c>
      <c r="I17" s="83">
        <v>580.20000000000005</v>
      </c>
      <c r="J17" s="83">
        <v>976.70658000000014</v>
      </c>
      <c r="K17" s="84">
        <v>4.5403700069639192E-3</v>
      </c>
      <c r="L17" s="84">
        <f t="shared" si="0"/>
        <v>2.6186436373674777E-3</v>
      </c>
      <c r="M17" s="84">
        <f>J17/'סכום נכסי הקרן'!$C$42</f>
        <v>5.2135940833627749E-5</v>
      </c>
    </row>
    <row r="18" spans="2:13">
      <c r="B18" s="76" t="s">
        <v>2050</v>
      </c>
      <c r="C18" s="73">
        <v>9326</v>
      </c>
      <c r="D18" s="86" t="s">
        <v>26</v>
      </c>
      <c r="E18" s="73" t="s">
        <v>2051</v>
      </c>
      <c r="F18" s="86" t="s">
        <v>1348</v>
      </c>
      <c r="G18" s="86" t="s">
        <v>130</v>
      </c>
      <c r="H18" s="83">
        <v>138494.41680500002</v>
      </c>
      <c r="I18" s="83">
        <v>100</v>
      </c>
      <c r="J18" s="83">
        <v>512.42934217800007</v>
      </c>
      <c r="K18" s="84">
        <v>6.9247208402500006E-5</v>
      </c>
      <c r="L18" s="84">
        <f t="shared" si="0"/>
        <v>1.3738720143513538E-3</v>
      </c>
      <c r="M18" s="84">
        <f>J18/'סכום נכסי הקרן'!$C$42</f>
        <v>2.7353133901490655E-5</v>
      </c>
    </row>
    <row r="19" spans="2:13">
      <c r="B19" s="76" t="s">
        <v>2052</v>
      </c>
      <c r="C19" s="73">
        <v>8561</v>
      </c>
      <c r="D19" s="86" t="s">
        <v>26</v>
      </c>
      <c r="E19" s="73" t="s">
        <v>2053</v>
      </c>
      <c r="F19" s="86" t="s">
        <v>482</v>
      </c>
      <c r="G19" s="86" t="s">
        <v>131</v>
      </c>
      <c r="H19" s="83">
        <v>8795123.4000000004</v>
      </c>
      <c r="I19" s="83">
        <v>101.42910000000001</v>
      </c>
      <c r="J19" s="83">
        <v>8920.814510000002</v>
      </c>
      <c r="K19" s="84">
        <v>1.3550352877513015E-2</v>
      </c>
      <c r="L19" s="84">
        <f t="shared" si="0"/>
        <v>2.3917555830070249E-2</v>
      </c>
      <c r="M19" s="84">
        <f>J19/'סכום נכסי הקרן'!$C$42</f>
        <v>4.7618708320888752E-4</v>
      </c>
    </row>
    <row r="20" spans="2:13">
      <c r="B20" s="76" t="s">
        <v>2054</v>
      </c>
      <c r="C20" s="73">
        <v>9398</v>
      </c>
      <c r="D20" s="86" t="s">
        <v>26</v>
      </c>
      <c r="E20" s="73" t="s">
        <v>2055</v>
      </c>
      <c r="F20" s="86" t="s">
        <v>1348</v>
      </c>
      <c r="G20" s="86" t="s">
        <v>130</v>
      </c>
      <c r="H20" s="83">
        <v>138494.41680500002</v>
      </c>
      <c r="I20" s="83">
        <v>100</v>
      </c>
      <c r="J20" s="83">
        <v>512.42934217800007</v>
      </c>
      <c r="K20" s="84">
        <v>6.9247208402500006E-5</v>
      </c>
      <c r="L20" s="84">
        <f t="shared" si="0"/>
        <v>1.3738720143513538E-3</v>
      </c>
      <c r="M20" s="84">
        <f>J20/'סכום נכסי הקרן'!$C$42</f>
        <v>2.7353133901490655E-5</v>
      </c>
    </row>
    <row r="21" spans="2:13">
      <c r="B21" s="76" t="s">
        <v>2056</v>
      </c>
      <c r="C21" s="73">
        <v>9113</v>
      </c>
      <c r="D21" s="86" t="s">
        <v>26</v>
      </c>
      <c r="E21" s="73" t="s">
        <v>2057</v>
      </c>
      <c r="F21" s="86" t="s">
        <v>1399</v>
      </c>
      <c r="G21" s="86" t="s">
        <v>131</v>
      </c>
      <c r="H21" s="83">
        <v>346746.73317700007</v>
      </c>
      <c r="I21" s="83">
        <v>2168.9050000000002</v>
      </c>
      <c r="J21" s="83">
        <v>7520.6072323490007</v>
      </c>
      <c r="K21" s="84">
        <v>1.1557320414073226E-2</v>
      </c>
      <c r="L21" s="84">
        <f t="shared" si="0"/>
        <v>2.0163466368917617E-2</v>
      </c>
      <c r="M21" s="84">
        <f>J21/'סכום נכסי הקרן'!$C$42</f>
        <v>4.0144495975311269E-4</v>
      </c>
    </row>
    <row r="22" spans="2:13">
      <c r="B22" s="76" t="s">
        <v>2058</v>
      </c>
      <c r="C22" s="73">
        <v>9266</v>
      </c>
      <c r="D22" s="86" t="s">
        <v>26</v>
      </c>
      <c r="E22" s="73" t="s">
        <v>2057</v>
      </c>
      <c r="F22" s="86" t="s">
        <v>1399</v>
      </c>
      <c r="G22" s="86" t="s">
        <v>131</v>
      </c>
      <c r="H22" s="83">
        <v>8359139.7055310011</v>
      </c>
      <c r="I22" s="83">
        <v>96.629199999999997</v>
      </c>
      <c r="J22" s="83">
        <v>8077.3698253890016</v>
      </c>
      <c r="K22" s="84">
        <v>1.5952250431699816E-2</v>
      </c>
      <c r="L22" s="84">
        <f t="shared" si="0"/>
        <v>2.1656200063604528E-2</v>
      </c>
      <c r="M22" s="84">
        <f>J22/'סכום נכסי הקרן'!$C$42</f>
        <v>4.3116457279095122E-4</v>
      </c>
    </row>
    <row r="23" spans="2:13">
      <c r="B23" s="76" t="s">
        <v>2059</v>
      </c>
      <c r="C23" s="73">
        <v>8652</v>
      </c>
      <c r="D23" s="86" t="s">
        <v>26</v>
      </c>
      <c r="E23" s="73" t="s">
        <v>2060</v>
      </c>
      <c r="F23" s="86" t="s">
        <v>1172</v>
      </c>
      <c r="G23" s="86" t="s">
        <v>130</v>
      </c>
      <c r="H23" s="83">
        <v>146495.6</v>
      </c>
      <c r="I23" s="83">
        <v>704.57380000000001</v>
      </c>
      <c r="J23" s="83">
        <v>3819.0276000000003</v>
      </c>
      <c r="K23" s="84">
        <v>7.8586840237448302E-4</v>
      </c>
      <c r="L23" s="84">
        <f t="shared" si="0"/>
        <v>1.0239177794492578E-2</v>
      </c>
      <c r="M23" s="84">
        <f>J23/'סכום נכסי הקרן'!$C$42</f>
        <v>2.0385712666703992E-4</v>
      </c>
    </row>
    <row r="24" spans="2:13">
      <c r="B24" s="76" t="s">
        <v>2061</v>
      </c>
      <c r="C24" s="73">
        <v>9152</v>
      </c>
      <c r="D24" s="86" t="s">
        <v>26</v>
      </c>
      <c r="E24" s="73" t="s">
        <v>2062</v>
      </c>
      <c r="F24" s="86" t="s">
        <v>1348</v>
      </c>
      <c r="G24" s="86" t="s">
        <v>130</v>
      </c>
      <c r="H24" s="83">
        <v>138494.41680500002</v>
      </c>
      <c r="I24" s="83">
        <v>100</v>
      </c>
      <c r="J24" s="83">
        <v>512.42934217800007</v>
      </c>
      <c r="K24" s="84">
        <v>6.9247208402500006E-5</v>
      </c>
      <c r="L24" s="84">
        <f t="shared" si="0"/>
        <v>1.3738720143513538E-3</v>
      </c>
      <c r="M24" s="84">
        <f>J24/'סכום נכסי הקרן'!$C$42</f>
        <v>2.7353133901490655E-5</v>
      </c>
    </row>
    <row r="25" spans="2:13">
      <c r="B25" s="76" t="s">
        <v>2063</v>
      </c>
      <c r="C25" s="73">
        <v>9262</v>
      </c>
      <c r="D25" s="86" t="s">
        <v>26</v>
      </c>
      <c r="E25" s="73" t="s">
        <v>2064</v>
      </c>
      <c r="F25" s="86" t="s">
        <v>1348</v>
      </c>
      <c r="G25" s="86" t="s">
        <v>130</v>
      </c>
      <c r="H25" s="83">
        <v>138494.41680500002</v>
      </c>
      <c r="I25" s="83">
        <v>100</v>
      </c>
      <c r="J25" s="83">
        <v>512.42934217800007</v>
      </c>
      <c r="K25" s="84">
        <v>6.9247208402500006E-5</v>
      </c>
      <c r="L25" s="84">
        <f t="shared" si="0"/>
        <v>1.3738720143513538E-3</v>
      </c>
      <c r="M25" s="84">
        <f>J25/'סכום נכסי הקרן'!$C$42</f>
        <v>2.7353133901490655E-5</v>
      </c>
    </row>
    <row r="26" spans="2:13">
      <c r="B26" s="76" t="s">
        <v>2065</v>
      </c>
      <c r="C26" s="73">
        <v>8838</v>
      </c>
      <c r="D26" s="86" t="s">
        <v>26</v>
      </c>
      <c r="E26" s="73" t="s">
        <v>2066</v>
      </c>
      <c r="F26" s="86" t="s">
        <v>395</v>
      </c>
      <c r="G26" s="86" t="s">
        <v>130</v>
      </c>
      <c r="H26" s="83">
        <v>99256.401100000017</v>
      </c>
      <c r="I26" s="83">
        <v>1115.5499</v>
      </c>
      <c r="J26" s="83">
        <v>4096.8423304710004</v>
      </c>
      <c r="K26" s="84">
        <v>4.2059868043578938E-3</v>
      </c>
      <c r="L26" s="84">
        <f t="shared" si="0"/>
        <v>1.0984025624139476E-2</v>
      </c>
      <c r="M26" s="84">
        <f>J26/'סכום נכסי הקרן'!$C$42</f>
        <v>2.1868669027103068E-4</v>
      </c>
    </row>
    <row r="27" spans="2:13">
      <c r="B27" s="76" t="s">
        <v>2067</v>
      </c>
      <c r="C27" s="73" t="s">
        <v>2068</v>
      </c>
      <c r="D27" s="86" t="s">
        <v>26</v>
      </c>
      <c r="E27" s="73" t="s">
        <v>2069</v>
      </c>
      <c r="F27" s="86" t="s">
        <v>1215</v>
      </c>
      <c r="G27" s="86" t="s">
        <v>131</v>
      </c>
      <c r="H27" s="83">
        <v>2290299.0000000005</v>
      </c>
      <c r="I27" s="83">
        <v>183</v>
      </c>
      <c r="J27" s="83">
        <v>4191.2471700000006</v>
      </c>
      <c r="K27" s="84">
        <v>3.9695462398397696E-3</v>
      </c>
      <c r="L27" s="84">
        <f t="shared" si="0"/>
        <v>1.1237134016599894E-2</v>
      </c>
      <c r="M27" s="84">
        <f>J27/'סכום נכסי הקרן'!$C$42</f>
        <v>2.2372595715924195E-4</v>
      </c>
    </row>
    <row r="28" spans="2:13">
      <c r="B28" s="76" t="s">
        <v>2070</v>
      </c>
      <c r="C28" s="73">
        <v>8726</v>
      </c>
      <c r="D28" s="86" t="s">
        <v>26</v>
      </c>
      <c r="E28" s="73" t="s">
        <v>2071</v>
      </c>
      <c r="F28" s="86" t="s">
        <v>724</v>
      </c>
      <c r="G28" s="86" t="s">
        <v>130</v>
      </c>
      <c r="H28" s="83">
        <v>157856.18000000002</v>
      </c>
      <c r="I28" s="83">
        <v>334.45</v>
      </c>
      <c r="J28" s="83">
        <v>1953.4149600000003</v>
      </c>
      <c r="K28" s="84">
        <v>5.2794988366794647E-5</v>
      </c>
      <c r="L28" s="84">
        <f t="shared" si="0"/>
        <v>5.2372921007068935E-3</v>
      </c>
      <c r="M28" s="84">
        <f>J28/'סכום נכסי הקרן'!$C$42</f>
        <v>1.0427197775004578E-4</v>
      </c>
    </row>
    <row r="29" spans="2:13">
      <c r="B29" s="76" t="s">
        <v>2072</v>
      </c>
      <c r="C29" s="73">
        <v>8631</v>
      </c>
      <c r="D29" s="86" t="s">
        <v>26</v>
      </c>
      <c r="E29" s="73" t="s">
        <v>2073</v>
      </c>
      <c r="F29" s="86" t="s">
        <v>1172</v>
      </c>
      <c r="G29" s="86" t="s">
        <v>130</v>
      </c>
      <c r="H29" s="83">
        <v>119515.27000000002</v>
      </c>
      <c r="I29" s="83">
        <v>369.08190000000002</v>
      </c>
      <c r="J29" s="83">
        <v>1632.1041499999999</v>
      </c>
      <c r="K29" s="84">
        <v>2.3501221637894755E-3</v>
      </c>
      <c r="L29" s="84">
        <f t="shared" si="0"/>
        <v>4.3758271270359968E-3</v>
      </c>
      <c r="M29" s="84">
        <f>J29/'סכום נכסי הקרן'!$C$42</f>
        <v>8.7120622652832227E-5</v>
      </c>
    </row>
    <row r="30" spans="2:13">
      <c r="B30" s="76" t="s">
        <v>2074</v>
      </c>
      <c r="C30" s="73">
        <v>8603</v>
      </c>
      <c r="D30" s="86" t="s">
        <v>26</v>
      </c>
      <c r="E30" s="73" t="s">
        <v>2075</v>
      </c>
      <c r="F30" s="86" t="s">
        <v>1172</v>
      </c>
      <c r="G30" s="86" t="s">
        <v>130</v>
      </c>
      <c r="H30" s="83">
        <v>706.82000000000016</v>
      </c>
      <c r="I30" s="83">
        <v>15266.785099999999</v>
      </c>
      <c r="J30" s="83">
        <v>399.26215000000008</v>
      </c>
      <c r="K30" s="84">
        <v>8.8068709591928741E-3</v>
      </c>
      <c r="L30" s="84">
        <f t="shared" si="0"/>
        <v>1.0704599622326282E-3</v>
      </c>
      <c r="M30" s="84">
        <f>J30/'סכום נכסי הקרן'!$C$42</f>
        <v>2.1312345238328392E-5</v>
      </c>
    </row>
    <row r="31" spans="2:13">
      <c r="B31" s="76" t="s">
        <v>2076</v>
      </c>
      <c r="C31" s="73">
        <v>9151</v>
      </c>
      <c r="D31" s="86" t="s">
        <v>26</v>
      </c>
      <c r="E31" s="73" t="s">
        <v>2077</v>
      </c>
      <c r="F31" s="86" t="s">
        <v>1403</v>
      </c>
      <c r="G31" s="86" t="s">
        <v>130</v>
      </c>
      <c r="H31" s="83">
        <v>422360.00000000006</v>
      </c>
      <c r="I31" s="83">
        <v>100</v>
      </c>
      <c r="J31" s="83">
        <v>1562.7320000000002</v>
      </c>
      <c r="K31" s="84">
        <v>5.2795000000000005E-5</v>
      </c>
      <c r="L31" s="84">
        <f t="shared" si="0"/>
        <v>4.1898337663605718E-3</v>
      </c>
      <c r="M31" s="84">
        <f>J31/'סכום נכסי הקרן'!$C$42</f>
        <v>8.3417583908175125E-5</v>
      </c>
    </row>
    <row r="32" spans="2:13">
      <c r="B32" s="76" t="s">
        <v>2078</v>
      </c>
      <c r="C32" s="73">
        <v>8824</v>
      </c>
      <c r="D32" s="86" t="s">
        <v>26</v>
      </c>
      <c r="E32" s="73" t="s">
        <v>2079</v>
      </c>
      <c r="F32" s="86" t="s">
        <v>1348</v>
      </c>
      <c r="G32" s="86" t="s">
        <v>131</v>
      </c>
      <c r="H32" s="83">
        <v>13850.916261000002</v>
      </c>
      <c r="I32" s="83">
        <v>3904.375</v>
      </c>
      <c r="J32" s="83">
        <v>540.79171225500011</v>
      </c>
      <c r="K32" s="84">
        <v>1.3850916261000002E-2</v>
      </c>
      <c r="L32" s="84">
        <f t="shared" si="0"/>
        <v>1.4499142377413078E-3</v>
      </c>
      <c r="M32" s="84">
        <f>J32/'סכום נכסי הקרן'!$C$42</f>
        <v>2.8867098154947335E-5</v>
      </c>
    </row>
    <row r="33" spans="2:13">
      <c r="B33" s="76" t="s">
        <v>2080</v>
      </c>
      <c r="C33" s="73">
        <v>9068</v>
      </c>
      <c r="D33" s="86" t="s">
        <v>26</v>
      </c>
      <c r="E33" s="73" t="s">
        <v>2081</v>
      </c>
      <c r="F33" s="86" t="s">
        <v>523</v>
      </c>
      <c r="G33" s="86" t="s">
        <v>131</v>
      </c>
      <c r="H33" s="83">
        <v>12621893.350000001</v>
      </c>
      <c r="I33" s="83">
        <v>100</v>
      </c>
      <c r="J33" s="83">
        <v>12621.893350000002</v>
      </c>
      <c r="K33" s="84">
        <v>2.7583423182369546E-2</v>
      </c>
      <c r="L33" s="84">
        <f t="shared" si="0"/>
        <v>3.3840501732371228E-2</v>
      </c>
      <c r="M33" s="84">
        <f>J33/'סכום נכסי הקרן'!$C$42</f>
        <v>6.7374818433593383E-4</v>
      </c>
    </row>
    <row r="34" spans="2:13">
      <c r="B34" s="76" t="s">
        <v>2082</v>
      </c>
      <c r="C34" s="73">
        <v>8803</v>
      </c>
      <c r="D34" s="86" t="s">
        <v>26</v>
      </c>
      <c r="E34" s="73" t="s">
        <v>2083</v>
      </c>
      <c r="F34" s="86" t="s">
        <v>523</v>
      </c>
      <c r="G34" s="86" t="s">
        <v>132</v>
      </c>
      <c r="H34" s="83">
        <v>382311.51000000007</v>
      </c>
      <c r="I34" s="83">
        <v>144.71680000000001</v>
      </c>
      <c r="J34" s="83">
        <v>2223.3114000000005</v>
      </c>
      <c r="K34" s="84">
        <v>2.5291676658717184E-2</v>
      </c>
      <c r="L34" s="84">
        <f t="shared" si="0"/>
        <v>5.9609102372347889E-3</v>
      </c>
      <c r="M34" s="84">
        <f>J34/'סכום נכסי הקרן'!$C$42</f>
        <v>1.186788683302718E-4</v>
      </c>
    </row>
    <row r="35" spans="2:13">
      <c r="B35" s="76" t="s">
        <v>2084</v>
      </c>
      <c r="C35" s="73">
        <v>9552</v>
      </c>
      <c r="D35" s="86" t="s">
        <v>26</v>
      </c>
      <c r="E35" s="73" t="s">
        <v>2085</v>
      </c>
      <c r="F35" s="86" t="s">
        <v>523</v>
      </c>
      <c r="G35" s="86" t="s">
        <v>131</v>
      </c>
      <c r="H35" s="83">
        <v>1956678.1349230001</v>
      </c>
      <c r="I35" s="83">
        <v>100</v>
      </c>
      <c r="J35" s="83">
        <v>1956.678134923</v>
      </c>
      <c r="K35" s="84">
        <v>5.182552889780161E-3</v>
      </c>
      <c r="L35" s="84">
        <f t="shared" si="0"/>
        <v>5.2460409843785184E-3</v>
      </c>
      <c r="M35" s="84">
        <f>J35/'סכום נכסי הקרן'!$C$42</f>
        <v>1.0444616383438167E-4</v>
      </c>
    </row>
    <row r="36" spans="2:13">
      <c r="B36" s="72"/>
      <c r="C36" s="73"/>
      <c r="D36" s="73"/>
      <c r="E36" s="73"/>
      <c r="F36" s="73"/>
      <c r="G36" s="73"/>
      <c r="H36" s="83"/>
      <c r="I36" s="83"/>
      <c r="J36" s="73"/>
      <c r="K36" s="73"/>
      <c r="L36" s="84"/>
      <c r="M36" s="73"/>
    </row>
    <row r="37" spans="2:13">
      <c r="B37" s="70" t="s">
        <v>196</v>
      </c>
      <c r="C37" s="71"/>
      <c r="D37" s="71"/>
      <c r="E37" s="71"/>
      <c r="F37" s="71"/>
      <c r="G37" s="71"/>
      <c r="H37" s="80"/>
      <c r="I37" s="80"/>
      <c r="J37" s="80">
        <v>305689.26089000009</v>
      </c>
      <c r="K37" s="71"/>
      <c r="L37" s="81">
        <f t="shared" si="0"/>
        <v>0.81958210831462353</v>
      </c>
      <c r="M37" s="81">
        <f>J37/'סכום נכסי הקרן'!$C$42</f>
        <v>1.63174873043616E-2</v>
      </c>
    </row>
    <row r="38" spans="2:13">
      <c r="B38" s="89" t="s">
        <v>62</v>
      </c>
      <c r="C38" s="71"/>
      <c r="D38" s="71"/>
      <c r="E38" s="71"/>
      <c r="F38" s="71"/>
      <c r="G38" s="71"/>
      <c r="H38" s="80"/>
      <c r="I38" s="80"/>
      <c r="J38" s="80">
        <v>305689.26089000009</v>
      </c>
      <c r="K38" s="71"/>
      <c r="L38" s="81">
        <f t="shared" si="0"/>
        <v>0.81958210831462353</v>
      </c>
      <c r="M38" s="81">
        <f>J38/'סכום נכסי הקרן'!$C$42</f>
        <v>1.63174873043616E-2</v>
      </c>
    </row>
    <row r="39" spans="2:13">
      <c r="B39" s="76" t="s">
        <v>2086</v>
      </c>
      <c r="C39" s="73">
        <v>6824</v>
      </c>
      <c r="D39" s="86" t="s">
        <v>26</v>
      </c>
      <c r="E39" s="73"/>
      <c r="F39" s="86" t="s">
        <v>712</v>
      </c>
      <c r="G39" s="86" t="s">
        <v>130</v>
      </c>
      <c r="H39" s="83">
        <v>39683.060000000005</v>
      </c>
      <c r="I39" s="83">
        <v>11242.39</v>
      </c>
      <c r="J39" s="83">
        <v>16506.900170000001</v>
      </c>
      <c r="K39" s="84">
        <v>2.4105846392418813E-2</v>
      </c>
      <c r="L39" s="84">
        <f t="shared" si="0"/>
        <v>4.4256576118111776E-2</v>
      </c>
      <c r="M39" s="84">
        <f>J39/'סכום נכסי הקרן'!$C$42</f>
        <v>8.8112723742448805E-4</v>
      </c>
    </row>
    <row r="40" spans="2:13">
      <c r="B40" s="76" t="s">
        <v>2087</v>
      </c>
      <c r="C40" s="73" t="s">
        <v>2088</v>
      </c>
      <c r="D40" s="86" t="s">
        <v>26</v>
      </c>
      <c r="E40" s="73"/>
      <c r="F40" s="86" t="s">
        <v>712</v>
      </c>
      <c r="G40" s="86" t="s">
        <v>130</v>
      </c>
      <c r="H40" s="83">
        <v>438340.69000000006</v>
      </c>
      <c r="I40" s="134">
        <v>0</v>
      </c>
      <c r="J40" s="134">
        <v>0</v>
      </c>
      <c r="K40" s="84">
        <v>3.7230278496510004E-3</v>
      </c>
      <c r="L40" s="84">
        <f t="shared" si="0"/>
        <v>0</v>
      </c>
      <c r="M40" s="84">
        <f>J40/'סכום נכסי הקרן'!$C$42</f>
        <v>0</v>
      </c>
    </row>
    <row r="41" spans="2:13">
      <c r="B41" s="76" t="s">
        <v>2089</v>
      </c>
      <c r="C41" s="73">
        <v>6900</v>
      </c>
      <c r="D41" s="86" t="s">
        <v>26</v>
      </c>
      <c r="E41" s="73"/>
      <c r="F41" s="86" t="s">
        <v>712</v>
      </c>
      <c r="G41" s="86" t="s">
        <v>130</v>
      </c>
      <c r="H41" s="83">
        <v>55554.48000000001</v>
      </c>
      <c r="I41" s="83">
        <v>7958.1319999999996</v>
      </c>
      <c r="J41" s="83">
        <v>16358.064640000002</v>
      </c>
      <c r="K41" s="84">
        <v>1.528825795154954E-2</v>
      </c>
      <c r="L41" s="84">
        <f t="shared" si="0"/>
        <v>4.3857533845202433E-2</v>
      </c>
      <c r="M41" s="84">
        <f>J41/'סכום נכסי הקרן'!$C$42</f>
        <v>8.7318249685969988E-4</v>
      </c>
    </row>
    <row r="42" spans="2:13">
      <c r="B42" s="76" t="s">
        <v>2090</v>
      </c>
      <c r="C42" s="73">
        <v>7019</v>
      </c>
      <c r="D42" s="86" t="s">
        <v>26</v>
      </c>
      <c r="E42" s="73"/>
      <c r="F42" s="86" t="s">
        <v>712</v>
      </c>
      <c r="G42" s="86" t="s">
        <v>130</v>
      </c>
      <c r="H42" s="83">
        <v>41198.380000000005</v>
      </c>
      <c r="I42" s="83">
        <v>11369.545599999999</v>
      </c>
      <c r="J42" s="83">
        <v>17331.053820000005</v>
      </c>
      <c r="K42" s="84">
        <v>2.8063061404631207E-2</v>
      </c>
      <c r="L42" s="84">
        <f t="shared" si="0"/>
        <v>4.6466210778078637E-2</v>
      </c>
      <c r="M42" s="84">
        <f>J42/'סכום נכסי הקרן'!$C$42</f>
        <v>9.2512000537964864E-4</v>
      </c>
    </row>
    <row r="43" spans="2:13">
      <c r="B43" s="76" t="s">
        <v>2091</v>
      </c>
      <c r="C43" s="73">
        <v>5771</v>
      </c>
      <c r="D43" s="86" t="s">
        <v>26</v>
      </c>
      <c r="E43" s="73"/>
      <c r="F43" s="86" t="s">
        <v>712</v>
      </c>
      <c r="G43" s="86" t="s">
        <v>132</v>
      </c>
      <c r="H43" s="83">
        <v>498980.93000000005</v>
      </c>
      <c r="I43" s="83">
        <v>115.7786</v>
      </c>
      <c r="J43" s="83">
        <v>2321.5402500000005</v>
      </c>
      <c r="K43" s="84">
        <v>4.8011420926055591E-3</v>
      </c>
      <c r="L43" s="84">
        <f t="shared" si="0"/>
        <v>6.2242711670428223E-3</v>
      </c>
      <c r="M43" s="84">
        <f>J43/'סכום נכסי הקרן'!$C$42</f>
        <v>1.2392225832745529E-4</v>
      </c>
    </row>
    <row r="44" spans="2:13">
      <c r="B44" s="76" t="s">
        <v>2092</v>
      </c>
      <c r="C44" s="73">
        <v>7983</v>
      </c>
      <c r="D44" s="86" t="s">
        <v>26</v>
      </c>
      <c r="E44" s="73"/>
      <c r="F44" s="86" t="s">
        <v>679</v>
      </c>
      <c r="G44" s="86" t="s">
        <v>130</v>
      </c>
      <c r="H44" s="83">
        <v>46952.780000000006</v>
      </c>
      <c r="I44" s="83">
        <v>2258.1482999999998</v>
      </c>
      <c r="J44" s="83">
        <v>3922.9747300000004</v>
      </c>
      <c r="K44" s="84">
        <v>2.325990819457436E-5</v>
      </c>
      <c r="L44" s="84">
        <f t="shared" si="0"/>
        <v>1.0517869979198766E-2</v>
      </c>
      <c r="M44" s="84">
        <f>J44/'סכום נכסי הקרן'!$C$42</f>
        <v>2.0940575460758827E-4</v>
      </c>
    </row>
    <row r="45" spans="2:13">
      <c r="B45" s="76" t="s">
        <v>2093</v>
      </c>
      <c r="C45" s="73">
        <v>9035</v>
      </c>
      <c r="D45" s="86" t="s">
        <v>26</v>
      </c>
      <c r="E45" s="73"/>
      <c r="F45" s="86" t="s">
        <v>663</v>
      </c>
      <c r="G45" s="86" t="s">
        <v>132</v>
      </c>
      <c r="H45" s="83">
        <v>912724.00000000012</v>
      </c>
      <c r="I45" s="83">
        <v>100</v>
      </c>
      <c r="J45" s="83">
        <v>3667.7813900000006</v>
      </c>
      <c r="K45" s="84">
        <v>1.2448568559385975E-2</v>
      </c>
      <c r="L45" s="84">
        <f t="shared" si="0"/>
        <v>9.8336722582316825E-3</v>
      </c>
      <c r="M45" s="84">
        <f>J45/'סכום נכסי הקרן'!$C$42</f>
        <v>1.9578370562397659E-4</v>
      </c>
    </row>
    <row r="46" spans="2:13">
      <c r="B46" s="76" t="s">
        <v>2094</v>
      </c>
      <c r="C46" s="73">
        <v>8459</v>
      </c>
      <c r="D46" s="86" t="s">
        <v>26</v>
      </c>
      <c r="E46" s="73"/>
      <c r="F46" s="86" t="s">
        <v>663</v>
      </c>
      <c r="G46" s="86" t="s">
        <v>130</v>
      </c>
      <c r="H46" s="83">
        <v>4818787.330000001</v>
      </c>
      <c r="I46" s="83">
        <v>218.5812</v>
      </c>
      <c r="J46" s="83">
        <v>38971.963729999996</v>
      </c>
      <c r="K46" s="84">
        <v>1.0323133134517425E-2</v>
      </c>
      <c r="L46" s="84">
        <f t="shared" si="0"/>
        <v>0.10448755741696814</v>
      </c>
      <c r="M46" s="84">
        <f>J46/'סכום נכסי הקרן'!$C$42</f>
        <v>2.0802972323556643E-3</v>
      </c>
    </row>
    <row r="47" spans="2:13">
      <c r="B47" s="76" t="s">
        <v>2095</v>
      </c>
      <c r="C47" s="73">
        <v>8564</v>
      </c>
      <c r="D47" s="86" t="s">
        <v>26</v>
      </c>
      <c r="E47" s="73"/>
      <c r="F47" s="86" t="s">
        <v>729</v>
      </c>
      <c r="G47" s="86" t="s">
        <v>130</v>
      </c>
      <c r="H47" s="83">
        <v>6020.4500000000007</v>
      </c>
      <c r="I47" s="83">
        <v>14777.717699999999</v>
      </c>
      <c r="J47" s="83">
        <v>3291.8349100000005</v>
      </c>
      <c r="K47" s="84">
        <v>9.4664633665517736E-4</v>
      </c>
      <c r="L47" s="84">
        <f t="shared" si="0"/>
        <v>8.8257238344146751E-3</v>
      </c>
      <c r="M47" s="84">
        <f>J47/'סכום נכסי הקרן'!$C$42</f>
        <v>1.7571593518068683E-4</v>
      </c>
    </row>
    <row r="48" spans="2:13">
      <c r="B48" s="76" t="s">
        <v>2096</v>
      </c>
      <c r="C48" s="73">
        <v>8568</v>
      </c>
      <c r="D48" s="86" t="s">
        <v>26</v>
      </c>
      <c r="E48" s="73"/>
      <c r="F48" s="86" t="s">
        <v>663</v>
      </c>
      <c r="G48" s="86" t="s">
        <v>130</v>
      </c>
      <c r="H48" s="83">
        <v>4182117.1600000006</v>
      </c>
      <c r="I48" s="83">
        <v>114.9161</v>
      </c>
      <c r="J48" s="83">
        <v>17781.925980000004</v>
      </c>
      <c r="K48" s="84">
        <v>3.1092815580994502E-2</v>
      </c>
      <c r="L48" s="84">
        <f t="shared" si="0"/>
        <v>4.767504210698207E-2</v>
      </c>
      <c r="M48" s="84">
        <f>J48/'סכום נכסי הקרן'!$C$42</f>
        <v>9.4918725826668245E-4</v>
      </c>
    </row>
    <row r="49" spans="2:13">
      <c r="B49" s="76" t="s">
        <v>2097</v>
      </c>
      <c r="C49" s="73">
        <v>8932</v>
      </c>
      <c r="D49" s="86" t="s">
        <v>26</v>
      </c>
      <c r="E49" s="73"/>
      <c r="F49" s="86" t="s">
        <v>663</v>
      </c>
      <c r="G49" s="86" t="s">
        <v>130</v>
      </c>
      <c r="H49" s="83">
        <v>444062.3600000001</v>
      </c>
      <c r="I49" s="83">
        <v>100</v>
      </c>
      <c r="J49" s="83">
        <v>1643.0307300000002</v>
      </c>
      <c r="K49" s="84">
        <v>2.1374270019803795E-2</v>
      </c>
      <c r="L49" s="84">
        <f t="shared" si="0"/>
        <v>4.4051223317383018E-3</v>
      </c>
      <c r="M49" s="84">
        <f>J49/'סכום נכסי הקרן'!$C$42</f>
        <v>8.7703876149899807E-5</v>
      </c>
    </row>
    <row r="50" spans="2:13">
      <c r="B50" s="76" t="s">
        <v>2098</v>
      </c>
      <c r="C50" s="73">
        <v>8783</v>
      </c>
      <c r="D50" s="86" t="s">
        <v>26</v>
      </c>
      <c r="E50" s="73"/>
      <c r="F50" s="86" t="s">
        <v>712</v>
      </c>
      <c r="G50" s="86" t="s">
        <v>130</v>
      </c>
      <c r="H50" s="83">
        <v>6214130.2100000009</v>
      </c>
      <c r="I50" s="83">
        <v>131.72819999999999</v>
      </c>
      <c r="J50" s="83">
        <v>30287.318920000005</v>
      </c>
      <c r="K50" s="84">
        <v>2.1260405345992505E-2</v>
      </c>
      <c r="L50" s="84">
        <f t="shared" si="0"/>
        <v>8.1203195111860138E-2</v>
      </c>
      <c r="M50" s="84">
        <f>J50/'סכום נכסי הקרן'!$C$42</f>
        <v>1.6167167290122425E-3</v>
      </c>
    </row>
    <row r="51" spans="2:13">
      <c r="B51" s="76" t="s">
        <v>2099</v>
      </c>
      <c r="C51" s="73">
        <v>9116</v>
      </c>
      <c r="D51" s="86" t="s">
        <v>26</v>
      </c>
      <c r="E51" s="73"/>
      <c r="F51" s="86" t="s">
        <v>663</v>
      </c>
      <c r="G51" s="86" t="s">
        <v>132</v>
      </c>
      <c r="H51" s="83">
        <v>2120043.4200000004</v>
      </c>
      <c r="I51" s="83">
        <v>97.623999999999995</v>
      </c>
      <c r="J51" s="83">
        <v>8316.9736700000012</v>
      </c>
      <c r="K51" s="84">
        <v>3.1457001680591068E-2</v>
      </c>
      <c r="L51" s="84">
        <f t="shared" si="0"/>
        <v>2.2298600858303156E-2</v>
      </c>
      <c r="M51" s="84">
        <f>J51/'סכום נכסי הקרן'!$C$42</f>
        <v>4.4395446498779587E-4</v>
      </c>
    </row>
    <row r="52" spans="2:13">
      <c r="B52" s="76" t="s">
        <v>2100</v>
      </c>
      <c r="C52" s="73">
        <v>9291</v>
      </c>
      <c r="D52" s="86" t="s">
        <v>26</v>
      </c>
      <c r="E52" s="73"/>
      <c r="F52" s="86" t="s">
        <v>663</v>
      </c>
      <c r="G52" s="86" t="s">
        <v>132</v>
      </c>
      <c r="H52" s="83">
        <v>832462.40000000014</v>
      </c>
      <c r="I52" s="83">
        <v>95.15</v>
      </c>
      <c r="J52" s="83">
        <v>3183.0055000000007</v>
      </c>
      <c r="K52" s="84">
        <v>3.052951011049718E-2</v>
      </c>
      <c r="L52" s="84">
        <f t="shared" si="0"/>
        <v>8.5339417906662284E-3</v>
      </c>
      <c r="M52" s="84">
        <f>J52/'סכום נכסי הקרן'!$C$42</f>
        <v>1.6990669441493034E-4</v>
      </c>
    </row>
    <row r="53" spans="2:13">
      <c r="B53" s="76" t="s">
        <v>2101</v>
      </c>
      <c r="C53" s="73">
        <v>9300</v>
      </c>
      <c r="D53" s="86" t="s">
        <v>26</v>
      </c>
      <c r="E53" s="73"/>
      <c r="F53" s="86" t="s">
        <v>663</v>
      </c>
      <c r="G53" s="86" t="s">
        <v>132</v>
      </c>
      <c r="H53" s="83">
        <v>294758.46999999997</v>
      </c>
      <c r="I53" s="83">
        <v>100</v>
      </c>
      <c r="J53" s="83">
        <v>1184.4869100000001</v>
      </c>
      <c r="K53" s="84">
        <v>3.5527384798237908E-2</v>
      </c>
      <c r="L53" s="84">
        <f t="shared" si="0"/>
        <v>3.1757225495671012E-3</v>
      </c>
      <c r="M53" s="84">
        <f>J53/'סכום נכסי הקרן'!$C$42</f>
        <v>6.3227115207892376E-5</v>
      </c>
    </row>
    <row r="54" spans="2:13">
      <c r="B54" s="76" t="s">
        <v>2102</v>
      </c>
      <c r="C54" s="73">
        <v>8215</v>
      </c>
      <c r="D54" s="86" t="s">
        <v>26</v>
      </c>
      <c r="E54" s="73"/>
      <c r="F54" s="86" t="s">
        <v>663</v>
      </c>
      <c r="G54" s="86" t="s">
        <v>130</v>
      </c>
      <c r="H54" s="83">
        <v>10061430.850000001</v>
      </c>
      <c r="I54" s="83">
        <v>142.9796</v>
      </c>
      <c r="J54" s="83">
        <v>53227.436290000005</v>
      </c>
      <c r="K54" s="84">
        <v>1.013961976068227E-2</v>
      </c>
      <c r="L54" s="84">
        <f t="shared" si="0"/>
        <v>0.14270784105313519</v>
      </c>
      <c r="M54" s="84">
        <f>J54/'סכום נכסי הקרן'!$C$42</f>
        <v>2.8412447770558998E-3</v>
      </c>
    </row>
    <row r="55" spans="2:13">
      <c r="B55" s="76" t="s">
        <v>2103</v>
      </c>
      <c r="C55" s="73">
        <v>8255</v>
      </c>
      <c r="D55" s="86" t="s">
        <v>26</v>
      </c>
      <c r="E55" s="73"/>
      <c r="F55" s="86" t="s">
        <v>729</v>
      </c>
      <c r="G55" s="86" t="s">
        <v>130</v>
      </c>
      <c r="H55" s="83">
        <v>1147438.7100000002</v>
      </c>
      <c r="I55" s="83">
        <v>94.301699999999997</v>
      </c>
      <c r="J55" s="83">
        <v>4003.6005800000007</v>
      </c>
      <c r="K55" s="84">
        <v>1.1486095761839418E-3</v>
      </c>
      <c r="L55" s="84">
        <f t="shared" si="0"/>
        <v>1.073403558454346E-2</v>
      </c>
      <c r="M55" s="84">
        <f>J55/'סכום נכסי הקרן'!$C$42</f>
        <v>2.1370950829506825E-4</v>
      </c>
    </row>
    <row r="56" spans="2:13">
      <c r="B56" s="76" t="s">
        <v>2104</v>
      </c>
      <c r="C56" s="73">
        <v>8735</v>
      </c>
      <c r="D56" s="86" t="s">
        <v>26</v>
      </c>
      <c r="E56" s="73"/>
      <c r="F56" s="86" t="s">
        <v>712</v>
      </c>
      <c r="G56" s="86" t="s">
        <v>132</v>
      </c>
      <c r="H56" s="83">
        <v>691895.21</v>
      </c>
      <c r="I56" s="83">
        <v>97.475800000000007</v>
      </c>
      <c r="J56" s="83">
        <v>2710.1985200000004</v>
      </c>
      <c r="K56" s="84">
        <v>2.6691751099135266E-2</v>
      </c>
      <c r="L56" s="84">
        <f t="shared" si="0"/>
        <v>7.2663011140979049E-3</v>
      </c>
      <c r="M56" s="84">
        <f>J56/'סכום נכסי הקרן'!$C$42</f>
        <v>1.446685755778419E-4</v>
      </c>
    </row>
    <row r="57" spans="2:13">
      <c r="B57" s="76" t="s">
        <v>2105</v>
      </c>
      <c r="C57" s="73" t="s">
        <v>2106</v>
      </c>
      <c r="D57" s="86" t="s">
        <v>26</v>
      </c>
      <c r="E57" s="73"/>
      <c r="F57" s="86" t="s">
        <v>712</v>
      </c>
      <c r="G57" s="86" t="s">
        <v>130</v>
      </c>
      <c r="H57" s="83">
        <v>11624.360000000002</v>
      </c>
      <c r="I57" s="83">
        <v>2474.6709000000001</v>
      </c>
      <c r="J57" s="83">
        <v>1064.3591299999998</v>
      </c>
      <c r="K57" s="84">
        <v>1.3954815098243768E-2</v>
      </c>
      <c r="L57" s="84">
        <f t="shared" si="0"/>
        <v>2.8536484966124455E-3</v>
      </c>
      <c r="M57" s="84">
        <f>J57/'סכום נכסי הקרן'!$C$42</f>
        <v>5.6814775044733994E-5</v>
      </c>
    </row>
    <row r="58" spans="2:13">
      <c r="B58" s="76" t="s">
        <v>2107</v>
      </c>
      <c r="C58" s="73" t="s">
        <v>2108</v>
      </c>
      <c r="D58" s="86" t="s">
        <v>26</v>
      </c>
      <c r="E58" s="73"/>
      <c r="F58" s="86" t="s">
        <v>712</v>
      </c>
      <c r="G58" s="86" t="s">
        <v>132</v>
      </c>
      <c r="H58" s="83">
        <v>1834042.6600000004</v>
      </c>
      <c r="I58" s="83">
        <v>118.33110000000001</v>
      </c>
      <c r="J58" s="83">
        <v>8721.1208999999999</v>
      </c>
      <c r="K58" s="84">
        <v>3.2522413695632649E-2</v>
      </c>
      <c r="L58" s="84">
        <f t="shared" si="0"/>
        <v>2.3382158186645498E-2</v>
      </c>
      <c r="M58" s="84">
        <f>J58/'סכום נכסי הקרן'!$C$42</f>
        <v>4.6552757251345058E-4</v>
      </c>
    </row>
    <row r="59" spans="2:13">
      <c r="B59" s="76" t="s">
        <v>2109</v>
      </c>
      <c r="C59" s="73">
        <v>5691</v>
      </c>
      <c r="D59" s="86" t="s">
        <v>26</v>
      </c>
      <c r="E59" s="73"/>
      <c r="F59" s="86" t="s">
        <v>712</v>
      </c>
      <c r="G59" s="86" t="s">
        <v>130</v>
      </c>
      <c r="H59" s="83">
        <v>262408.42000000004</v>
      </c>
      <c r="I59" s="83">
        <v>113.20099999999999</v>
      </c>
      <c r="J59" s="83">
        <v>1099.08115</v>
      </c>
      <c r="K59" s="84">
        <v>2.7053751856130552E-3</v>
      </c>
      <c r="L59" s="84">
        <f t="shared" si="0"/>
        <v>2.9467415489286761E-3</v>
      </c>
      <c r="M59" s="84">
        <f>J59/'סכום נכסי הקרן'!$C$42</f>
        <v>5.8668213137005313E-5</v>
      </c>
    </row>
    <row r="60" spans="2:13">
      <c r="B60" s="76" t="s">
        <v>2110</v>
      </c>
      <c r="C60" s="73">
        <v>8773</v>
      </c>
      <c r="D60" s="86" t="s">
        <v>26</v>
      </c>
      <c r="E60" s="73"/>
      <c r="F60" s="86" t="s">
        <v>679</v>
      </c>
      <c r="G60" s="86" t="s">
        <v>130</v>
      </c>
      <c r="H60" s="83">
        <v>46000.830000000009</v>
      </c>
      <c r="I60" s="83">
        <v>2467.1547</v>
      </c>
      <c r="J60" s="83">
        <v>4199.1730599999992</v>
      </c>
      <c r="K60" s="84">
        <v>2.2788322281965457E-5</v>
      </c>
      <c r="L60" s="84">
        <f t="shared" si="0"/>
        <v>1.1258384084782061E-2</v>
      </c>
      <c r="M60" s="84">
        <f>J60/'סכום נכסי הקרן'!$C$42</f>
        <v>2.2414903584075732E-4</v>
      </c>
    </row>
    <row r="61" spans="2:13">
      <c r="B61" s="76" t="s">
        <v>2111</v>
      </c>
      <c r="C61" s="73">
        <v>8432</v>
      </c>
      <c r="D61" s="86" t="s">
        <v>26</v>
      </c>
      <c r="E61" s="73"/>
      <c r="F61" s="86" t="s">
        <v>770</v>
      </c>
      <c r="G61" s="86" t="s">
        <v>130</v>
      </c>
      <c r="H61" s="83">
        <v>62908.630000000012</v>
      </c>
      <c r="I61" s="83">
        <v>3362.7687999999998</v>
      </c>
      <c r="J61" s="83">
        <v>7827.2455900000004</v>
      </c>
      <c r="K61" s="84">
        <v>1.5347422026610539E-3</v>
      </c>
      <c r="L61" s="84">
        <f t="shared" si="0"/>
        <v>2.0985593096307539E-2</v>
      </c>
      <c r="M61" s="84">
        <f>J61/'סכום נכסי הקרן'!$C$42</f>
        <v>4.1781310920472518E-4</v>
      </c>
    </row>
    <row r="62" spans="2:13">
      <c r="B62" s="76" t="s">
        <v>2112</v>
      </c>
      <c r="C62" s="73">
        <v>6629</v>
      </c>
      <c r="D62" s="86" t="s">
        <v>26</v>
      </c>
      <c r="E62" s="73"/>
      <c r="F62" s="86" t="s">
        <v>712</v>
      </c>
      <c r="G62" s="86" t="s">
        <v>133</v>
      </c>
      <c r="H62" s="83">
        <v>28615.440000000006</v>
      </c>
      <c r="I62" s="83">
        <v>9236.6561000000002</v>
      </c>
      <c r="J62" s="83">
        <v>12345.171779999999</v>
      </c>
      <c r="K62" s="84">
        <v>4.2205663716814168E-2</v>
      </c>
      <c r="L62" s="84">
        <f t="shared" si="0"/>
        <v>3.3098584770367298E-2</v>
      </c>
      <c r="M62" s="84">
        <f>J62/'סכום נכסי הקרן'!$C$42</f>
        <v>6.5897697290321397E-4</v>
      </c>
    </row>
    <row r="63" spans="2:13">
      <c r="B63" s="76" t="s">
        <v>2113</v>
      </c>
      <c r="C63" s="73">
        <v>7943</v>
      </c>
      <c r="D63" s="86" t="s">
        <v>26</v>
      </c>
      <c r="E63" s="73"/>
      <c r="F63" s="86" t="s">
        <v>712</v>
      </c>
      <c r="G63" s="86" t="s">
        <v>130</v>
      </c>
      <c r="H63" s="83">
        <v>6216228.4700000016</v>
      </c>
      <c r="I63" s="83">
        <v>66.805000000000007</v>
      </c>
      <c r="J63" s="83">
        <v>15365.180290000002</v>
      </c>
      <c r="K63" s="84">
        <v>8.4584694673458916E-2</v>
      </c>
      <c r="L63" s="84">
        <f t="shared" si="0"/>
        <v>4.1195516061141593E-2</v>
      </c>
      <c r="M63" s="84">
        <f>J63/'סכום נכסי הקרן'!$C$42</f>
        <v>8.201829975359265E-4</v>
      </c>
    </row>
    <row r="64" spans="2:13">
      <c r="B64" s="76" t="s">
        <v>2114</v>
      </c>
      <c r="C64" s="73">
        <v>5356</v>
      </c>
      <c r="D64" s="86" t="s">
        <v>26</v>
      </c>
      <c r="E64" s="73"/>
      <c r="F64" s="86" t="s">
        <v>712</v>
      </c>
      <c r="G64" s="86" t="s">
        <v>130</v>
      </c>
      <c r="H64" s="83">
        <v>69832.23000000001</v>
      </c>
      <c r="I64" s="83">
        <v>220.06729999999999</v>
      </c>
      <c r="J64" s="83">
        <v>568.60823000000005</v>
      </c>
      <c r="K64" s="84">
        <v>2.9458665035355857E-3</v>
      </c>
      <c r="L64" s="84">
        <f t="shared" si="0"/>
        <v>1.5244929788885862E-3</v>
      </c>
      <c r="M64" s="84">
        <f>J64/'סכום נכסי הקרן'!$C$42</f>
        <v>3.0351925177768124E-5</v>
      </c>
    </row>
    <row r="65" spans="2:13">
      <c r="B65" s="76" t="s">
        <v>2115</v>
      </c>
      <c r="C65" s="73" t="s">
        <v>2116</v>
      </c>
      <c r="D65" s="86" t="s">
        <v>26</v>
      </c>
      <c r="E65" s="73"/>
      <c r="F65" s="86" t="s">
        <v>712</v>
      </c>
      <c r="G65" s="86" t="s">
        <v>130</v>
      </c>
      <c r="H65" s="83">
        <v>2915145.3300000005</v>
      </c>
      <c r="I65" s="83">
        <v>137.5727</v>
      </c>
      <c r="J65" s="83">
        <v>14838.643320000003</v>
      </c>
      <c r="K65" s="84">
        <v>1.3793635771717922E-2</v>
      </c>
      <c r="L65" s="84">
        <f t="shared" si="0"/>
        <v>3.9783820149018989E-2</v>
      </c>
      <c r="M65" s="84">
        <f>J65/'סכום נכסי הקרן'!$C$42</f>
        <v>7.9207680794248934E-4</v>
      </c>
    </row>
    <row r="66" spans="2:13">
      <c r="B66" s="76" t="s">
        <v>2117</v>
      </c>
      <c r="C66" s="73">
        <v>8372</v>
      </c>
      <c r="D66" s="86" t="s">
        <v>26</v>
      </c>
      <c r="E66" s="73"/>
      <c r="F66" s="86" t="s">
        <v>770</v>
      </c>
      <c r="G66" s="86" t="s">
        <v>130</v>
      </c>
      <c r="H66" s="83">
        <v>20101.580000000005</v>
      </c>
      <c r="I66" s="83">
        <v>4245.3095000000003</v>
      </c>
      <c r="J66" s="83">
        <v>3157.4848700000007</v>
      </c>
      <c r="K66" s="84">
        <v>1.064425698785383E-3</v>
      </c>
      <c r="L66" s="84">
        <f t="shared" si="0"/>
        <v>8.4655185438697236E-3</v>
      </c>
      <c r="M66" s="84">
        <f>J66/'סכום נכסי הקרן'!$C$42</f>
        <v>1.6854442033696016E-4</v>
      </c>
    </row>
    <row r="67" spans="2:13">
      <c r="B67" s="76" t="s">
        <v>2118</v>
      </c>
      <c r="C67" s="73">
        <v>7425</v>
      </c>
      <c r="D67" s="86" t="s">
        <v>26</v>
      </c>
      <c r="E67" s="73"/>
      <c r="F67" s="86" t="s">
        <v>712</v>
      </c>
      <c r="G67" s="86" t="s">
        <v>130</v>
      </c>
      <c r="H67" s="83">
        <v>2855005.0800000005</v>
      </c>
      <c r="I67" s="83">
        <v>111.6399</v>
      </c>
      <c r="J67" s="83">
        <v>11793.101830000001</v>
      </c>
      <c r="K67" s="84">
        <v>2.8863216701208113E-2</v>
      </c>
      <c r="L67" s="84">
        <f t="shared" si="0"/>
        <v>3.1618432499918511E-2</v>
      </c>
      <c r="M67" s="84">
        <f>J67/'סכום נכסי הקרן'!$C$42</f>
        <v>6.2950784999710673E-4</v>
      </c>
    </row>
    <row r="68" spans="2:13"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</row>
    <row r="69" spans="2:13"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2:13">
      <c r="B70" s="115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</row>
    <row r="71" spans="2:13">
      <c r="B71" s="129" t="s">
        <v>220</v>
      </c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2:13">
      <c r="B72" s="129" t="s">
        <v>110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</row>
    <row r="73" spans="2:13">
      <c r="B73" s="129" t="s">
        <v>203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</row>
    <row r="74" spans="2:13">
      <c r="B74" s="129" t="s">
        <v>211</v>
      </c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</row>
    <row r="75" spans="2:13"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</row>
    <row r="76" spans="2:13">
      <c r="B76" s="115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</row>
    <row r="77" spans="2:13">
      <c r="B77" s="115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</row>
    <row r="78" spans="2:13"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</row>
    <row r="79" spans="2:13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</row>
    <row r="80" spans="2:13"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</row>
    <row r="81" spans="2:13"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</row>
    <row r="82" spans="2:13"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</row>
    <row r="83" spans="2:13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</row>
    <row r="84" spans="2:13"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</row>
    <row r="85" spans="2:13"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</row>
    <row r="86" spans="2:13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</row>
    <row r="87" spans="2:13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</row>
    <row r="88" spans="2:13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</row>
    <row r="89" spans="2:13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</row>
    <row r="90" spans="2:13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</row>
    <row r="91" spans="2:13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  <row r="92" spans="2:13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</row>
    <row r="93" spans="2:13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</row>
    <row r="94" spans="2:13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</row>
    <row r="95" spans="2:13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96" spans="2:13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</row>
    <row r="97" spans="2:13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</row>
    <row r="98" spans="2:13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</row>
    <row r="99" spans="2:13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</row>
    <row r="100" spans="2:13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</row>
    <row r="101" spans="2:13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</row>
    <row r="102" spans="2:13"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</row>
    <row r="103" spans="2:13">
      <c r="B103" s="115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</row>
    <row r="104" spans="2:13">
      <c r="B104" s="115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</row>
    <row r="105" spans="2:13">
      <c r="B105" s="115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</row>
    <row r="106" spans="2:13">
      <c r="B106" s="115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</row>
    <row r="107" spans="2:13">
      <c r="B107" s="115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</row>
    <row r="108" spans="2:13">
      <c r="B108" s="115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</row>
    <row r="109" spans="2:13">
      <c r="B109" s="115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2:13"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</row>
    <row r="111" spans="2:13">
      <c r="B111" s="115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</row>
    <row r="112" spans="2:13">
      <c r="B112" s="115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</row>
    <row r="113" spans="2:13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</row>
    <row r="114" spans="2:13">
      <c r="B114" s="115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</row>
    <row r="115" spans="2:13">
      <c r="B115" s="115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</row>
    <row r="116" spans="2:13">
      <c r="B116" s="115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</row>
    <row r="117" spans="2:13">
      <c r="B117" s="115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</row>
    <row r="118" spans="2:13">
      <c r="B118" s="115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</row>
    <row r="119" spans="2:13">
      <c r="B119" s="115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</row>
    <row r="120" spans="2:13"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</row>
    <row r="121" spans="2:13">
      <c r="B121" s="115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</row>
    <row r="122" spans="2:13">
      <c r="B122" s="115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</row>
    <row r="123" spans="2:13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</row>
    <row r="124" spans="2:13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</row>
    <row r="125" spans="2:13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</row>
    <row r="126" spans="2:13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</row>
    <row r="127" spans="2:13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</row>
    <row r="128" spans="2:13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</row>
    <row r="129" spans="2:13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</row>
    <row r="130" spans="2:13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</row>
    <row r="131" spans="2:13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</row>
    <row r="132" spans="2:13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</row>
    <row r="133" spans="2:13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</row>
    <row r="134" spans="2:13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</row>
    <row r="135" spans="2:13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</row>
    <row r="136" spans="2:13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</row>
    <row r="137" spans="2:13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</row>
    <row r="138" spans="2:13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</row>
    <row r="139" spans="2:13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</row>
    <row r="140" spans="2:13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</row>
    <row r="141" spans="2:13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</row>
    <row r="142" spans="2:13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</row>
    <row r="143" spans="2:13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</row>
    <row r="144" spans="2:13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</row>
    <row r="145" spans="2:13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</row>
    <row r="146" spans="2:13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</row>
    <row r="147" spans="2:13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</row>
    <row r="148" spans="2:13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</row>
    <row r="149" spans="2:13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</row>
    <row r="150" spans="2:13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</row>
    <row r="151" spans="2:13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</row>
    <row r="152" spans="2:13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</row>
    <row r="153" spans="2:13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</row>
    <row r="154" spans="2:13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</row>
    <row r="155" spans="2:13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</row>
    <row r="156" spans="2:13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</row>
    <row r="157" spans="2:13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</row>
    <row r="158" spans="2:13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</row>
    <row r="159" spans="2:13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</row>
    <row r="160" spans="2:13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</row>
    <row r="161" spans="2:13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</row>
    <row r="162" spans="2:13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</row>
    <row r="163" spans="2:13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</row>
    <row r="164" spans="2:13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</row>
    <row r="165" spans="2:13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</row>
    <row r="166" spans="2:13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</row>
    <row r="167" spans="2:13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</row>
    <row r="168" spans="2:13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</row>
    <row r="169" spans="2:13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</row>
    <row r="170" spans="2:13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</row>
    <row r="171" spans="2:13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</row>
    <row r="172" spans="2:13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</row>
    <row r="173" spans="2:13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</row>
    <row r="174" spans="2:13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</row>
    <row r="175" spans="2:13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</row>
    <row r="176" spans="2:13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</row>
    <row r="177" spans="2:13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</row>
    <row r="178" spans="2:13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</row>
    <row r="179" spans="2:13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</row>
    <row r="180" spans="2:13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</row>
    <row r="181" spans="2:13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</row>
    <row r="182" spans="2:13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</row>
    <row r="183" spans="2:13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</row>
    <row r="184" spans="2:13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</row>
    <row r="185" spans="2:13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</row>
    <row r="186" spans="2:13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</row>
    <row r="187" spans="2:13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</row>
    <row r="188" spans="2:13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</row>
    <row r="189" spans="2:13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</row>
    <row r="190" spans="2:13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</row>
    <row r="191" spans="2:13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</row>
    <row r="192" spans="2:13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</row>
    <row r="193" spans="2:13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</row>
    <row r="194" spans="2:13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</row>
    <row r="195" spans="2:13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</row>
    <row r="196" spans="2:13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</row>
    <row r="197" spans="2:13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</row>
    <row r="198" spans="2:13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</row>
    <row r="199" spans="2:13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</row>
    <row r="200" spans="2:13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</row>
    <row r="201" spans="2:13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</row>
    <row r="202" spans="2:13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</row>
    <row r="203" spans="2:13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</row>
    <row r="204" spans="2:13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</row>
    <row r="205" spans="2:13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</row>
    <row r="206" spans="2:13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</row>
    <row r="207" spans="2:13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</row>
    <row r="208" spans="2:13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</row>
    <row r="209" spans="2:13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</row>
    <row r="210" spans="2:13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</row>
    <row r="211" spans="2:13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</row>
    <row r="212" spans="2:13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</row>
    <row r="213" spans="2:13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</row>
    <row r="214" spans="2:13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</row>
    <row r="215" spans="2:13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</row>
    <row r="216" spans="2:13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</row>
    <row r="217" spans="2:13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</row>
    <row r="218" spans="2:13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</row>
    <row r="219" spans="2:13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</row>
    <row r="220" spans="2:13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</row>
    <row r="221" spans="2:13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</row>
    <row r="222" spans="2:13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</row>
    <row r="223" spans="2:13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</row>
    <row r="224" spans="2:13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</row>
    <row r="225" spans="2:13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</row>
    <row r="226" spans="2:13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</row>
    <row r="227" spans="2:13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</row>
    <row r="228" spans="2:13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</row>
    <row r="229" spans="2:13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</row>
    <row r="230" spans="2:13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</row>
    <row r="231" spans="2:13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</row>
    <row r="232" spans="2:13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</row>
    <row r="233" spans="2:13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</row>
    <row r="234" spans="2:13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</row>
    <row r="235" spans="2:13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</row>
    <row r="236" spans="2:13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</row>
    <row r="237" spans="2:13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</row>
    <row r="238" spans="2:13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</row>
    <row r="239" spans="2:13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</row>
    <row r="240" spans="2:13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</row>
    <row r="241" spans="2:13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</row>
    <row r="242" spans="2:13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</row>
    <row r="243" spans="2:13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</row>
    <row r="244" spans="2:13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</row>
    <row r="245" spans="2:13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</row>
    <row r="246" spans="2:13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</row>
    <row r="247" spans="2:13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</row>
    <row r="248" spans="2:13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</row>
    <row r="249" spans="2:13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</row>
    <row r="250" spans="2:13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</row>
    <row r="251" spans="2:13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</row>
    <row r="252" spans="2:13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</row>
    <row r="253" spans="2:13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</row>
    <row r="254" spans="2:13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</row>
    <row r="255" spans="2:13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</row>
    <row r="256" spans="2:13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</row>
    <row r="257" spans="2:13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</row>
    <row r="258" spans="2:13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</row>
    <row r="259" spans="2:13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</row>
    <row r="260" spans="2:13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</row>
    <row r="261" spans="2:13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</row>
    <row r="262" spans="2:13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</row>
    <row r="263" spans="2:13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</row>
    <row r="264" spans="2:13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</row>
    <row r="265" spans="2:13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</row>
    <row r="266" spans="2:13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</row>
    <row r="267" spans="2:13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</row>
    <row r="268" spans="2:13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</row>
    <row r="269" spans="2:13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</row>
    <row r="270" spans="2:13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</row>
    <row r="271" spans="2:13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</row>
    <row r="272" spans="2:13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</row>
    <row r="273" spans="2:13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</row>
    <row r="274" spans="2:13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</row>
    <row r="275" spans="2:13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</row>
    <row r="276" spans="2:13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</row>
    <row r="277" spans="2:13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</row>
    <row r="278" spans="2:13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</row>
    <row r="279" spans="2:13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</row>
    <row r="280" spans="2:13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</row>
    <row r="281" spans="2:13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</row>
    <row r="282" spans="2:13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</row>
    <row r="283" spans="2:13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</row>
    <row r="284" spans="2:13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</row>
    <row r="285" spans="2:13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</row>
    <row r="286" spans="2:13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</row>
    <row r="287" spans="2:13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</row>
    <row r="288" spans="2:13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</row>
    <row r="289" spans="2:13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</row>
    <row r="290" spans="2:13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</row>
    <row r="291" spans="2:13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</row>
    <row r="292" spans="2:13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</row>
    <row r="293" spans="2:13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</row>
    <row r="294" spans="2:13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</row>
    <row r="295" spans="2:13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</row>
    <row r="296" spans="2:13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</row>
    <row r="297" spans="2:13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</row>
    <row r="298" spans="2:13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</row>
    <row r="299" spans="2:13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</row>
    <row r="300" spans="2:13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</row>
    <row r="301" spans="2:13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</row>
    <row r="302" spans="2:13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</row>
    <row r="303" spans="2:13">
      <c r="C303" s="1"/>
      <c r="D303" s="1"/>
      <c r="E303" s="1"/>
    </row>
    <row r="304" spans="2:13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41"/>
      <c r="C403" s="1"/>
      <c r="D403" s="1"/>
      <c r="E403" s="1"/>
    </row>
    <row r="404" spans="2:5">
      <c r="B404" s="3"/>
      <c r="C404" s="1"/>
      <c r="D404" s="1"/>
      <c r="E404" s="1"/>
    </row>
  </sheetData>
  <sheetProtection sheet="1" objects="1" scenarios="1"/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55.42578125" style="2" bestFit="1" customWidth="1"/>
    <col min="3" max="3" width="43.7109375" style="2" customWidth="1"/>
    <col min="4" max="4" width="12.28515625" style="1" bestFit="1" customWidth="1"/>
    <col min="5" max="5" width="11.28515625" style="1" bestFit="1" customWidth="1"/>
    <col min="6" max="6" width="14.28515625" style="1" bestFit="1" customWidth="1"/>
    <col min="7" max="7" width="10.7109375" style="1" bestFit="1" customWidth="1"/>
    <col min="8" max="8" width="13.140625" style="1" bestFit="1" customWidth="1"/>
    <col min="9" max="9" width="9" style="1" bestFit="1" customWidth="1"/>
    <col min="10" max="10" width="9.140625" style="1" bestFit="1" customWidth="1"/>
    <col min="11" max="11" width="9" style="1" bestFit="1" customWidth="1"/>
    <col min="12" max="16384" width="9.140625" style="1"/>
  </cols>
  <sheetData>
    <row r="1" spans="2:11">
      <c r="B1" s="46" t="s">
        <v>144</v>
      </c>
      <c r="C1" s="67" t="s" vm="1">
        <v>229</v>
      </c>
    </row>
    <row r="2" spans="2:11">
      <c r="B2" s="46" t="s">
        <v>143</v>
      </c>
      <c r="C2" s="67" t="s">
        <v>230</v>
      </c>
    </row>
    <row r="3" spans="2:11">
      <c r="B3" s="46" t="s">
        <v>145</v>
      </c>
      <c r="C3" s="67" t="s">
        <v>231</v>
      </c>
    </row>
    <row r="4" spans="2:11">
      <c r="B4" s="46" t="s">
        <v>146</v>
      </c>
      <c r="C4" s="67">
        <v>8801</v>
      </c>
    </row>
    <row r="6" spans="2:11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2:11" ht="26.25" customHeight="1">
      <c r="B7" s="152" t="s">
        <v>96</v>
      </c>
      <c r="C7" s="153"/>
      <c r="D7" s="153"/>
      <c r="E7" s="153"/>
      <c r="F7" s="153"/>
      <c r="G7" s="153"/>
      <c r="H7" s="153"/>
      <c r="I7" s="153"/>
      <c r="J7" s="153"/>
      <c r="K7" s="154"/>
    </row>
    <row r="8" spans="2:11" s="3" customFormat="1" ht="78.75">
      <c r="B8" s="21" t="s">
        <v>114</v>
      </c>
      <c r="C8" s="29" t="s">
        <v>44</v>
      </c>
      <c r="D8" s="29" t="s">
        <v>101</v>
      </c>
      <c r="E8" s="29" t="s">
        <v>102</v>
      </c>
      <c r="F8" s="29" t="s">
        <v>205</v>
      </c>
      <c r="G8" s="29" t="s">
        <v>204</v>
      </c>
      <c r="H8" s="29" t="s">
        <v>109</v>
      </c>
      <c r="I8" s="29" t="s">
        <v>57</v>
      </c>
      <c r="J8" s="29" t="s">
        <v>147</v>
      </c>
      <c r="K8" s="30" t="s">
        <v>149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212</v>
      </c>
      <c r="G9" s="31"/>
      <c r="H9" s="31" t="s">
        <v>208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68" t="s">
        <v>2119</v>
      </c>
      <c r="C11" s="69"/>
      <c r="D11" s="69"/>
      <c r="E11" s="69"/>
      <c r="F11" s="77"/>
      <c r="G11" s="79"/>
      <c r="H11" s="77">
        <v>1949082.944842929</v>
      </c>
      <c r="I11" s="69"/>
      <c r="J11" s="78">
        <f>IFERROR(H11/$H$11,0)</f>
        <v>1</v>
      </c>
      <c r="K11" s="78">
        <f>H11/'סכום נכסי הקרן'!$C$42</f>
        <v>0.1040407376923414</v>
      </c>
    </row>
    <row r="12" spans="2:11" ht="21" customHeight="1">
      <c r="B12" s="70" t="s">
        <v>2120</v>
      </c>
      <c r="C12" s="71"/>
      <c r="D12" s="71"/>
      <c r="E12" s="71"/>
      <c r="F12" s="80"/>
      <c r="G12" s="82"/>
      <c r="H12" s="80">
        <v>133090.24186434003</v>
      </c>
      <c r="I12" s="71"/>
      <c r="J12" s="81">
        <f t="shared" ref="J12:J14" si="0">IFERROR(H12/$H$11,0)</f>
        <v>6.8283518778142815E-2</v>
      </c>
      <c r="K12" s="81">
        <f>H12/'סכום נכסי הקרן'!$C$42</f>
        <v>7.1042676659068245E-3</v>
      </c>
    </row>
    <row r="13" spans="2:11">
      <c r="B13" s="89" t="s">
        <v>192</v>
      </c>
      <c r="C13" s="71"/>
      <c r="D13" s="71"/>
      <c r="E13" s="71"/>
      <c r="F13" s="80"/>
      <c r="G13" s="82"/>
      <c r="H13" s="80">
        <v>17031.393940659</v>
      </c>
      <c r="I13" s="71"/>
      <c r="J13" s="81">
        <f t="shared" si="0"/>
        <v>8.7381575964852083E-3</v>
      </c>
      <c r="K13" s="81">
        <f>H13/'סכום נכסי הקרן'!$C$42</f>
        <v>9.0912436241025792E-4</v>
      </c>
    </row>
    <row r="14" spans="2:11">
      <c r="B14" s="76" t="s">
        <v>2121</v>
      </c>
      <c r="C14" s="73">
        <v>7034</v>
      </c>
      <c r="D14" s="86" t="s">
        <v>130</v>
      </c>
      <c r="E14" s="94">
        <v>43850</v>
      </c>
      <c r="F14" s="83">
        <v>1682260.3600000003</v>
      </c>
      <c r="G14" s="85">
        <v>67.338499999999996</v>
      </c>
      <c r="H14" s="83">
        <v>4191.392890000001</v>
      </c>
      <c r="I14" s="84">
        <v>2.3941874285714284E-2</v>
      </c>
      <c r="J14" s="84">
        <f t="shared" si="0"/>
        <v>2.1504435719834247E-3</v>
      </c>
      <c r="K14" s="84">
        <f>H14/'סכום נכסי הקרן'!$C$42</f>
        <v>2.237337355949092E-4</v>
      </c>
    </row>
    <row r="15" spans="2:11">
      <c r="B15" s="76" t="s">
        <v>2122</v>
      </c>
      <c r="C15" s="73">
        <v>91381</v>
      </c>
      <c r="D15" s="86" t="s">
        <v>130</v>
      </c>
      <c r="E15" s="94">
        <v>44742</v>
      </c>
      <c r="F15" s="83">
        <v>481338.45000000007</v>
      </c>
      <c r="G15" s="85">
        <v>100</v>
      </c>
      <c r="H15" s="83">
        <v>1780.9522500000003</v>
      </c>
      <c r="I15" s="84">
        <v>3.7590059799999997E-3</v>
      </c>
      <c r="J15" s="84">
        <f t="shared" ref="J15:J23" si="1">IFERROR(H15/$H$11,0)</f>
        <v>9.1373856341630557E-4</v>
      </c>
      <c r="K15" s="84">
        <f>H15/'סכום נכסי הקרן'!$C$42</f>
        <v>9.5066034195772706E-5</v>
      </c>
    </row>
    <row r="16" spans="2:11">
      <c r="B16" s="76" t="s">
        <v>2123</v>
      </c>
      <c r="C16" s="73">
        <v>8401</v>
      </c>
      <c r="D16" s="86" t="s">
        <v>130</v>
      </c>
      <c r="E16" s="94">
        <v>44621</v>
      </c>
      <c r="F16" s="83">
        <v>263651.66336400004</v>
      </c>
      <c r="G16" s="85">
        <v>75.303200000000004</v>
      </c>
      <c r="H16" s="83">
        <v>734.59111566899992</v>
      </c>
      <c r="I16" s="84">
        <v>1.1717852422926346E-2</v>
      </c>
      <c r="J16" s="84">
        <f t="shared" si="1"/>
        <v>3.7689063855012007E-4</v>
      </c>
      <c r="K16" s="84">
        <f>H16/'סכום נכסי הקרן'!$C$42</f>
        <v>3.9211980064092092E-5</v>
      </c>
    </row>
    <row r="17" spans="2:11">
      <c r="B17" s="76" t="s">
        <v>2124</v>
      </c>
      <c r="C17" s="73">
        <v>72111</v>
      </c>
      <c r="D17" s="86" t="s">
        <v>130</v>
      </c>
      <c r="E17" s="94">
        <v>43466</v>
      </c>
      <c r="F17" s="83">
        <v>287810.54000000004</v>
      </c>
      <c r="G17" s="85">
        <v>100</v>
      </c>
      <c r="H17" s="83">
        <v>1064.8990000000003</v>
      </c>
      <c r="I17" s="84">
        <v>2.4907379900000002E-3</v>
      </c>
      <c r="J17" s="84">
        <f t="shared" si="1"/>
        <v>5.4635899555614733E-4</v>
      </c>
      <c r="K17" s="84">
        <f>H17/'סכום נכסי הקרן'!$C$42</f>
        <v>5.6843592942508242E-5</v>
      </c>
    </row>
    <row r="18" spans="2:11">
      <c r="B18" s="76" t="s">
        <v>2125</v>
      </c>
      <c r="C18" s="73">
        <v>8507</v>
      </c>
      <c r="D18" s="86" t="s">
        <v>130</v>
      </c>
      <c r="E18" s="94">
        <v>44621</v>
      </c>
      <c r="F18" s="83">
        <v>232013.53806900003</v>
      </c>
      <c r="G18" s="85">
        <v>92.704099999999997</v>
      </c>
      <c r="H18" s="83">
        <v>795.81843146100016</v>
      </c>
      <c r="I18" s="84">
        <v>7.030711144132693E-3</v>
      </c>
      <c r="J18" s="84">
        <f t="shared" si="1"/>
        <v>4.083040352729231E-4</v>
      </c>
      <c r="K18" s="84">
        <f>H18/'סכום נכסי הקרן'!$C$42</f>
        <v>4.2480253032554707E-5</v>
      </c>
    </row>
    <row r="19" spans="2:11">
      <c r="B19" s="76" t="s">
        <v>2126</v>
      </c>
      <c r="C19" s="73">
        <v>85741</v>
      </c>
      <c r="D19" s="86" t="s">
        <v>130</v>
      </c>
      <c r="E19" s="94">
        <v>44404</v>
      </c>
      <c r="F19" s="83">
        <v>264488.73000000004</v>
      </c>
      <c r="G19" s="85">
        <v>100</v>
      </c>
      <c r="H19" s="83">
        <v>978.60830000000021</v>
      </c>
      <c r="I19" s="84">
        <v>1.53105367E-3</v>
      </c>
      <c r="J19" s="84">
        <f t="shared" si="1"/>
        <v>5.0208653386932354E-4</v>
      </c>
      <c r="K19" s="84">
        <f>H19/'סכום נכסי הקרן'!$C$42</f>
        <v>5.223745336915518E-5</v>
      </c>
    </row>
    <row r="20" spans="2:11">
      <c r="B20" s="76" t="s">
        <v>2127</v>
      </c>
      <c r="C20" s="73">
        <v>72112</v>
      </c>
      <c r="D20" s="86" t="s">
        <v>130</v>
      </c>
      <c r="E20" s="94">
        <v>43466</v>
      </c>
      <c r="F20" s="83">
        <v>116935.22000000002</v>
      </c>
      <c r="G20" s="85">
        <v>100</v>
      </c>
      <c r="H20" s="83">
        <v>432.66030000000006</v>
      </c>
      <c r="I20" s="84">
        <v>6.4775010999999988E-4</v>
      </c>
      <c r="J20" s="84">
        <f t="shared" si="1"/>
        <v>2.2198147141186283E-4</v>
      </c>
      <c r="K20" s="84">
        <f>H20/'סכום נכסי הקרן'!$C$42</f>
        <v>2.3095116039721602E-5</v>
      </c>
    </row>
    <row r="21" spans="2:11">
      <c r="B21" s="76" t="s">
        <v>2128</v>
      </c>
      <c r="C21" s="73">
        <v>8402</v>
      </c>
      <c r="D21" s="86" t="s">
        <v>130</v>
      </c>
      <c r="E21" s="94">
        <v>44560</v>
      </c>
      <c r="F21" s="83">
        <v>191671.95361500003</v>
      </c>
      <c r="G21" s="85">
        <v>105.0513</v>
      </c>
      <c r="H21" s="83">
        <v>745.00935352900024</v>
      </c>
      <c r="I21" s="84">
        <v>6.9474441999053871E-3</v>
      </c>
      <c r="J21" s="84">
        <f t="shared" si="1"/>
        <v>3.8223583839785659E-4</v>
      </c>
      <c r="K21" s="84">
        <f>H21/'סכום נכסי הקרן'!$C$42</f>
        <v>3.9768098599363594E-5</v>
      </c>
    </row>
    <row r="22" spans="2:11" ht="16.5" customHeight="1">
      <c r="B22" s="76" t="s">
        <v>2129</v>
      </c>
      <c r="C22" s="73">
        <v>8291</v>
      </c>
      <c r="D22" s="86" t="s">
        <v>130</v>
      </c>
      <c r="E22" s="94">
        <v>44279</v>
      </c>
      <c r="F22" s="83">
        <v>197980.87000000002</v>
      </c>
      <c r="G22" s="85">
        <v>101.68640000000001</v>
      </c>
      <c r="H22" s="83">
        <v>744.88260000000014</v>
      </c>
      <c r="I22" s="84">
        <v>2.506086956521739E-2</v>
      </c>
      <c r="J22" s="84">
        <f t="shared" si="1"/>
        <v>3.8217080600437358E-4</v>
      </c>
      <c r="K22" s="84">
        <f>H22/'סכום נכסי הקרן'!$C$42</f>
        <v>3.9761332581171724E-5</v>
      </c>
    </row>
    <row r="23" spans="2:11" ht="16.5" customHeight="1">
      <c r="B23" s="76" t="s">
        <v>2130</v>
      </c>
      <c r="C23" s="73">
        <v>6645</v>
      </c>
      <c r="D23" s="86" t="s">
        <v>130</v>
      </c>
      <c r="E23" s="94">
        <v>43466</v>
      </c>
      <c r="F23" s="83">
        <v>967856.7300000001</v>
      </c>
      <c r="G23" s="85">
        <v>155.3329</v>
      </c>
      <c r="H23" s="83">
        <v>5562.5797100000009</v>
      </c>
      <c r="I23" s="84">
        <v>1.5012870000000001E-2</v>
      </c>
      <c r="J23" s="84">
        <f t="shared" si="1"/>
        <v>2.8539471471534903E-3</v>
      </c>
      <c r="K23" s="84">
        <f>H23/'סכום נכסי הקרן'!$C$42</f>
        <v>2.9692676652480238E-4</v>
      </c>
    </row>
    <row r="24" spans="2:11" ht="16.5" customHeight="1">
      <c r="B24" s="72"/>
      <c r="C24" s="73"/>
      <c r="D24" s="73"/>
      <c r="E24" s="73"/>
      <c r="F24" s="83"/>
      <c r="G24" s="85"/>
      <c r="H24" s="73"/>
      <c r="I24" s="73"/>
      <c r="J24" s="84"/>
      <c r="K24" s="73"/>
    </row>
    <row r="25" spans="2:11">
      <c r="B25" s="89" t="s">
        <v>194</v>
      </c>
      <c r="C25" s="73"/>
      <c r="D25" s="73"/>
      <c r="E25" s="73"/>
      <c r="F25" s="83"/>
      <c r="G25" s="85"/>
      <c r="H25" s="83">
        <v>20060.734980000005</v>
      </c>
      <c r="I25" s="73"/>
      <c r="J25" s="84">
        <f>IFERROR(H25/$H$11,0)</f>
        <v>1.0292396756679147E-2</v>
      </c>
      <c r="K25" s="84">
        <f>H25/'סכום נכסי הקרן'!$C$42</f>
        <v>1.0708285511871606E-3</v>
      </c>
    </row>
    <row r="26" spans="2:11">
      <c r="B26" s="76" t="s">
        <v>2131</v>
      </c>
      <c r="C26" s="73">
        <v>8510</v>
      </c>
      <c r="D26" s="86" t="s">
        <v>131</v>
      </c>
      <c r="E26" s="94">
        <v>44655</v>
      </c>
      <c r="F26" s="83">
        <v>6355134.4700000016</v>
      </c>
      <c r="G26" s="85">
        <v>87.710019000000003</v>
      </c>
      <c r="H26" s="83">
        <v>5574.0884400000014</v>
      </c>
      <c r="I26" s="84">
        <v>8.7464003142857152E-3</v>
      </c>
      <c r="J26" s="84">
        <f>IFERROR(H26/$H$11,0)</f>
        <v>2.8598518368592061E-3</v>
      </c>
      <c r="K26" s="84">
        <f>H26/'סכום נכסי הקרן'!$C$42</f>
        <v>2.975410947976294E-4</v>
      </c>
    </row>
    <row r="27" spans="2:11">
      <c r="B27" s="76" t="s">
        <v>2132</v>
      </c>
      <c r="C27" s="73">
        <v>7004</v>
      </c>
      <c r="D27" s="86" t="s">
        <v>131</v>
      </c>
      <c r="E27" s="94">
        <v>43614</v>
      </c>
      <c r="F27" s="83">
        <v>15357867.660000002</v>
      </c>
      <c r="G27" s="85">
        <v>94.327214999999995</v>
      </c>
      <c r="H27" s="83">
        <v>14486.64654</v>
      </c>
      <c r="I27" s="84">
        <v>1.324009216E-2</v>
      </c>
      <c r="J27" s="84">
        <f>IFERROR(H27/$H$11,0)</f>
        <v>7.43254491981994E-3</v>
      </c>
      <c r="K27" s="84">
        <f>H27/'סכום נכסי הקרן'!$C$42</f>
        <v>7.7328745638953098E-4</v>
      </c>
    </row>
    <row r="28" spans="2:11">
      <c r="B28" s="72"/>
      <c r="C28" s="73"/>
      <c r="D28" s="73"/>
      <c r="E28" s="73"/>
      <c r="F28" s="83"/>
      <c r="G28" s="85"/>
      <c r="H28" s="73"/>
      <c r="I28" s="73"/>
      <c r="J28" s="84"/>
      <c r="K28" s="73"/>
    </row>
    <row r="29" spans="2:11">
      <c r="B29" s="89" t="s">
        <v>195</v>
      </c>
      <c r="C29" s="71"/>
      <c r="D29" s="71"/>
      <c r="E29" s="71"/>
      <c r="F29" s="80"/>
      <c r="G29" s="82"/>
      <c r="H29" s="80">
        <v>95998.112943680986</v>
      </c>
      <c r="I29" s="71"/>
      <c r="J29" s="81">
        <f t="shared" ref="J29:J43" si="2">IFERROR(H29/$H$11,0)</f>
        <v>4.9252964424978431E-2</v>
      </c>
      <c r="K29" s="81">
        <f>H29/'סכום נכסי הקרן'!$C$42</f>
        <v>5.1243147523094036E-3</v>
      </c>
    </row>
    <row r="30" spans="2:11">
      <c r="B30" s="76" t="s">
        <v>2133</v>
      </c>
      <c r="C30" s="73">
        <v>83021</v>
      </c>
      <c r="D30" s="86" t="s">
        <v>130</v>
      </c>
      <c r="E30" s="94">
        <v>44255</v>
      </c>
      <c r="F30" s="83">
        <v>537544.13000000012</v>
      </c>
      <c r="G30" s="85">
        <v>100</v>
      </c>
      <c r="H30" s="83">
        <v>1988.9132700000002</v>
      </c>
      <c r="I30" s="84">
        <v>1.23717069E-3</v>
      </c>
      <c r="J30" s="84">
        <f t="shared" si="2"/>
        <v>1.020435418237309E-3</v>
      </c>
      <c r="K30" s="84">
        <f>H30/'סכום נכסי הקרן'!$C$42</f>
        <v>1.0616685368080256E-4</v>
      </c>
    </row>
    <row r="31" spans="2:11">
      <c r="B31" s="76" t="s">
        <v>2134</v>
      </c>
      <c r="C31" s="73">
        <v>8292</v>
      </c>
      <c r="D31" s="86" t="s">
        <v>130</v>
      </c>
      <c r="E31" s="94">
        <v>44317</v>
      </c>
      <c r="F31" s="83">
        <v>801735.51000000013</v>
      </c>
      <c r="G31" s="85">
        <v>116.078</v>
      </c>
      <c r="H31" s="83">
        <v>3443.362630000001</v>
      </c>
      <c r="I31" s="84">
        <v>2.5451919520000001E-3</v>
      </c>
      <c r="J31" s="84">
        <f t="shared" si="2"/>
        <v>1.7666578218801722E-3</v>
      </c>
      <c r="K31" s="84">
        <f>H31/'סכום נכסי הקרן'!$C$42</f>
        <v>1.838043830383582E-4</v>
      </c>
    </row>
    <row r="32" spans="2:11">
      <c r="B32" s="76" t="s">
        <v>2135</v>
      </c>
      <c r="C32" s="73">
        <v>7038</v>
      </c>
      <c r="D32" s="86" t="s">
        <v>130</v>
      </c>
      <c r="E32" s="94">
        <v>43556</v>
      </c>
      <c r="F32" s="83">
        <v>2969520.26</v>
      </c>
      <c r="G32" s="85">
        <v>118.4211</v>
      </c>
      <c r="H32" s="83">
        <v>13011.192630000003</v>
      </c>
      <c r="I32" s="84">
        <v>5.2517445384615384E-3</v>
      </c>
      <c r="J32" s="84">
        <f t="shared" si="2"/>
        <v>6.6755458839893225E-3</v>
      </c>
      <c r="K32" s="84">
        <f>H32/'סכום נכסי הקרן'!$C$42</f>
        <v>6.9452871826932241E-4</v>
      </c>
    </row>
    <row r="33" spans="2:11">
      <c r="B33" s="76" t="s">
        <v>2136</v>
      </c>
      <c r="C33" s="73">
        <v>83791</v>
      </c>
      <c r="D33" s="86" t="s">
        <v>131</v>
      </c>
      <c r="E33" s="94">
        <v>44308</v>
      </c>
      <c r="F33" s="83">
        <v>5400825.9900000012</v>
      </c>
      <c r="G33" s="85">
        <v>100</v>
      </c>
      <c r="H33" s="83">
        <v>5400.8259900000012</v>
      </c>
      <c r="I33" s="84">
        <v>2.3129754999999998E-3</v>
      </c>
      <c r="J33" s="84">
        <f t="shared" si="2"/>
        <v>2.7709574927480773E-3</v>
      </c>
      <c r="K33" s="84">
        <f>H33/'סכום נכסי הקרן'!$C$42</f>
        <v>2.8829246165963071E-4</v>
      </c>
    </row>
    <row r="34" spans="2:11">
      <c r="B34" s="76" t="s">
        <v>2137</v>
      </c>
      <c r="C34" s="73">
        <v>7079</v>
      </c>
      <c r="D34" s="86" t="s">
        <v>131</v>
      </c>
      <c r="E34" s="94">
        <v>44166</v>
      </c>
      <c r="F34" s="83">
        <v>12304349.109999999</v>
      </c>
      <c r="G34" s="85">
        <v>54.359994999999998</v>
      </c>
      <c r="H34" s="83">
        <v>6688.6441700000005</v>
      </c>
      <c r="I34" s="84">
        <v>3.2091200150501674E-2</v>
      </c>
      <c r="J34" s="84">
        <f t="shared" si="2"/>
        <v>3.4316878035885842E-3</v>
      </c>
      <c r="K34" s="84">
        <f>H34/'סכום נכסי הקרן'!$C$42</f>
        <v>3.5703533061516709E-4</v>
      </c>
    </row>
    <row r="35" spans="2:11">
      <c r="B35" s="76" t="s">
        <v>2138</v>
      </c>
      <c r="C35" s="73">
        <v>8279</v>
      </c>
      <c r="D35" s="86" t="s">
        <v>131</v>
      </c>
      <c r="E35" s="94">
        <v>44308</v>
      </c>
      <c r="F35" s="83">
        <v>1203470.0700000003</v>
      </c>
      <c r="G35" s="85">
        <v>100.329408</v>
      </c>
      <c r="H35" s="83">
        <v>1207.4343000000001</v>
      </c>
      <c r="I35" s="84">
        <v>1.8804219843750001E-2</v>
      </c>
      <c r="J35" s="84">
        <f t="shared" si="2"/>
        <v>6.1948841284294534E-4</v>
      </c>
      <c r="K35" s="84">
        <f>H35/'סכום נכסי הקרן'!$C$42</f>
        <v>6.4452031464037781E-5</v>
      </c>
    </row>
    <row r="36" spans="2:11">
      <c r="B36" s="76" t="s">
        <v>2140</v>
      </c>
      <c r="C36" s="73">
        <v>7992</v>
      </c>
      <c r="D36" s="86" t="s">
        <v>130</v>
      </c>
      <c r="E36" s="94">
        <v>44196</v>
      </c>
      <c r="F36" s="83">
        <v>1657172.1800000004</v>
      </c>
      <c r="G36" s="85">
        <v>110.896</v>
      </c>
      <c r="H36" s="83">
        <v>6799.6293800000012</v>
      </c>
      <c r="I36" s="84">
        <v>2.6183488888888887E-2</v>
      </c>
      <c r="J36" s="84">
        <f t="shared" si="2"/>
        <v>3.4886300749750617E-3</v>
      </c>
      <c r="K36" s="84">
        <f>H36/'סכום נכסי הקרן'!$C$42</f>
        <v>3.629596465360937E-4</v>
      </c>
    </row>
    <row r="37" spans="2:11">
      <c r="B37" s="76" t="s">
        <v>2141</v>
      </c>
      <c r="C37" s="73">
        <v>6662</v>
      </c>
      <c r="D37" s="86" t="s">
        <v>130</v>
      </c>
      <c r="E37" s="94">
        <v>43556</v>
      </c>
      <c r="F37" s="83">
        <v>1213175.0100000002</v>
      </c>
      <c r="G37" s="85">
        <v>140.39859999999999</v>
      </c>
      <c r="H37" s="83">
        <v>6302.1387400000012</v>
      </c>
      <c r="I37" s="84">
        <v>8.6348427117391314E-3</v>
      </c>
      <c r="J37" s="84">
        <f t="shared" si="2"/>
        <v>3.2333866327622462E-3</v>
      </c>
      <c r="K37" s="84">
        <f>H37/'סכום נכסי הקרן'!$C$42</f>
        <v>3.3640393051713989E-4</v>
      </c>
    </row>
    <row r="38" spans="2:11">
      <c r="B38" s="76" t="s">
        <v>2142</v>
      </c>
      <c r="C38" s="73">
        <v>8283</v>
      </c>
      <c r="D38" s="86" t="s">
        <v>131</v>
      </c>
      <c r="E38" s="94">
        <v>44317</v>
      </c>
      <c r="F38" s="83">
        <v>7799122.6000000015</v>
      </c>
      <c r="G38" s="85">
        <v>112.24363</v>
      </c>
      <c r="H38" s="83">
        <v>8754.0159700000022</v>
      </c>
      <c r="I38" s="84">
        <v>6.8525169954545455E-3</v>
      </c>
      <c r="J38" s="84">
        <f t="shared" si="2"/>
        <v>4.4913511726949427E-3</v>
      </c>
      <c r="K38" s="84">
        <f>H38/'סכום נכסי הקרן'!$C$42</f>
        <v>4.6728348924254451E-4</v>
      </c>
    </row>
    <row r="39" spans="2:11">
      <c r="B39" s="76" t="s">
        <v>2143</v>
      </c>
      <c r="C39" s="73">
        <v>7067</v>
      </c>
      <c r="D39" s="86" t="s">
        <v>131</v>
      </c>
      <c r="E39" s="94">
        <v>44048</v>
      </c>
      <c r="F39" s="83">
        <v>9794207.7700000014</v>
      </c>
      <c r="G39" s="85">
        <v>139.687434</v>
      </c>
      <c r="H39" s="83">
        <v>13681.274190000004</v>
      </c>
      <c r="I39" s="84">
        <v>3.213294834437086E-2</v>
      </c>
      <c r="J39" s="84">
        <f t="shared" si="2"/>
        <v>7.0193391339241022E-3</v>
      </c>
      <c r="K39" s="84">
        <f>H39/'סכום נכסי הקרן'!$C$42</f>
        <v>7.3029722160618444E-4</v>
      </c>
    </row>
    <row r="40" spans="2:11">
      <c r="B40" s="76" t="s">
        <v>2144</v>
      </c>
      <c r="C40" s="73">
        <v>8405</v>
      </c>
      <c r="D40" s="86" t="s">
        <v>130</v>
      </c>
      <c r="E40" s="94">
        <v>44581</v>
      </c>
      <c r="F40" s="83">
        <v>109105.18865200001</v>
      </c>
      <c r="G40" s="85">
        <v>131.99100000000001</v>
      </c>
      <c r="H40" s="83">
        <v>532.83340368100016</v>
      </c>
      <c r="I40" s="84">
        <v>9.9249198432603894E-3</v>
      </c>
      <c r="J40" s="84">
        <f t="shared" si="2"/>
        <v>2.7337646409088029E-4</v>
      </c>
      <c r="K40" s="84">
        <f>H40/'סכום נכסי הקרן'!$C$42</f>
        <v>2.8442288991739064E-5</v>
      </c>
    </row>
    <row r="41" spans="2:11">
      <c r="B41" s="76" t="s">
        <v>2145</v>
      </c>
      <c r="C41" s="73">
        <v>5310</v>
      </c>
      <c r="D41" s="86" t="s">
        <v>130</v>
      </c>
      <c r="E41" s="94">
        <v>42979</v>
      </c>
      <c r="F41" s="83">
        <v>258624.21000000005</v>
      </c>
      <c r="G41" s="85">
        <v>124.5215</v>
      </c>
      <c r="H41" s="83">
        <v>1191.5581800000002</v>
      </c>
      <c r="I41" s="84">
        <v>7.9193307030129114E-4</v>
      </c>
      <c r="J41" s="84">
        <f t="shared" si="2"/>
        <v>6.1134298217155889E-4</v>
      </c>
      <c r="K41" s="84">
        <f>H41/'סכום נכסי הקרן'!$C$42</f>
        <v>6.3604574848164901E-5</v>
      </c>
    </row>
    <row r="42" spans="2:11">
      <c r="B42" s="76" t="s">
        <v>2146</v>
      </c>
      <c r="C42" s="73">
        <v>7029</v>
      </c>
      <c r="D42" s="86" t="s">
        <v>131</v>
      </c>
      <c r="E42" s="94">
        <v>43739</v>
      </c>
      <c r="F42" s="83">
        <v>17285313.660000004</v>
      </c>
      <c r="G42" s="85">
        <v>104.348609</v>
      </c>
      <c r="H42" s="83">
        <v>18036.982810000001</v>
      </c>
      <c r="I42" s="84">
        <v>1.4321627906976744E-2</v>
      </c>
      <c r="J42" s="84">
        <f t="shared" si="2"/>
        <v>9.2540868297698586E-3</v>
      </c>
      <c r="K42" s="84">
        <f>H42/'סכום נכסי הקרן'!$C$42</f>
        <v>9.6280202043823706E-4</v>
      </c>
    </row>
    <row r="43" spans="2:11">
      <c r="B43" s="76" t="s">
        <v>2147</v>
      </c>
      <c r="C43" s="73">
        <v>7076</v>
      </c>
      <c r="D43" s="86" t="s">
        <v>131</v>
      </c>
      <c r="E43" s="94">
        <v>44104</v>
      </c>
      <c r="F43" s="83">
        <v>13259199.310000002</v>
      </c>
      <c r="G43" s="85">
        <v>67.570455999999993</v>
      </c>
      <c r="H43" s="83">
        <v>8959.3072700000012</v>
      </c>
      <c r="I43" s="84">
        <v>2.5998429098922624E-2</v>
      </c>
      <c r="J43" s="84">
        <f t="shared" si="2"/>
        <v>4.5966782961727702E-3</v>
      </c>
      <c r="K43" s="84">
        <f>H43/'סכום נכסי הקרן'!$C$42</f>
        <v>4.7824180086819003E-4</v>
      </c>
    </row>
    <row r="44" spans="2:11">
      <c r="B44" s="72"/>
      <c r="C44" s="73"/>
      <c r="D44" s="73"/>
      <c r="E44" s="73"/>
      <c r="F44" s="83"/>
      <c r="G44" s="85"/>
      <c r="H44" s="73"/>
      <c r="I44" s="73"/>
      <c r="J44" s="84"/>
      <c r="K44" s="73"/>
    </row>
    <row r="45" spans="2:11">
      <c r="B45" s="70" t="s">
        <v>2148</v>
      </c>
      <c r="C45" s="71"/>
      <c r="D45" s="71"/>
      <c r="E45" s="71"/>
      <c r="F45" s="80"/>
      <c r="G45" s="82"/>
      <c r="H45" s="80">
        <v>1815992.7029785898</v>
      </c>
      <c r="I45" s="71"/>
      <c r="J45" s="81">
        <f t="shared" ref="J45:J73" si="3">IFERROR(H45/$H$11,0)</f>
        <v>0.93171648122185757</v>
      </c>
      <c r="K45" s="81">
        <f>H45/'סכום נכסי הקרן'!$C$42</f>
        <v>9.6936470026434629E-2</v>
      </c>
    </row>
    <row r="46" spans="2:11">
      <c r="B46" s="89" t="s">
        <v>192</v>
      </c>
      <c r="C46" s="71"/>
      <c r="D46" s="71"/>
      <c r="E46" s="71"/>
      <c r="F46" s="80"/>
      <c r="G46" s="82"/>
      <c r="H46" s="80">
        <v>78983.725167739045</v>
      </c>
      <c r="I46" s="71"/>
      <c r="J46" s="81">
        <f t="shared" si="3"/>
        <v>4.0523532041938891E-2</v>
      </c>
      <c r="K46" s="81">
        <f>H46/'סכום נכסי הקרן'!$C$42</f>
        <v>4.2160981675425559E-3</v>
      </c>
    </row>
    <row r="47" spans="2:11">
      <c r="B47" s="76" t="s">
        <v>2149</v>
      </c>
      <c r="C47" s="73">
        <v>76203</v>
      </c>
      <c r="D47" s="86" t="s">
        <v>130</v>
      </c>
      <c r="E47" s="94">
        <v>43466</v>
      </c>
      <c r="F47" s="83">
        <v>305553.28000000009</v>
      </c>
      <c r="G47" s="85">
        <v>100</v>
      </c>
      <c r="H47" s="83">
        <v>1130.5471200000004</v>
      </c>
      <c r="I47" s="84">
        <v>2.77704198E-3</v>
      </c>
      <c r="J47" s="84">
        <f t="shared" si="3"/>
        <v>5.8004053803421276E-4</v>
      </c>
      <c r="K47" s="84">
        <f>H47/'סכום נכסי הקרן'!$C$42</f>
        <v>6.0347845468542111E-5</v>
      </c>
    </row>
    <row r="48" spans="2:11">
      <c r="B48" s="76" t="s">
        <v>2150</v>
      </c>
      <c r="C48" s="73">
        <v>79692</v>
      </c>
      <c r="D48" s="86" t="s">
        <v>130</v>
      </c>
      <c r="E48" s="94">
        <v>43466</v>
      </c>
      <c r="F48" s="83">
        <v>133940.01999999999</v>
      </c>
      <c r="G48" s="85">
        <v>100</v>
      </c>
      <c r="H48" s="83">
        <v>495.57807000000008</v>
      </c>
      <c r="I48" s="84">
        <v>8.1901200000000001E-5</v>
      </c>
      <c r="J48" s="84">
        <f t="shared" si="3"/>
        <v>2.5426217560994423E-4</v>
      </c>
      <c r="K48" s="84">
        <f>H48/'סכום נכסי הקרן'!$C$42</f>
        <v>2.6453624317718256E-5</v>
      </c>
    </row>
    <row r="49" spans="2:11">
      <c r="B49" s="76" t="s">
        <v>2151</v>
      </c>
      <c r="C49" s="73">
        <v>87255</v>
      </c>
      <c r="D49" s="86" t="s">
        <v>130</v>
      </c>
      <c r="E49" s="94">
        <v>44469</v>
      </c>
      <c r="F49" s="83">
        <v>50269.48000000001</v>
      </c>
      <c r="G49" s="85">
        <v>100</v>
      </c>
      <c r="H49" s="83">
        <v>185.99706000000003</v>
      </c>
      <c r="I49" s="84">
        <v>8.4954240000000003E-5</v>
      </c>
      <c r="J49" s="84">
        <f t="shared" si="3"/>
        <v>9.5427986013693741E-5</v>
      </c>
      <c r="K49" s="84">
        <f>H49/'סכום נכסי הקרן'!$C$42</f>
        <v>9.9283980613591337E-6</v>
      </c>
    </row>
    <row r="50" spans="2:11">
      <c r="B50" s="76" t="s">
        <v>2152</v>
      </c>
      <c r="C50" s="73">
        <v>79694</v>
      </c>
      <c r="D50" s="86" t="s">
        <v>130</v>
      </c>
      <c r="E50" s="94">
        <v>43466</v>
      </c>
      <c r="F50" s="83">
        <v>224164.24000000005</v>
      </c>
      <c r="G50" s="85">
        <v>100</v>
      </c>
      <c r="H50" s="83">
        <v>829.40768999999989</v>
      </c>
      <c r="I50" s="84">
        <v>6.8250999999999994E-5</v>
      </c>
      <c r="J50" s="84">
        <f t="shared" si="3"/>
        <v>4.2553740065015008E-4</v>
      </c>
      <c r="K50" s="84">
        <f>H50/'סכום נכסי הקרן'!$C$42</f>
        <v>4.427322507932306E-5</v>
      </c>
    </row>
    <row r="51" spans="2:11">
      <c r="B51" s="76" t="s">
        <v>2153</v>
      </c>
      <c r="C51" s="73">
        <v>87254</v>
      </c>
      <c r="D51" s="86" t="s">
        <v>130</v>
      </c>
      <c r="E51" s="94">
        <v>44469</v>
      </c>
      <c r="F51" s="83">
        <v>176490.53000000003</v>
      </c>
      <c r="G51" s="85">
        <v>100</v>
      </c>
      <c r="H51" s="83">
        <v>653.01495000000011</v>
      </c>
      <c r="I51" s="84">
        <v>8.4972450000000003E-5</v>
      </c>
      <c r="J51" s="84">
        <f t="shared" si="3"/>
        <v>3.3503702432357218E-4</v>
      </c>
      <c r="K51" s="84">
        <f>H51/'סכום נכסי הקרן'!$C$42</f>
        <v>3.4857499164871379E-5</v>
      </c>
    </row>
    <row r="52" spans="2:11">
      <c r="B52" s="76" t="s">
        <v>2154</v>
      </c>
      <c r="C52" s="73">
        <v>9239</v>
      </c>
      <c r="D52" s="86" t="s">
        <v>130</v>
      </c>
      <c r="E52" s="94">
        <v>44742</v>
      </c>
      <c r="F52" s="83">
        <v>83932.644089000009</v>
      </c>
      <c r="G52" s="85">
        <v>100</v>
      </c>
      <c r="H52" s="83">
        <v>310.55078429000002</v>
      </c>
      <c r="I52" s="84">
        <v>2.1521191162745331E-3</v>
      </c>
      <c r="J52" s="84">
        <f t="shared" si="3"/>
        <v>1.5933174373706626E-4</v>
      </c>
      <c r="K52" s="84">
        <f>H52/'סכום נכסי הקרן'!$C$42</f>
        <v>1.6576992156211472E-5</v>
      </c>
    </row>
    <row r="53" spans="2:11">
      <c r="B53" s="76" t="s">
        <v>2155</v>
      </c>
      <c r="C53" s="73">
        <v>87253</v>
      </c>
      <c r="D53" s="86" t="s">
        <v>130</v>
      </c>
      <c r="E53" s="94">
        <v>44469</v>
      </c>
      <c r="F53" s="83">
        <v>41066.170000000006</v>
      </c>
      <c r="G53" s="85">
        <v>100</v>
      </c>
      <c r="H53" s="83">
        <v>151.94484000000003</v>
      </c>
      <c r="I53" s="84">
        <v>3.7702088E-4</v>
      </c>
      <c r="J53" s="84">
        <f t="shared" si="3"/>
        <v>7.7957092796912664E-5</v>
      </c>
      <c r="K53" s="84">
        <f>H53/'סכום נכסי הקרן'!$C$42</f>
        <v>8.1107134429411082E-6</v>
      </c>
    </row>
    <row r="54" spans="2:11">
      <c r="B54" s="76" t="s">
        <v>2156</v>
      </c>
      <c r="C54" s="73">
        <v>87259</v>
      </c>
      <c r="D54" s="86" t="s">
        <v>130</v>
      </c>
      <c r="E54" s="94">
        <v>44469</v>
      </c>
      <c r="F54" s="83">
        <v>45445.24</v>
      </c>
      <c r="G54" s="85">
        <v>100</v>
      </c>
      <c r="H54" s="83">
        <v>168.1474</v>
      </c>
      <c r="I54" s="84">
        <v>2.1103483999999998E-4</v>
      </c>
      <c r="J54" s="84">
        <f t="shared" si="3"/>
        <v>8.6270007361616171E-5</v>
      </c>
      <c r="K54" s="84">
        <f>H54/'סכום נכסי הקרן'!$C$42</f>
        <v>8.9755952066262698E-6</v>
      </c>
    </row>
    <row r="55" spans="2:11">
      <c r="B55" s="76" t="s">
        <v>2157</v>
      </c>
      <c r="C55" s="73">
        <v>87252</v>
      </c>
      <c r="D55" s="86" t="s">
        <v>130</v>
      </c>
      <c r="E55" s="94">
        <v>44469</v>
      </c>
      <c r="F55" s="83">
        <v>128959.93000000002</v>
      </c>
      <c r="G55" s="85">
        <v>100</v>
      </c>
      <c r="H55" s="83">
        <v>477.15174000000007</v>
      </c>
      <c r="I55" s="84">
        <v>2.2296032000000002E-4</v>
      </c>
      <c r="J55" s="84">
        <f t="shared" si="3"/>
        <v>2.4480832961085316E-4</v>
      </c>
      <c r="K55" s="84">
        <f>H55/'סכום נכסי הקרן'!$C$42</f>
        <v>2.5470039205943029E-5</v>
      </c>
    </row>
    <row r="56" spans="2:11">
      <c r="B56" s="76" t="s">
        <v>2158</v>
      </c>
      <c r="C56" s="73">
        <v>87251</v>
      </c>
      <c r="D56" s="86" t="s">
        <v>130</v>
      </c>
      <c r="E56" s="94">
        <v>44469</v>
      </c>
      <c r="F56" s="83">
        <v>408708.47</v>
      </c>
      <c r="G56" s="85">
        <v>100</v>
      </c>
      <c r="H56" s="83">
        <v>1512.2213400000003</v>
      </c>
      <c r="I56" s="84">
        <v>1.2903917999999999E-4</v>
      </c>
      <c r="J56" s="84">
        <f t="shared" si="3"/>
        <v>7.7586299957176314E-4</v>
      </c>
      <c r="K56" s="84">
        <f>H56/'סכום נכסי הקרן'!$C$42</f>
        <v>8.0721358823639003E-5</v>
      </c>
    </row>
    <row r="57" spans="2:11">
      <c r="B57" s="76" t="s">
        <v>2159</v>
      </c>
      <c r="C57" s="73">
        <v>5295</v>
      </c>
      <c r="D57" s="86" t="s">
        <v>130</v>
      </c>
      <c r="E57" s="94">
        <v>42879</v>
      </c>
      <c r="F57" s="83">
        <v>374628.02000000008</v>
      </c>
      <c r="G57" s="85">
        <v>211.74430000000001</v>
      </c>
      <c r="H57" s="83">
        <v>2935.0379100000005</v>
      </c>
      <c r="I57" s="84">
        <v>2.8498878378378382E-4</v>
      </c>
      <c r="J57" s="84">
        <f t="shared" si="3"/>
        <v>1.505855827103616E-3</v>
      </c>
      <c r="K57" s="84">
        <f>H57/'סכום נכסי הקרן'!$C$42</f>
        <v>1.5667035111017113E-4</v>
      </c>
    </row>
    <row r="58" spans="2:11">
      <c r="B58" s="76" t="s">
        <v>2160</v>
      </c>
      <c r="C58" s="73">
        <v>9457</v>
      </c>
      <c r="D58" s="86" t="s">
        <v>130</v>
      </c>
      <c r="E58" s="94">
        <v>44893</v>
      </c>
      <c r="F58" s="83">
        <v>70747.332366999995</v>
      </c>
      <c r="G58" s="85">
        <v>100</v>
      </c>
      <c r="H58" s="83">
        <v>261.765129758</v>
      </c>
      <c r="I58" s="84">
        <v>3.4264349870571732E-2</v>
      </c>
      <c r="J58" s="84">
        <f t="shared" si="3"/>
        <v>1.3430168810958166E-4</v>
      </c>
      <c r="K58" s="84">
        <f>H58/'סכום נכסי הקרן'!$C$42</f>
        <v>1.3972846704247631E-5</v>
      </c>
    </row>
    <row r="59" spans="2:11">
      <c r="B59" s="76" t="s">
        <v>2161</v>
      </c>
      <c r="C59" s="73">
        <v>8338</v>
      </c>
      <c r="D59" s="86" t="s">
        <v>130</v>
      </c>
      <c r="E59" s="94">
        <v>44561</v>
      </c>
      <c r="F59" s="83">
        <v>349496.37335300003</v>
      </c>
      <c r="G59" s="85">
        <v>72.008200000000002</v>
      </c>
      <c r="H59" s="83">
        <v>931.16437369100015</v>
      </c>
      <c r="I59" s="84">
        <v>1.164987895599439E-2</v>
      </c>
      <c r="J59" s="84">
        <f t="shared" si="3"/>
        <v>4.7774486773626766E-4</v>
      </c>
      <c r="K59" s="84">
        <f>H59/'סכום נכסי הקרן'!$C$42</f>
        <v>4.9704928468011361E-5</v>
      </c>
    </row>
    <row r="60" spans="2:11">
      <c r="B60" s="76" t="s">
        <v>2162</v>
      </c>
      <c r="C60" s="73">
        <v>76202</v>
      </c>
      <c r="D60" s="86" t="s">
        <v>130</v>
      </c>
      <c r="E60" s="94">
        <v>43466</v>
      </c>
      <c r="F60" s="83">
        <v>331777.89000000007</v>
      </c>
      <c r="G60" s="85">
        <v>100</v>
      </c>
      <c r="H60" s="83">
        <v>1227.5782000000002</v>
      </c>
      <c r="I60" s="84">
        <v>1.5929078999999999E-4</v>
      </c>
      <c r="J60" s="84">
        <f t="shared" si="3"/>
        <v>6.2982347839431077E-4</v>
      </c>
      <c r="K60" s="84">
        <f>H60/'סכום נכסי הקרן'!$C$42</f>
        <v>6.5527299308100546E-5</v>
      </c>
    </row>
    <row r="61" spans="2:11">
      <c r="B61" s="76" t="s">
        <v>2163</v>
      </c>
      <c r="C61" s="73">
        <v>76201</v>
      </c>
      <c r="D61" s="86" t="s">
        <v>130</v>
      </c>
      <c r="E61" s="94">
        <v>43466</v>
      </c>
      <c r="F61" s="83">
        <v>350674.40000000008</v>
      </c>
      <c r="G61" s="85">
        <v>100</v>
      </c>
      <c r="H61" s="83">
        <v>1297.4952800000003</v>
      </c>
      <c r="I61" s="84">
        <v>2.7622680000000002E-4</v>
      </c>
      <c r="J61" s="84">
        <f t="shared" si="3"/>
        <v>6.6569526116527669E-4</v>
      </c>
      <c r="K61" s="84">
        <f>H61/'סכום נכסי הקרן'!$C$42</f>
        <v>6.9259426049931265E-5</v>
      </c>
    </row>
    <row r="62" spans="2:11">
      <c r="B62" s="76" t="s">
        <v>2164</v>
      </c>
      <c r="C62" s="73">
        <v>87257</v>
      </c>
      <c r="D62" s="86" t="s">
        <v>130</v>
      </c>
      <c r="E62" s="94">
        <v>44469</v>
      </c>
      <c r="F62" s="83">
        <v>18923.210000000003</v>
      </c>
      <c r="G62" s="85">
        <v>100</v>
      </c>
      <c r="H62" s="83">
        <v>70.015860000000018</v>
      </c>
      <c r="I62" s="84">
        <v>7.0172934000000005E-4</v>
      </c>
      <c r="J62" s="84">
        <f t="shared" si="3"/>
        <v>3.5922463015365617E-5</v>
      </c>
      <c r="K62" s="84">
        <f>H62/'סכום נכסי הקרן'!$C$42</f>
        <v>3.7373995518444895E-6</v>
      </c>
    </row>
    <row r="63" spans="2:11">
      <c r="B63" s="76" t="s">
        <v>2165</v>
      </c>
      <c r="C63" s="73">
        <v>872510</v>
      </c>
      <c r="D63" s="86" t="s">
        <v>130</v>
      </c>
      <c r="E63" s="94">
        <v>44469</v>
      </c>
      <c r="F63" s="83">
        <v>5237.5400000000009</v>
      </c>
      <c r="G63" s="85">
        <v>100</v>
      </c>
      <c r="H63" s="83">
        <v>19.378900000000005</v>
      </c>
      <c r="I63" s="84">
        <v>6.690368500000001E-4</v>
      </c>
      <c r="J63" s="84">
        <f t="shared" si="3"/>
        <v>9.9425732759473166E-6</v>
      </c>
      <c r="K63" s="84">
        <f>H63/'סכום נכסי הקרן'!$C$42</f>
        <v>1.0344326581897183E-6</v>
      </c>
    </row>
    <row r="64" spans="2:11">
      <c r="B64" s="76" t="s">
        <v>2166</v>
      </c>
      <c r="C64" s="73">
        <v>79693</v>
      </c>
      <c r="D64" s="86" t="s">
        <v>130</v>
      </c>
      <c r="E64" s="94">
        <v>43466</v>
      </c>
      <c r="F64" s="83">
        <v>47181.420000000013</v>
      </c>
      <c r="G64" s="85">
        <v>100</v>
      </c>
      <c r="H64" s="83">
        <v>174.57125000000002</v>
      </c>
      <c r="I64" s="84">
        <v>5.1193368E-4</v>
      </c>
      <c r="J64" s="84">
        <f t="shared" si="3"/>
        <v>8.9565839392262607E-5</v>
      </c>
      <c r="K64" s="84">
        <f>H64/'סכום נכסי הקרן'!$C$42</f>
        <v>9.3184960024047737E-6</v>
      </c>
    </row>
    <row r="65" spans="2:11">
      <c r="B65" s="76" t="s">
        <v>2167</v>
      </c>
      <c r="C65" s="73">
        <v>87256</v>
      </c>
      <c r="D65" s="86" t="s">
        <v>130</v>
      </c>
      <c r="E65" s="94">
        <v>44469</v>
      </c>
      <c r="F65" s="83">
        <v>70292.3</v>
      </c>
      <c r="G65" s="85">
        <v>100</v>
      </c>
      <c r="H65" s="83">
        <v>260.08151000000004</v>
      </c>
      <c r="I65" s="84">
        <v>3.4532730999999999E-4</v>
      </c>
      <c r="J65" s="84">
        <f t="shared" si="3"/>
        <v>1.3343788712950809E-4</v>
      </c>
      <c r="K65" s="84">
        <f>H65/'סכום נכסי הקרן'!$C$42</f>
        <v>1.3882976213061412E-5</v>
      </c>
    </row>
    <row r="66" spans="2:11">
      <c r="B66" s="76" t="s">
        <v>2168</v>
      </c>
      <c r="C66" s="73">
        <v>87258</v>
      </c>
      <c r="D66" s="86" t="s">
        <v>130</v>
      </c>
      <c r="E66" s="94">
        <v>44469</v>
      </c>
      <c r="F66" s="83">
        <v>71945.470000000016</v>
      </c>
      <c r="G66" s="85">
        <v>100</v>
      </c>
      <c r="H66" s="83">
        <v>266.19821999999999</v>
      </c>
      <c r="I66" s="84">
        <v>3.4016402000000003E-4</v>
      </c>
      <c r="J66" s="84">
        <f t="shared" si="3"/>
        <v>1.3657613735953763E-4</v>
      </c>
      <c r="K66" s="84">
        <f>H66/'סכום נכסי הקרן'!$C$42</f>
        <v>1.4209482082056844E-5</v>
      </c>
    </row>
    <row r="67" spans="2:11">
      <c r="B67" s="76" t="s">
        <v>2169</v>
      </c>
      <c r="C67" s="73">
        <v>5327</v>
      </c>
      <c r="D67" s="86" t="s">
        <v>130</v>
      </c>
      <c r="E67" s="94">
        <v>43244</v>
      </c>
      <c r="F67" s="83">
        <v>1361876.3200000003</v>
      </c>
      <c r="G67" s="85">
        <v>173.25129999999999</v>
      </c>
      <c r="H67" s="83">
        <v>8730.0331900000019</v>
      </c>
      <c r="I67" s="84">
        <v>2.2612550000000002E-3</v>
      </c>
      <c r="J67" s="84">
        <f t="shared" si="3"/>
        <v>4.4790465244687319E-3</v>
      </c>
      <c r="K67" s="84">
        <f>H67/'סכום נכסי הקרן'!$C$42</f>
        <v>4.6600330456404476E-4</v>
      </c>
    </row>
    <row r="68" spans="2:11">
      <c r="B68" s="76" t="s">
        <v>2170</v>
      </c>
      <c r="C68" s="73">
        <v>5288</v>
      </c>
      <c r="D68" s="86" t="s">
        <v>130</v>
      </c>
      <c r="E68" s="94">
        <v>42649</v>
      </c>
      <c r="F68" s="83">
        <v>46793.320000000007</v>
      </c>
      <c r="G68" s="85">
        <v>274.55650000000003</v>
      </c>
      <c r="H68" s="83">
        <v>475.35413000000005</v>
      </c>
      <c r="I68" s="84">
        <v>1.1592315151515151E-4</v>
      </c>
      <c r="J68" s="84">
        <f t="shared" si="3"/>
        <v>2.4388604459227233E-4</v>
      </c>
      <c r="K68" s="84">
        <f>H68/'סכום נכסי הקרן'!$C$42</f>
        <v>2.5374083992247285E-5</v>
      </c>
    </row>
    <row r="69" spans="2:11">
      <c r="B69" s="76" t="s">
        <v>2171</v>
      </c>
      <c r="C69" s="73">
        <v>7068</v>
      </c>
      <c r="D69" s="86" t="s">
        <v>130</v>
      </c>
      <c r="E69" s="94">
        <v>43885</v>
      </c>
      <c r="F69" s="83">
        <v>3548918.7500000005</v>
      </c>
      <c r="G69" s="85">
        <v>108.1541</v>
      </c>
      <c r="H69" s="83">
        <v>14201.714180000001</v>
      </c>
      <c r="I69" s="84">
        <v>5.0122159999999999E-3</v>
      </c>
      <c r="J69" s="84">
        <f t="shared" si="3"/>
        <v>7.2863570109092902E-3</v>
      </c>
      <c r="K69" s="84">
        <f>H69/'סכום נכסי הקרן'!$C$42</f>
        <v>7.5807795850476624E-4</v>
      </c>
    </row>
    <row r="70" spans="2:11">
      <c r="B70" s="76" t="s">
        <v>2172</v>
      </c>
      <c r="C70" s="73">
        <v>5333</v>
      </c>
      <c r="D70" s="86" t="s">
        <v>130</v>
      </c>
      <c r="E70" s="94">
        <v>43321</v>
      </c>
      <c r="F70" s="83">
        <v>2037313.2800000003</v>
      </c>
      <c r="G70" s="85">
        <v>165.64410000000001</v>
      </c>
      <c r="H70" s="83">
        <v>12486.350230000002</v>
      </c>
      <c r="I70" s="84">
        <v>1.12083393E-2</v>
      </c>
      <c r="J70" s="84">
        <f t="shared" si="3"/>
        <v>6.4062692986142982E-3</v>
      </c>
      <c r="K70" s="84">
        <f>H70/'סכום נכסי הקרן'!$C$42</f>
        <v>6.6651298368363017E-4</v>
      </c>
    </row>
    <row r="71" spans="2:11">
      <c r="B71" s="76" t="s">
        <v>2173</v>
      </c>
      <c r="C71" s="73">
        <v>8322</v>
      </c>
      <c r="D71" s="86" t="s">
        <v>130</v>
      </c>
      <c r="E71" s="94">
        <v>44197</v>
      </c>
      <c r="F71" s="83">
        <v>3557158.5000000005</v>
      </c>
      <c r="G71" s="85">
        <v>102.2908</v>
      </c>
      <c r="H71" s="83">
        <v>13462.989800000003</v>
      </c>
      <c r="I71" s="84">
        <v>1.8246397479E-2</v>
      </c>
      <c r="J71" s="84">
        <f t="shared" si="3"/>
        <v>6.9073457523301796E-3</v>
      </c>
      <c r="K71" s="84">
        <f>H71/'סכום נכסי הקרן'!$C$42</f>
        <v>7.1864534756849283E-4</v>
      </c>
    </row>
    <row r="72" spans="2:11">
      <c r="B72" s="76" t="s">
        <v>2174</v>
      </c>
      <c r="C72" s="73">
        <v>9273</v>
      </c>
      <c r="D72" s="86" t="s">
        <v>130</v>
      </c>
      <c r="E72" s="94">
        <v>44852</v>
      </c>
      <c r="F72" s="83">
        <v>318873.71000000008</v>
      </c>
      <c r="G72" s="85">
        <v>82.215999999999994</v>
      </c>
      <c r="H72" s="83">
        <v>970.01128000000017</v>
      </c>
      <c r="I72" s="84">
        <v>1.586435223880597E-2</v>
      </c>
      <c r="J72" s="84">
        <f t="shared" si="3"/>
        <v>4.9767573133126491E-4</v>
      </c>
      <c r="K72" s="84">
        <f>H72/'סכום נכסי הקרן'!$C$42</f>
        <v>5.1778550219280305E-5</v>
      </c>
    </row>
    <row r="73" spans="2:11">
      <c r="B73" s="76" t="s">
        <v>2175</v>
      </c>
      <c r="C73" s="73">
        <v>8316</v>
      </c>
      <c r="D73" s="86" t="s">
        <v>130</v>
      </c>
      <c r="E73" s="94">
        <v>44378</v>
      </c>
      <c r="F73" s="83">
        <v>2994625.7100000004</v>
      </c>
      <c r="G73" s="85">
        <v>109.86239999999999</v>
      </c>
      <c r="H73" s="83">
        <v>12172.880420000001</v>
      </c>
      <c r="I73" s="84">
        <v>1.9417252532258063E-2</v>
      </c>
      <c r="J73" s="84">
        <f t="shared" si="3"/>
        <v>6.2454399142982493E-3</v>
      </c>
      <c r="K73" s="84">
        <f>H73/'סכום נכסי הקרן'!$C$42</f>
        <v>6.4978017589678333E-4</v>
      </c>
    </row>
    <row r="74" spans="2:11">
      <c r="B74" s="76" t="s">
        <v>2176</v>
      </c>
      <c r="C74" s="73">
        <v>79691</v>
      </c>
      <c r="D74" s="86" t="s">
        <v>130</v>
      </c>
      <c r="E74" s="94">
        <v>43466</v>
      </c>
      <c r="F74" s="83">
        <v>845011.9800000001</v>
      </c>
      <c r="G74" s="85">
        <v>100</v>
      </c>
      <c r="H74" s="83">
        <v>3126.5443100000007</v>
      </c>
      <c r="I74" s="84">
        <v>1.94291356E-3</v>
      </c>
      <c r="J74" s="84">
        <f t="shared" ref="J74:J137" si="4">IFERROR(H74/$H$11,0)</f>
        <v>1.6041104450031294E-3</v>
      </c>
      <c r="K74" s="84">
        <f>H74/'סכום נכסי הקרן'!$C$42</f>
        <v>1.6689283403811562E-4</v>
      </c>
    </row>
    <row r="75" spans="2:11">
      <c r="B75" s="72"/>
      <c r="C75" s="73"/>
      <c r="D75" s="73"/>
      <c r="E75" s="73"/>
      <c r="F75" s="83"/>
      <c r="G75" s="85"/>
      <c r="H75" s="73"/>
      <c r="I75" s="73"/>
      <c r="J75" s="84"/>
      <c r="K75" s="73"/>
    </row>
    <row r="76" spans="2:11">
      <c r="B76" s="89" t="s">
        <v>2177</v>
      </c>
      <c r="C76" s="73"/>
      <c r="D76" s="73"/>
      <c r="E76" s="73"/>
      <c r="F76" s="83"/>
      <c r="G76" s="85"/>
      <c r="H76" s="83">
        <v>3460.9192250670003</v>
      </c>
      <c r="I76" s="73"/>
      <c r="J76" s="84">
        <f t="shared" si="4"/>
        <v>1.7756654401108137E-3</v>
      </c>
      <c r="K76" s="84">
        <f>H76/'סכום נכסי הקרן'!$C$42</f>
        <v>1.8474154228392511E-4</v>
      </c>
    </row>
    <row r="77" spans="2:11">
      <c r="B77" s="76" t="s">
        <v>2178</v>
      </c>
      <c r="C77" s="73" t="s">
        <v>2179</v>
      </c>
      <c r="D77" s="86" t="s">
        <v>130</v>
      </c>
      <c r="E77" s="94">
        <v>44616</v>
      </c>
      <c r="F77" s="83">
        <v>922.4308920000002</v>
      </c>
      <c r="G77" s="85">
        <v>101404.19</v>
      </c>
      <c r="H77" s="83">
        <v>3460.9192250670003</v>
      </c>
      <c r="I77" s="84">
        <v>1.2272763209457448E-3</v>
      </c>
      <c r="J77" s="84">
        <f t="shared" si="4"/>
        <v>1.7756654401108137E-3</v>
      </c>
      <c r="K77" s="84">
        <f>H77/'סכום נכסי הקרן'!$C$42</f>
        <v>1.8474154228392511E-4</v>
      </c>
    </row>
    <row r="78" spans="2:11">
      <c r="B78" s="72"/>
      <c r="C78" s="73"/>
      <c r="D78" s="73"/>
      <c r="E78" s="73"/>
      <c r="F78" s="83"/>
      <c r="G78" s="85"/>
      <c r="H78" s="73"/>
      <c r="I78" s="73"/>
      <c r="J78" s="84"/>
      <c r="K78" s="73"/>
    </row>
    <row r="79" spans="2:11">
      <c r="B79" s="89" t="s">
        <v>194</v>
      </c>
      <c r="C79" s="71"/>
      <c r="D79" s="71"/>
      <c r="E79" s="71"/>
      <c r="F79" s="80"/>
      <c r="G79" s="82"/>
      <c r="H79" s="80">
        <v>74790.449990000023</v>
      </c>
      <c r="I79" s="71"/>
      <c r="J79" s="81">
        <f t="shared" si="4"/>
        <v>3.8372122740023856E-2</v>
      </c>
      <c r="K79" s="81">
        <f>H79/'סכום נכסי הקרן'!$C$42</f>
        <v>3.9922639566931512E-3</v>
      </c>
    </row>
    <row r="80" spans="2:11">
      <c r="B80" s="76" t="s">
        <v>2180</v>
      </c>
      <c r="C80" s="73">
        <v>7064</v>
      </c>
      <c r="D80" s="86" t="s">
        <v>130</v>
      </c>
      <c r="E80" s="94">
        <v>43466</v>
      </c>
      <c r="F80" s="83">
        <v>3025676.8</v>
      </c>
      <c r="G80" s="85">
        <v>117.9457</v>
      </c>
      <c r="H80" s="83">
        <v>13204.026020000003</v>
      </c>
      <c r="I80" s="84">
        <v>1.6756249222222222E-4</v>
      </c>
      <c r="J80" s="84">
        <f t="shared" si="4"/>
        <v>6.7744813297640743E-3</v>
      </c>
      <c r="K80" s="84">
        <f>H80/'סכום נכסי הקרן'!$C$42</f>
        <v>7.0482203503164818E-4</v>
      </c>
    </row>
    <row r="81" spans="2:11">
      <c r="B81" s="76" t="s">
        <v>2181</v>
      </c>
      <c r="C81" s="73">
        <v>7031</v>
      </c>
      <c r="D81" s="86" t="s">
        <v>130</v>
      </c>
      <c r="E81" s="94">
        <v>43090</v>
      </c>
      <c r="F81" s="83">
        <v>2864408.0600000005</v>
      </c>
      <c r="G81" s="85">
        <v>111.1357</v>
      </c>
      <c r="H81" s="83">
        <v>11778.505820000002</v>
      </c>
      <c r="I81" s="84">
        <v>2.0685670466666665E-4</v>
      </c>
      <c r="J81" s="84">
        <f t="shared" si="4"/>
        <v>6.0431013729634773E-3</v>
      </c>
      <c r="K81" s="84">
        <f>H81/'סכום נכסי הקרן'!$C$42</f>
        <v>6.2872872479272134E-4</v>
      </c>
    </row>
    <row r="82" spans="2:11">
      <c r="B82" s="76" t="s">
        <v>2182</v>
      </c>
      <c r="C82" s="73">
        <v>5344</v>
      </c>
      <c r="D82" s="86" t="s">
        <v>130</v>
      </c>
      <c r="E82" s="94">
        <v>43431</v>
      </c>
      <c r="F82" s="83">
        <v>2342993.5700000003</v>
      </c>
      <c r="G82" s="85">
        <v>88.2072</v>
      </c>
      <c r="H82" s="83">
        <v>7646.7494100000013</v>
      </c>
      <c r="I82" s="84">
        <v>4.4540484910605429E-4</v>
      </c>
      <c r="J82" s="84">
        <f t="shared" si="4"/>
        <v>3.923255000631197E-3</v>
      </c>
      <c r="K82" s="84">
        <f>H82/'סכום נכסי הקרן'!$C$42</f>
        <v>4.081783444208371E-4</v>
      </c>
    </row>
    <row r="83" spans="2:11">
      <c r="B83" s="76" t="s">
        <v>2183</v>
      </c>
      <c r="C83" s="73">
        <v>7989</v>
      </c>
      <c r="D83" s="86" t="s">
        <v>130</v>
      </c>
      <c r="E83" s="94">
        <v>43830</v>
      </c>
      <c r="F83" s="83">
        <v>3445828.2300000004</v>
      </c>
      <c r="G83" s="85">
        <v>135.7697</v>
      </c>
      <c r="H83" s="83">
        <v>17310.045399999999</v>
      </c>
      <c r="I83" s="84">
        <v>4.3072854999999998E-3</v>
      </c>
      <c r="J83" s="84">
        <f t="shared" si="4"/>
        <v>8.8811230152111183E-3</v>
      </c>
      <c r="K83" s="84">
        <f>H83/'סכום נכסי הקרן'!$C$42</f>
        <v>9.2399859003899616E-4</v>
      </c>
    </row>
    <row r="84" spans="2:11">
      <c r="B84" s="76" t="s">
        <v>2184</v>
      </c>
      <c r="C84" s="73">
        <v>8404</v>
      </c>
      <c r="D84" s="86" t="s">
        <v>130</v>
      </c>
      <c r="E84" s="94">
        <v>44469</v>
      </c>
      <c r="F84" s="83">
        <v>4479948.790000001</v>
      </c>
      <c r="G84" s="85">
        <v>102.2801</v>
      </c>
      <c r="H84" s="83">
        <v>16953.755570000005</v>
      </c>
      <c r="I84" s="84">
        <v>1.3312238887142858E-2</v>
      </c>
      <c r="J84" s="84">
        <f t="shared" si="4"/>
        <v>8.6983243144463807E-3</v>
      </c>
      <c r="K84" s="84">
        <f>H84/'סכום נכסי הקרן'!$C$42</f>
        <v>9.0498007836223131E-4</v>
      </c>
    </row>
    <row r="85" spans="2:11">
      <c r="B85" s="76" t="s">
        <v>2185</v>
      </c>
      <c r="C85" s="73">
        <v>9489</v>
      </c>
      <c r="D85" s="86" t="s">
        <v>130</v>
      </c>
      <c r="E85" s="94">
        <v>44665</v>
      </c>
      <c r="F85" s="83">
        <v>1468039.8300000003</v>
      </c>
      <c r="G85" s="85">
        <v>100</v>
      </c>
      <c r="H85" s="83">
        <v>5431.747370000001</v>
      </c>
      <c r="I85" s="84">
        <v>4.6957983101600003E-3</v>
      </c>
      <c r="J85" s="84">
        <f t="shared" si="4"/>
        <v>2.7868220715654203E-3</v>
      </c>
      <c r="K85" s="84">
        <f>H85/'סכום נכסי הקרן'!$C$42</f>
        <v>2.8994302414296538E-4</v>
      </c>
    </row>
    <row r="86" spans="2:11">
      <c r="B86" s="76" t="s">
        <v>2186</v>
      </c>
      <c r="C86" s="73">
        <v>5343</v>
      </c>
      <c r="D86" s="86" t="s">
        <v>130</v>
      </c>
      <c r="E86" s="94">
        <v>43382</v>
      </c>
      <c r="F86" s="83">
        <v>118730.75000000001</v>
      </c>
      <c r="G86" s="85">
        <v>187.70859999999999</v>
      </c>
      <c r="H86" s="83">
        <v>824.61093999999991</v>
      </c>
      <c r="I86" s="84">
        <v>9.282144916692973E-4</v>
      </c>
      <c r="J86" s="84">
        <f t="shared" si="4"/>
        <v>4.2307637147091906E-4</v>
      </c>
      <c r="K86" s="84">
        <f>H86/'סכום נכסי הקרן'!$C$42</f>
        <v>4.4017177788033484E-5</v>
      </c>
    </row>
    <row r="87" spans="2:11">
      <c r="B87" s="76" t="s">
        <v>2187</v>
      </c>
      <c r="C87" s="73">
        <v>5299</v>
      </c>
      <c r="D87" s="86" t="s">
        <v>130</v>
      </c>
      <c r="E87" s="94">
        <v>42831</v>
      </c>
      <c r="F87" s="83">
        <v>299003.36000000004</v>
      </c>
      <c r="G87" s="85">
        <v>147.5677</v>
      </c>
      <c r="H87" s="83">
        <v>1632.5598400000003</v>
      </c>
      <c r="I87" s="84">
        <v>4.0351866666666665E-4</v>
      </c>
      <c r="J87" s="84">
        <f t="shared" si="4"/>
        <v>8.3760408674222108E-4</v>
      </c>
      <c r="K87" s="84">
        <f>H87/'סכום נכסי הקרן'!$C$42</f>
        <v>8.7144947078780598E-5</v>
      </c>
    </row>
    <row r="88" spans="2:11">
      <c r="B88" s="76" t="s">
        <v>2188</v>
      </c>
      <c r="C88" s="73">
        <v>53431</v>
      </c>
      <c r="D88" s="86" t="s">
        <v>130</v>
      </c>
      <c r="E88" s="94">
        <v>43382</v>
      </c>
      <c r="F88" s="83">
        <v>903.73000000000013</v>
      </c>
      <c r="G88" s="85">
        <v>252.69399999999999</v>
      </c>
      <c r="H88" s="83">
        <v>8.449620000000003</v>
      </c>
      <c r="I88" s="84">
        <v>9.282144916692973E-4</v>
      </c>
      <c r="J88" s="84">
        <f t="shared" si="4"/>
        <v>4.3351772290434434E-6</v>
      </c>
      <c r="K88" s="84">
        <f>H88/'סכום נכסי הקרן'!$C$42</f>
        <v>4.5103503693672033E-7</v>
      </c>
    </row>
    <row r="89" spans="2:11">
      <c r="B89" s="72"/>
      <c r="C89" s="73"/>
      <c r="D89" s="73"/>
      <c r="E89" s="73"/>
      <c r="F89" s="83"/>
      <c r="G89" s="85"/>
      <c r="H89" s="73"/>
      <c r="I89" s="73"/>
      <c r="J89" s="84"/>
      <c r="K89" s="73"/>
    </row>
    <row r="90" spans="2:11">
      <c r="B90" s="89" t="s">
        <v>195</v>
      </c>
      <c r="C90" s="71"/>
      <c r="D90" s="71"/>
      <c r="E90" s="71"/>
      <c r="F90" s="80"/>
      <c r="G90" s="82"/>
      <c r="H90" s="80">
        <v>1658757.6085957838</v>
      </c>
      <c r="I90" s="71"/>
      <c r="J90" s="81">
        <f t="shared" si="4"/>
        <v>0.85104516099978411</v>
      </c>
      <c r="K90" s="81">
        <f>H90/'סכום נכסי הקרן'!$C$42</f>
        <v>8.8543366359914999E-2</v>
      </c>
    </row>
    <row r="91" spans="2:11">
      <c r="B91" s="76" t="s">
        <v>2189</v>
      </c>
      <c r="C91" s="73">
        <v>7055</v>
      </c>
      <c r="D91" s="86" t="s">
        <v>130</v>
      </c>
      <c r="E91" s="94">
        <v>43914</v>
      </c>
      <c r="F91" s="83">
        <v>3205894.3</v>
      </c>
      <c r="G91" s="85">
        <v>110.7286</v>
      </c>
      <c r="H91" s="83">
        <v>13134.414960000002</v>
      </c>
      <c r="I91" s="84">
        <v>1.5769175275000002E-2</v>
      </c>
      <c r="J91" s="84">
        <f t="shared" si="4"/>
        <v>6.7387665541645105E-3</v>
      </c>
      <c r="K91" s="84">
        <f>H91/'סכום נכסי הקרן'!$C$42</f>
        <v>7.0110624343175322E-4</v>
      </c>
    </row>
    <row r="92" spans="2:11">
      <c r="B92" s="76" t="s">
        <v>2190</v>
      </c>
      <c r="C92" s="73">
        <v>5238</v>
      </c>
      <c r="D92" s="86" t="s">
        <v>132</v>
      </c>
      <c r="E92" s="94">
        <v>43221</v>
      </c>
      <c r="F92" s="83">
        <v>2773956.9800000004</v>
      </c>
      <c r="G92" s="85">
        <v>93.268900000000002</v>
      </c>
      <c r="H92" s="83">
        <v>10396.82057</v>
      </c>
      <c r="I92" s="84">
        <v>5.7798814285714287E-4</v>
      </c>
      <c r="J92" s="84">
        <f t="shared" si="4"/>
        <v>5.3342114544221459E-3</v>
      </c>
      <c r="K92" s="84">
        <f>H92/'סכום נכסי הקרן'!$C$42</f>
        <v>5.5497529472501748E-4</v>
      </c>
    </row>
    <row r="93" spans="2:11">
      <c r="B93" s="76" t="s">
        <v>2191</v>
      </c>
      <c r="C93" s="73">
        <v>7070</v>
      </c>
      <c r="D93" s="86" t="s">
        <v>132</v>
      </c>
      <c r="E93" s="94">
        <v>44075</v>
      </c>
      <c r="F93" s="83">
        <v>12683672.449999999</v>
      </c>
      <c r="G93" s="85">
        <v>102.39149999999999</v>
      </c>
      <c r="H93" s="83">
        <v>52188.26946000001</v>
      </c>
      <c r="I93" s="84">
        <v>1.7365550123555555E-3</v>
      </c>
      <c r="J93" s="84">
        <f t="shared" si="4"/>
        <v>2.6775807360115048E-2</v>
      </c>
      <c r="K93" s="84">
        <f>H93/'סכום נכסי הקרן'!$C$42</f>
        <v>2.785774750054394E-3</v>
      </c>
    </row>
    <row r="94" spans="2:11">
      <c r="B94" s="76" t="s">
        <v>2192</v>
      </c>
      <c r="C94" s="73">
        <v>5339</v>
      </c>
      <c r="D94" s="86" t="s">
        <v>130</v>
      </c>
      <c r="E94" s="94">
        <v>42916</v>
      </c>
      <c r="F94" s="83">
        <v>4928673.8500000006</v>
      </c>
      <c r="G94" s="85">
        <v>77.409400000000005</v>
      </c>
      <c r="H94" s="83">
        <v>14116.450380000002</v>
      </c>
      <c r="I94" s="84">
        <v>3.3560025466666667E-3</v>
      </c>
      <c r="J94" s="84">
        <f t="shared" si="4"/>
        <v>7.2426114123827637E-3</v>
      </c>
      <c r="K94" s="84">
        <f>H94/'סכום נכסי הקרן'!$C$42</f>
        <v>7.5352663416327335E-4</v>
      </c>
    </row>
    <row r="95" spans="2:11">
      <c r="B95" s="76" t="s">
        <v>2193</v>
      </c>
      <c r="C95" s="73">
        <v>7006</v>
      </c>
      <c r="D95" s="86" t="s">
        <v>132</v>
      </c>
      <c r="E95" s="94">
        <v>43617</v>
      </c>
      <c r="F95" s="83">
        <v>2119830.7999999998</v>
      </c>
      <c r="G95" s="85">
        <v>143.95820000000001</v>
      </c>
      <c r="H95" s="83">
        <v>12263.136980000003</v>
      </c>
      <c r="I95" s="84">
        <v>1.3192805714285714E-4</v>
      </c>
      <c r="J95" s="84">
        <f t="shared" si="4"/>
        <v>6.2917471072470206E-3</v>
      </c>
      <c r="K95" s="84">
        <f>H95/'סכום נכסי הקרן'!$C$42</f>
        <v>6.5459801041163515E-4</v>
      </c>
    </row>
    <row r="96" spans="2:11">
      <c r="B96" s="76" t="s">
        <v>2194</v>
      </c>
      <c r="C96" s="73">
        <v>8417</v>
      </c>
      <c r="D96" s="86" t="s">
        <v>132</v>
      </c>
      <c r="E96" s="94">
        <v>44713</v>
      </c>
      <c r="F96" s="83">
        <v>758752.15000000014</v>
      </c>
      <c r="G96" s="85">
        <v>104.3445</v>
      </c>
      <c r="H96" s="83">
        <v>3181.5113100000003</v>
      </c>
      <c r="I96" s="84">
        <v>1.4662763999999999E-4</v>
      </c>
      <c r="J96" s="84">
        <f t="shared" si="4"/>
        <v>1.6323119128500655E-3</v>
      </c>
      <c r="K96" s="84">
        <f>H96/'סכום נכסי הקרן'!$C$42</f>
        <v>1.6982693555691773E-4</v>
      </c>
    </row>
    <row r="97" spans="2:11">
      <c r="B97" s="76" t="s">
        <v>2195</v>
      </c>
      <c r="C97" s="73">
        <v>9282</v>
      </c>
      <c r="D97" s="86" t="s">
        <v>130</v>
      </c>
      <c r="E97" s="94">
        <v>44848</v>
      </c>
      <c r="F97" s="83">
        <v>935611.12000000011</v>
      </c>
      <c r="G97" s="85">
        <v>105.18510000000001</v>
      </c>
      <c r="H97" s="83">
        <v>3641.2569100000005</v>
      </c>
      <c r="I97" s="84">
        <v>1.032455444E-2</v>
      </c>
      <c r="J97" s="84">
        <f t="shared" si="4"/>
        <v>1.86818981697746E-3</v>
      </c>
      <c r="K97" s="84">
        <f>H97/'סכום נכסי הקרן'!$C$42</f>
        <v>1.9436784670765522E-4</v>
      </c>
    </row>
    <row r="98" spans="2:11">
      <c r="B98" s="76" t="s">
        <v>2196</v>
      </c>
      <c r="C98" s="73">
        <v>8400</v>
      </c>
      <c r="D98" s="86" t="s">
        <v>130</v>
      </c>
      <c r="E98" s="94">
        <v>44544</v>
      </c>
      <c r="F98" s="83">
        <v>1035187.7132030001</v>
      </c>
      <c r="G98" s="85">
        <v>111.9472</v>
      </c>
      <c r="H98" s="83">
        <v>4287.7955394670016</v>
      </c>
      <c r="I98" s="84">
        <v>2.8918081823358548E-3</v>
      </c>
      <c r="J98" s="84">
        <f t="shared" si="4"/>
        <v>2.1999040886443869E-3</v>
      </c>
      <c r="K98" s="84">
        <f>H98/'סכום נכסי הקרן'!$C$42</f>
        <v>2.2887964423496003E-4</v>
      </c>
    </row>
    <row r="99" spans="2:11">
      <c r="B99" s="76" t="s">
        <v>2197</v>
      </c>
      <c r="C99" s="73">
        <v>8843</v>
      </c>
      <c r="D99" s="86" t="s">
        <v>130</v>
      </c>
      <c r="E99" s="94">
        <v>44562</v>
      </c>
      <c r="F99" s="83">
        <v>702882.55421400012</v>
      </c>
      <c r="G99" s="85">
        <v>100.0896</v>
      </c>
      <c r="H99" s="83">
        <v>2602.9956460920002</v>
      </c>
      <c r="I99" s="84">
        <v>1.4887380565874525E-3</v>
      </c>
      <c r="J99" s="84">
        <f t="shared" si="4"/>
        <v>1.3354976261935165E-3</v>
      </c>
      <c r="K99" s="84">
        <f>H99/'סכום נכסי הקרן'!$C$42</f>
        <v>1.3894615821554427E-4</v>
      </c>
    </row>
    <row r="100" spans="2:11">
      <c r="B100" s="76" t="s">
        <v>2198</v>
      </c>
      <c r="C100" s="73">
        <v>5291</v>
      </c>
      <c r="D100" s="86" t="s">
        <v>130</v>
      </c>
      <c r="E100" s="94">
        <v>42787</v>
      </c>
      <c r="F100" s="83">
        <v>470759.15000000008</v>
      </c>
      <c r="G100" s="85">
        <v>63.1678</v>
      </c>
      <c r="H100" s="83">
        <v>1100.2623400000002</v>
      </c>
      <c r="I100" s="84">
        <v>1.7748021220316819E-4</v>
      </c>
      <c r="J100" s="84">
        <f t="shared" si="4"/>
        <v>5.6450257435743307E-4</v>
      </c>
      <c r="K100" s="84">
        <f>H100/'סכום נכסי הקרן'!$C$42</f>
        <v>5.8731264265373145E-5</v>
      </c>
    </row>
    <row r="101" spans="2:11">
      <c r="B101" s="76" t="s">
        <v>2199</v>
      </c>
      <c r="C101" s="73">
        <v>5281</v>
      </c>
      <c r="D101" s="86" t="s">
        <v>130</v>
      </c>
      <c r="E101" s="94">
        <v>42603</v>
      </c>
      <c r="F101" s="83">
        <v>29971.800000000003</v>
      </c>
      <c r="G101" s="85">
        <v>29.365100000000002</v>
      </c>
      <c r="H101" s="83">
        <v>32.564630000000008</v>
      </c>
      <c r="I101" s="84">
        <v>9.0009029411764709E-6</v>
      </c>
      <c r="J101" s="84">
        <f t="shared" si="4"/>
        <v>1.6707667616795188E-5</v>
      </c>
      <c r="K101" s="84">
        <f>H101/'סכום נכסי הקרן'!$C$42</f>
        <v>1.7382780639698151E-6</v>
      </c>
    </row>
    <row r="102" spans="2:11">
      <c r="B102" s="76" t="s">
        <v>2200</v>
      </c>
      <c r="C102" s="73">
        <v>5302</v>
      </c>
      <c r="D102" s="86" t="s">
        <v>130</v>
      </c>
      <c r="E102" s="94">
        <v>42948</v>
      </c>
      <c r="F102" s="83">
        <v>475114.95000000007</v>
      </c>
      <c r="G102" s="85">
        <v>111.4234</v>
      </c>
      <c r="H102" s="83">
        <v>1958.7401500000003</v>
      </c>
      <c r="I102" s="84">
        <v>2.4219884680851064E-5</v>
      </c>
      <c r="J102" s="84">
        <f t="shared" si="4"/>
        <v>1.0049547430408866E-3</v>
      </c>
      <c r="K102" s="84">
        <f>H102/'סכום נכסי הקרן'!$C$42</f>
        <v>1.0455623281339124E-4</v>
      </c>
    </row>
    <row r="103" spans="2:11">
      <c r="B103" s="76" t="s">
        <v>2201</v>
      </c>
      <c r="C103" s="73">
        <v>7025</v>
      </c>
      <c r="D103" s="86" t="s">
        <v>130</v>
      </c>
      <c r="E103" s="94">
        <v>43556</v>
      </c>
      <c r="F103" s="83">
        <v>3407591.76</v>
      </c>
      <c r="G103" s="85">
        <v>111.3689</v>
      </c>
      <c r="H103" s="83">
        <v>14041.490570000002</v>
      </c>
      <c r="I103" s="84">
        <v>1.4859453896296298E-3</v>
      </c>
      <c r="J103" s="84">
        <f t="shared" si="4"/>
        <v>7.2041523974915112E-3</v>
      </c>
      <c r="K103" s="84">
        <f>H103/'סכום נכסי הקרן'!$C$42</f>
        <v>7.4952532988306674E-4</v>
      </c>
    </row>
    <row r="104" spans="2:11">
      <c r="B104" s="76" t="s">
        <v>2202</v>
      </c>
      <c r="C104" s="73">
        <v>9386</v>
      </c>
      <c r="D104" s="86" t="s">
        <v>130</v>
      </c>
      <c r="E104" s="94">
        <v>44896</v>
      </c>
      <c r="F104" s="83">
        <v>102783.60000000002</v>
      </c>
      <c r="G104" s="85">
        <v>120.539</v>
      </c>
      <c r="H104" s="83">
        <v>458.4089800000001</v>
      </c>
      <c r="I104" s="84">
        <v>3.0773742072780249E-3</v>
      </c>
      <c r="J104" s="84">
        <f t="shared" si="4"/>
        <v>2.351921354670424E-4</v>
      </c>
      <c r="K104" s="84">
        <f>H104/'סכום נכסי הקרן'!$C$42</f>
        <v>2.4469563273428184E-5</v>
      </c>
    </row>
    <row r="105" spans="2:11">
      <c r="B105" s="76" t="s">
        <v>2203</v>
      </c>
      <c r="C105" s="73">
        <v>7045</v>
      </c>
      <c r="D105" s="86" t="s">
        <v>132</v>
      </c>
      <c r="E105" s="94">
        <v>43909</v>
      </c>
      <c r="F105" s="83">
        <v>8281142.9500000011</v>
      </c>
      <c r="G105" s="85">
        <v>96.738699999999994</v>
      </c>
      <c r="H105" s="83">
        <v>32192.484950000002</v>
      </c>
      <c r="I105" s="84">
        <v>2.977374245E-3</v>
      </c>
      <c r="J105" s="84">
        <f t="shared" si="4"/>
        <v>1.6516734208350637E-2</v>
      </c>
      <c r="K105" s="84">
        <f>H105/'סכום נכסי הקרן'!$C$42</f>
        <v>1.7184132113051307E-3</v>
      </c>
    </row>
    <row r="106" spans="2:11">
      <c r="B106" s="76" t="s">
        <v>2204</v>
      </c>
      <c r="C106" s="73">
        <v>7086</v>
      </c>
      <c r="D106" s="86" t="s">
        <v>130</v>
      </c>
      <c r="E106" s="94">
        <v>44160</v>
      </c>
      <c r="F106" s="83">
        <v>5935733.2500000009</v>
      </c>
      <c r="G106" s="85">
        <v>96.479900000000001</v>
      </c>
      <c r="H106" s="83">
        <v>21189.121150000003</v>
      </c>
      <c r="I106" s="84">
        <v>2.3443492674999999E-3</v>
      </c>
      <c r="J106" s="84">
        <f t="shared" si="4"/>
        <v>1.0871328593821119E-2</v>
      </c>
      <c r="K106" s="84">
        <f>H106/'סכום נכסי הקרן'!$C$42</f>
        <v>1.1310610465969937E-3</v>
      </c>
    </row>
    <row r="107" spans="2:11">
      <c r="B107" s="76" t="s">
        <v>2205</v>
      </c>
      <c r="C107" s="73">
        <v>87952</v>
      </c>
      <c r="D107" s="86" t="s">
        <v>132</v>
      </c>
      <c r="E107" s="94">
        <v>44819</v>
      </c>
      <c r="F107" s="83">
        <v>143208.07999999999</v>
      </c>
      <c r="G107" s="85">
        <v>100</v>
      </c>
      <c r="H107" s="83">
        <v>575.48166000000015</v>
      </c>
      <c r="I107" s="84">
        <v>3.4904084000000001E-4</v>
      </c>
      <c r="J107" s="84">
        <f t="shared" si="4"/>
        <v>2.9525765515657753E-4</v>
      </c>
      <c r="K107" s="84">
        <f>H107/'סכום נכסי הקרן'!$C$42</f>
        <v>3.0718824251801273E-5</v>
      </c>
    </row>
    <row r="108" spans="2:11">
      <c r="B108" s="76" t="s">
        <v>2206</v>
      </c>
      <c r="C108" s="73">
        <v>8318</v>
      </c>
      <c r="D108" s="86" t="s">
        <v>132</v>
      </c>
      <c r="E108" s="94">
        <v>44256</v>
      </c>
      <c r="F108" s="83">
        <v>964426.27000000014</v>
      </c>
      <c r="G108" s="85">
        <v>104.997</v>
      </c>
      <c r="H108" s="83">
        <v>4069.2080400000004</v>
      </c>
      <c r="I108" s="84">
        <v>2.6076923076923078E-3</v>
      </c>
      <c r="J108" s="84">
        <f t="shared" si="4"/>
        <v>2.0877551931623548E-3</v>
      </c>
      <c r="K108" s="84">
        <f>H108/'סכום נכסי הקרן'!$C$42</f>
        <v>2.172115904176281E-4</v>
      </c>
    </row>
    <row r="109" spans="2:11">
      <c r="B109" s="76" t="s">
        <v>2207</v>
      </c>
      <c r="C109" s="73">
        <v>6650</v>
      </c>
      <c r="D109" s="86" t="s">
        <v>132</v>
      </c>
      <c r="E109" s="94">
        <v>43466</v>
      </c>
      <c r="F109" s="83">
        <v>3718058.6600000006</v>
      </c>
      <c r="G109" s="85">
        <v>139.07859999999999</v>
      </c>
      <c r="H109" s="83">
        <v>20779.759700000002</v>
      </c>
      <c r="I109" s="84">
        <v>1.0511637475E-3</v>
      </c>
      <c r="J109" s="84">
        <f t="shared" si="4"/>
        <v>1.0661300872280005E-2</v>
      </c>
      <c r="K109" s="84">
        <f>H109/'סכום נכסי הקרן'!$C$42</f>
        <v>1.1092096075120148E-3</v>
      </c>
    </row>
    <row r="110" spans="2:11">
      <c r="B110" s="76" t="s">
        <v>2208</v>
      </c>
      <c r="C110" s="73">
        <v>7035</v>
      </c>
      <c r="D110" s="86" t="s">
        <v>132</v>
      </c>
      <c r="E110" s="94">
        <v>43847</v>
      </c>
      <c r="F110" s="83">
        <v>1012577.6300000001</v>
      </c>
      <c r="G110" s="85">
        <v>139.12549999999999</v>
      </c>
      <c r="H110" s="83">
        <v>5661.0767000000014</v>
      </c>
      <c r="I110" s="84">
        <v>2.531444075E-3</v>
      </c>
      <c r="J110" s="84">
        <f t="shared" si="4"/>
        <v>2.9044821899337956E-3</v>
      </c>
      <c r="K110" s="84">
        <f>H110/'סכום נכסי הקרן'!$C$42</f>
        <v>3.0218446965497934E-4</v>
      </c>
    </row>
    <row r="111" spans="2:11">
      <c r="B111" s="76" t="s">
        <v>2209</v>
      </c>
      <c r="C111" s="73">
        <v>7040</v>
      </c>
      <c r="D111" s="86" t="s">
        <v>132</v>
      </c>
      <c r="E111" s="94">
        <v>43891</v>
      </c>
      <c r="F111" s="83">
        <v>308495.04000000004</v>
      </c>
      <c r="G111" s="85">
        <v>139.18879999999999</v>
      </c>
      <c r="H111" s="83">
        <v>1725.5059200000003</v>
      </c>
      <c r="I111" s="84">
        <v>9.6404699999999989E-4</v>
      </c>
      <c r="J111" s="84">
        <f t="shared" si="4"/>
        <v>8.8529116965776632E-4</v>
      </c>
      <c r="K111" s="84">
        <f>H111/'סכום נכסי הקרן'!$C$42</f>
        <v>9.2106346363709783E-5</v>
      </c>
    </row>
    <row r="112" spans="2:11">
      <c r="B112" s="76" t="s">
        <v>2210</v>
      </c>
      <c r="C112" s="73">
        <v>9391</v>
      </c>
      <c r="D112" s="86" t="s">
        <v>132</v>
      </c>
      <c r="E112" s="94">
        <v>44608</v>
      </c>
      <c r="F112" s="83">
        <v>2074794.4417620003</v>
      </c>
      <c r="G112" s="85">
        <v>95.853200000000001</v>
      </c>
      <c r="H112" s="83">
        <v>7991.8194648390017</v>
      </c>
      <c r="I112" s="84">
        <v>7.0056937155534406E-4</v>
      </c>
      <c r="J112" s="84">
        <f t="shared" si="4"/>
        <v>4.1002972633794399E-3</v>
      </c>
      <c r="K112" s="84">
        <f>H112/'סכום נכסי הקרן'!$C$42</f>
        <v>4.2659795203988559E-4</v>
      </c>
    </row>
    <row r="113" spans="2:11">
      <c r="B113" s="76" t="s">
        <v>2211</v>
      </c>
      <c r="C113" s="73">
        <v>84032</v>
      </c>
      <c r="D113" s="86" t="s">
        <v>130</v>
      </c>
      <c r="E113" s="94">
        <v>44314</v>
      </c>
      <c r="F113" s="83">
        <v>804207.04000000015</v>
      </c>
      <c r="G113" s="85">
        <v>100</v>
      </c>
      <c r="H113" s="83">
        <v>2975.5660600000006</v>
      </c>
      <c r="I113" s="84">
        <v>1.2268333769999999E-2</v>
      </c>
      <c r="J113" s="84">
        <f t="shared" si="4"/>
        <v>1.5266492726094798E-3</v>
      </c>
      <c r="K113" s="84">
        <f>H113/'סכום נכסי הקרן'!$C$42</f>
        <v>1.5883371651976671E-4</v>
      </c>
    </row>
    <row r="114" spans="2:11">
      <c r="B114" s="76" t="s">
        <v>2212</v>
      </c>
      <c r="C114" s="73">
        <v>8314</v>
      </c>
      <c r="D114" s="86" t="s">
        <v>130</v>
      </c>
      <c r="E114" s="94">
        <v>44264</v>
      </c>
      <c r="F114" s="83">
        <v>1005874.1800000002</v>
      </c>
      <c r="G114" s="85">
        <v>101.2647</v>
      </c>
      <c r="H114" s="83">
        <v>3768.8032400000006</v>
      </c>
      <c r="I114" s="84">
        <v>2.6784420657333333E-3</v>
      </c>
      <c r="J114" s="84">
        <f t="shared" si="4"/>
        <v>1.9336289663669072E-3</v>
      </c>
      <c r="K114" s="84">
        <f>H114/'סכום נכסי הקרן'!$C$42</f>
        <v>2.0117618408409265E-4</v>
      </c>
    </row>
    <row r="115" spans="2:11">
      <c r="B115" s="76" t="s">
        <v>2213</v>
      </c>
      <c r="C115" s="73">
        <v>84035</v>
      </c>
      <c r="D115" s="86" t="s">
        <v>130</v>
      </c>
      <c r="E115" s="94">
        <v>44314</v>
      </c>
      <c r="F115" s="83">
        <v>385028.88000000006</v>
      </c>
      <c r="G115" s="85">
        <v>100</v>
      </c>
      <c r="H115" s="83">
        <v>1424.6068400000004</v>
      </c>
      <c r="I115" s="84">
        <v>6.1341668800000007E-3</v>
      </c>
      <c r="J115" s="84">
        <f t="shared" si="4"/>
        <v>7.3091134667683697E-4</v>
      </c>
      <c r="K115" s="84">
        <f>H115/'סכום נכסי הקרן'!$C$42</f>
        <v>7.604455569596081E-5</v>
      </c>
    </row>
    <row r="116" spans="2:11">
      <c r="B116" s="76" t="s">
        <v>2214</v>
      </c>
      <c r="C116" s="73">
        <v>7032</v>
      </c>
      <c r="D116" s="86" t="s">
        <v>130</v>
      </c>
      <c r="E116" s="94">
        <v>43853</v>
      </c>
      <c r="F116" s="83">
        <v>809053.56000000017</v>
      </c>
      <c r="G116" s="85">
        <v>79.964699999999993</v>
      </c>
      <c r="H116" s="83">
        <v>2393.7418200000002</v>
      </c>
      <c r="I116" s="84">
        <v>1.4817830769230768E-3</v>
      </c>
      <c r="J116" s="84">
        <f t="shared" si="4"/>
        <v>1.2281374819545737E-3</v>
      </c>
      <c r="K116" s="84">
        <f>H116/'סכום נכסי הקרן'!$C$42</f>
        <v>1.2777632961016847E-4</v>
      </c>
    </row>
    <row r="117" spans="2:11">
      <c r="B117" s="76" t="s">
        <v>2215</v>
      </c>
      <c r="C117" s="73">
        <v>8337</v>
      </c>
      <c r="D117" s="86" t="s">
        <v>130</v>
      </c>
      <c r="E117" s="94">
        <v>44470</v>
      </c>
      <c r="F117" s="83">
        <v>1595329.6642120003</v>
      </c>
      <c r="G117" s="85">
        <v>140.2731</v>
      </c>
      <c r="H117" s="83">
        <v>8279.927985915001</v>
      </c>
      <c r="I117" s="84">
        <v>3.0984538706954729E-3</v>
      </c>
      <c r="J117" s="84">
        <f t="shared" si="4"/>
        <v>4.2481147392022644E-3</v>
      </c>
      <c r="K117" s="84">
        <f>H117/'סכום נכסי הקרן'!$C$42</f>
        <v>4.4197699126831213E-4</v>
      </c>
    </row>
    <row r="118" spans="2:11">
      <c r="B118" s="76" t="s">
        <v>2216</v>
      </c>
      <c r="C118" s="73">
        <v>8111</v>
      </c>
      <c r="D118" s="86" t="s">
        <v>130</v>
      </c>
      <c r="E118" s="94">
        <v>44377</v>
      </c>
      <c r="F118" s="83">
        <v>1063791.0000000002</v>
      </c>
      <c r="G118" s="85">
        <v>105.7394</v>
      </c>
      <c r="H118" s="83">
        <v>4161.9310200000009</v>
      </c>
      <c r="I118" s="84">
        <v>1.0378448780487804E-3</v>
      </c>
      <c r="J118" s="84">
        <f t="shared" si="4"/>
        <v>2.1353278119907817E-3</v>
      </c>
      <c r="K118" s="84">
        <f>H118/'סכום נכסי הקרן'!$C$42</f>
        <v>2.2216108077449421E-4</v>
      </c>
    </row>
    <row r="119" spans="2:11">
      <c r="B119" s="76" t="s">
        <v>2217</v>
      </c>
      <c r="C119" s="73">
        <v>9237</v>
      </c>
      <c r="D119" s="86" t="s">
        <v>130</v>
      </c>
      <c r="E119" s="94">
        <v>44712</v>
      </c>
      <c r="F119" s="83">
        <v>1108935.6000000003</v>
      </c>
      <c r="G119" s="85">
        <v>134.3717</v>
      </c>
      <c r="H119" s="83">
        <v>5513.3538000000008</v>
      </c>
      <c r="I119" s="84">
        <v>8.1506246753246757E-4</v>
      </c>
      <c r="J119" s="84">
        <f t="shared" si="4"/>
        <v>2.8286912132640439E-3</v>
      </c>
      <c r="K119" s="84">
        <f>H119/'סכום נכסי הקרן'!$C$42</f>
        <v>2.9429912053183536E-4</v>
      </c>
    </row>
    <row r="120" spans="2:11">
      <c r="B120" s="76" t="s">
        <v>2218</v>
      </c>
      <c r="C120" s="73">
        <v>6648</v>
      </c>
      <c r="D120" s="86" t="s">
        <v>130</v>
      </c>
      <c r="E120" s="94">
        <v>43466</v>
      </c>
      <c r="F120" s="83">
        <v>5849671.8400000008</v>
      </c>
      <c r="G120" s="85">
        <v>130.65180000000001</v>
      </c>
      <c r="H120" s="83">
        <v>28277.995770000005</v>
      </c>
      <c r="I120" s="84">
        <v>8.9346849142857147E-4</v>
      </c>
      <c r="J120" s="84">
        <f t="shared" si="4"/>
        <v>1.4508359351673895E-2</v>
      </c>
      <c r="K120" s="84">
        <f>H120/'סכום נכסי הקרן'!$C$42</f>
        <v>1.5094604096537322E-3</v>
      </c>
    </row>
    <row r="121" spans="2:11">
      <c r="B121" s="76" t="s">
        <v>2219</v>
      </c>
      <c r="C121" s="73">
        <v>6665</v>
      </c>
      <c r="D121" s="86" t="s">
        <v>130</v>
      </c>
      <c r="E121" s="94">
        <v>43586</v>
      </c>
      <c r="F121" s="83">
        <v>777532.60000000009</v>
      </c>
      <c r="G121" s="85">
        <v>236.54920000000001</v>
      </c>
      <c r="H121" s="83">
        <v>6805.2144200000012</v>
      </c>
      <c r="I121" s="84">
        <v>1.9779504174573053E-3</v>
      </c>
      <c r="J121" s="84">
        <f t="shared" si="4"/>
        <v>3.4914955456389844E-3</v>
      </c>
      <c r="K121" s="84">
        <f>H121/'סכום נכסי הקרן'!$C$42</f>
        <v>3.6325777221780399E-4</v>
      </c>
    </row>
    <row r="122" spans="2:11">
      <c r="B122" s="76" t="s">
        <v>2220</v>
      </c>
      <c r="C122" s="73">
        <v>7016</v>
      </c>
      <c r="D122" s="86" t="s">
        <v>130</v>
      </c>
      <c r="E122" s="94">
        <v>43627</v>
      </c>
      <c r="F122" s="83">
        <v>832558.10000000009</v>
      </c>
      <c r="G122" s="85">
        <v>74.216099999999997</v>
      </c>
      <c r="H122" s="83">
        <v>2286.2009600000006</v>
      </c>
      <c r="I122" s="84">
        <v>3.7733209954751131E-3</v>
      </c>
      <c r="J122" s="84">
        <f t="shared" si="4"/>
        <v>1.1729623749718045E-3</v>
      </c>
      <c r="K122" s="84">
        <f>H122/'סכום נכסי הקרן'!$C$42</f>
        <v>1.220358707774273E-4</v>
      </c>
    </row>
    <row r="123" spans="2:11">
      <c r="B123" s="76" t="s">
        <v>2221</v>
      </c>
      <c r="C123" s="73">
        <v>7042</v>
      </c>
      <c r="D123" s="86" t="s">
        <v>130</v>
      </c>
      <c r="E123" s="94">
        <v>43558</v>
      </c>
      <c r="F123" s="83">
        <v>2543021.6900000004</v>
      </c>
      <c r="G123" s="85">
        <v>100.4409</v>
      </c>
      <c r="H123" s="83">
        <v>9450.6653600000009</v>
      </c>
      <c r="I123" s="84">
        <v>5.8350917896483048E-3</v>
      </c>
      <c r="J123" s="84">
        <f t="shared" si="4"/>
        <v>4.848775361256677E-3</v>
      </c>
      <c r="K123" s="84">
        <f>H123/'סכום נכסי הקרן'!$C$42</f>
        <v>5.0447016548959384E-4</v>
      </c>
    </row>
    <row r="124" spans="2:11">
      <c r="B124" s="76" t="s">
        <v>2222</v>
      </c>
      <c r="C124" s="73">
        <v>7057</v>
      </c>
      <c r="D124" s="86" t="s">
        <v>130</v>
      </c>
      <c r="E124" s="94">
        <v>43917</v>
      </c>
      <c r="F124" s="83">
        <v>277114.98000000004</v>
      </c>
      <c r="G124" s="85">
        <v>117.3138</v>
      </c>
      <c r="H124" s="83">
        <v>1202.8482100000001</v>
      </c>
      <c r="I124" s="84">
        <v>3.2513830470588236E-2</v>
      </c>
      <c r="J124" s="84">
        <f t="shared" si="4"/>
        <v>6.1713546526206671E-4</v>
      </c>
      <c r="K124" s="84">
        <f>H124/'סכום נכסי הקרן'!$C$42</f>
        <v>6.420722906197176E-5</v>
      </c>
    </row>
    <row r="125" spans="2:11">
      <c r="B125" s="76" t="s">
        <v>2223</v>
      </c>
      <c r="C125" s="73">
        <v>87954</v>
      </c>
      <c r="D125" s="86" t="s">
        <v>132</v>
      </c>
      <c r="E125" s="94">
        <v>44837</v>
      </c>
      <c r="F125" s="83">
        <v>299347.99000000005</v>
      </c>
      <c r="G125" s="85">
        <v>100</v>
      </c>
      <c r="H125" s="83">
        <v>1202.9299100000001</v>
      </c>
      <c r="I125" s="84">
        <v>7.8596023999999995E-4</v>
      </c>
      <c r="J125" s="84">
        <f t="shared" si="4"/>
        <v>6.1717738241095772E-4</v>
      </c>
      <c r="K125" s="84">
        <f>H125/'סכום נכסי הקרן'!$C$42</f>
        <v>6.4211590153064342E-5</v>
      </c>
    </row>
    <row r="126" spans="2:11">
      <c r="B126" s="76" t="s">
        <v>2224</v>
      </c>
      <c r="C126" s="73">
        <v>87953</v>
      </c>
      <c r="D126" s="86" t="s">
        <v>132</v>
      </c>
      <c r="E126" s="94">
        <v>44792</v>
      </c>
      <c r="F126" s="83">
        <v>404718.49000000005</v>
      </c>
      <c r="G126" s="85">
        <v>100</v>
      </c>
      <c r="H126" s="83">
        <v>1626.3612400000002</v>
      </c>
      <c r="I126" s="84">
        <v>1.20545522E-3</v>
      </c>
      <c r="J126" s="84">
        <f t="shared" si="4"/>
        <v>8.3442382188155873E-4</v>
      </c>
      <c r="K126" s="84">
        <f>H126/'סכום נכסי הקרן'!$C$42</f>
        <v>8.6814069976620255E-5</v>
      </c>
    </row>
    <row r="127" spans="2:11">
      <c r="B127" s="76" t="s">
        <v>2225</v>
      </c>
      <c r="C127" s="73">
        <v>5237</v>
      </c>
      <c r="D127" s="86" t="s">
        <v>130</v>
      </c>
      <c r="E127" s="94">
        <v>43007</v>
      </c>
      <c r="F127" s="83">
        <v>4464692.9200000009</v>
      </c>
      <c r="G127" s="85">
        <v>36.017400000000002</v>
      </c>
      <c r="H127" s="83">
        <v>5949.8453499999996</v>
      </c>
      <c r="I127" s="84">
        <v>2.8011843750000002E-3</v>
      </c>
      <c r="J127" s="84">
        <f t="shared" si="4"/>
        <v>3.0526383526892336E-3</v>
      </c>
      <c r="K127" s="84">
        <f>H127/'סכום נכסי הקרן'!$C$42</f>
        <v>3.1759874612172174E-4</v>
      </c>
    </row>
    <row r="128" spans="2:11">
      <c r="B128" s="76" t="s">
        <v>2226</v>
      </c>
      <c r="C128" s="73">
        <v>87343</v>
      </c>
      <c r="D128" s="86" t="s">
        <v>130</v>
      </c>
      <c r="E128" s="94">
        <v>44421</v>
      </c>
      <c r="F128" s="83">
        <v>386566.93000000005</v>
      </c>
      <c r="G128" s="85">
        <v>100</v>
      </c>
      <c r="H128" s="83">
        <v>1430.2976299999998</v>
      </c>
      <c r="I128" s="84">
        <v>5.9335358999999994E-4</v>
      </c>
      <c r="J128" s="84">
        <f t="shared" si="4"/>
        <v>7.3383107362589098E-4</v>
      </c>
      <c r="K128" s="84">
        <f>H128/'סכום נכסי הקרן'!$C$42</f>
        <v>7.6348326241600597E-5</v>
      </c>
    </row>
    <row r="129" spans="2:11">
      <c r="B129" s="76" t="s">
        <v>2227</v>
      </c>
      <c r="C129" s="73">
        <v>87342</v>
      </c>
      <c r="D129" s="86" t="s">
        <v>130</v>
      </c>
      <c r="E129" s="94">
        <v>44421</v>
      </c>
      <c r="F129" s="83">
        <v>209782.83</v>
      </c>
      <c r="G129" s="85">
        <v>100</v>
      </c>
      <c r="H129" s="83">
        <v>776.19646</v>
      </c>
      <c r="I129" s="84">
        <v>6.8482893999999999E-4</v>
      </c>
      <c r="J129" s="84">
        <f t="shared" si="4"/>
        <v>3.9823675131616906E-4</v>
      </c>
      <c r="K129" s="84">
        <f>H129/'סכום נכסי הקרן'!$C$42</f>
        <v>4.143284538313574E-5</v>
      </c>
    </row>
    <row r="130" spans="2:11">
      <c r="B130" s="76" t="s">
        <v>2228</v>
      </c>
      <c r="C130" s="73">
        <v>9011</v>
      </c>
      <c r="D130" s="86" t="s">
        <v>133</v>
      </c>
      <c r="E130" s="94">
        <v>44644</v>
      </c>
      <c r="F130" s="83">
        <v>4365997.975807</v>
      </c>
      <c r="G130" s="85">
        <v>103.40689999999999</v>
      </c>
      <c r="H130" s="83">
        <v>21087.010880437007</v>
      </c>
      <c r="I130" s="84">
        <v>5.7958290843790313E-3</v>
      </c>
      <c r="J130" s="84">
        <f t="shared" si="4"/>
        <v>1.081893971533179E-2</v>
      </c>
      <c r="K130" s="84">
        <f>H130/'סכום נכסי הקרן'!$C$42</f>
        <v>1.1256104690320896E-3</v>
      </c>
    </row>
    <row r="131" spans="2:11">
      <c r="B131" s="76" t="s">
        <v>2229</v>
      </c>
      <c r="C131" s="73">
        <v>8329</v>
      </c>
      <c r="D131" s="86" t="s">
        <v>130</v>
      </c>
      <c r="E131" s="94">
        <v>43810</v>
      </c>
      <c r="F131" s="83">
        <v>4704691.7699999996</v>
      </c>
      <c r="G131" s="85">
        <v>109.4639</v>
      </c>
      <c r="H131" s="83">
        <v>19054.77464</v>
      </c>
      <c r="I131" s="84">
        <v>5.0424708810714288E-4</v>
      </c>
      <c r="J131" s="84">
        <f t="shared" si="4"/>
        <v>9.77627693599031E-3</v>
      </c>
      <c r="K131" s="84">
        <f>H131/'סכום נכסי הקרן'!$C$42</f>
        <v>1.0171310643050549E-3</v>
      </c>
    </row>
    <row r="132" spans="2:11">
      <c r="B132" s="76" t="s">
        <v>2230</v>
      </c>
      <c r="C132" s="73">
        <v>5290</v>
      </c>
      <c r="D132" s="86" t="s">
        <v>130</v>
      </c>
      <c r="E132" s="94">
        <v>42359</v>
      </c>
      <c r="F132" s="83">
        <v>431853.9200000001</v>
      </c>
      <c r="G132" s="85">
        <v>57.095799999999997</v>
      </c>
      <c r="H132" s="83">
        <v>912.3106600000001</v>
      </c>
      <c r="I132" s="84">
        <v>9.048675716701149E-5</v>
      </c>
      <c r="J132" s="84">
        <f t="shared" si="4"/>
        <v>4.6807174749226516E-4</v>
      </c>
      <c r="K132" s="84">
        <f>H132/'סכום נכסי הקרן'!$C$42</f>
        <v>4.8698529902038624E-5</v>
      </c>
    </row>
    <row r="133" spans="2:11">
      <c r="B133" s="76" t="s">
        <v>2231</v>
      </c>
      <c r="C133" s="73">
        <v>8278</v>
      </c>
      <c r="D133" s="86" t="s">
        <v>130</v>
      </c>
      <c r="E133" s="94">
        <v>44256</v>
      </c>
      <c r="F133" s="83">
        <v>867846.0900000002</v>
      </c>
      <c r="G133" s="85">
        <v>121.0505</v>
      </c>
      <c r="H133" s="83">
        <v>3886.9685100000006</v>
      </c>
      <c r="I133" s="84">
        <v>3.4713845996E-3</v>
      </c>
      <c r="J133" s="84">
        <f t="shared" si="4"/>
        <v>1.994255052246245E-3</v>
      </c>
      <c r="K133" s="84">
        <f>H133/'סכום נכסי הקרן'!$C$42</f>
        <v>2.0748376678237818E-4</v>
      </c>
    </row>
    <row r="134" spans="2:11">
      <c r="B134" s="76" t="s">
        <v>2232</v>
      </c>
      <c r="C134" s="73">
        <v>8413</v>
      </c>
      <c r="D134" s="86" t="s">
        <v>132</v>
      </c>
      <c r="E134" s="94">
        <v>44661</v>
      </c>
      <c r="F134" s="83">
        <v>273382.84000000008</v>
      </c>
      <c r="G134" s="85">
        <v>96.896000000000001</v>
      </c>
      <c r="H134" s="83">
        <v>1064.4887600000002</v>
      </c>
      <c r="I134" s="84">
        <v>1.48908E-3</v>
      </c>
      <c r="J134" s="84">
        <f t="shared" si="4"/>
        <v>5.4614851708416356E-4</v>
      </c>
      <c r="K134" s="84">
        <f>H134/'סכום נכסי הקרן'!$C$42</f>
        <v>5.6821694607014698E-5</v>
      </c>
    </row>
    <row r="135" spans="2:11">
      <c r="B135" s="76" t="s">
        <v>2233</v>
      </c>
      <c r="C135" s="73">
        <v>7053</v>
      </c>
      <c r="D135" s="86" t="s">
        <v>137</v>
      </c>
      <c r="E135" s="94">
        <v>43096</v>
      </c>
      <c r="F135" s="83">
        <v>26105260.630000006</v>
      </c>
      <c r="G135" s="85">
        <v>46.0306</v>
      </c>
      <c r="H135" s="83">
        <v>6484.053820000001</v>
      </c>
      <c r="I135" s="84">
        <v>1.3306107297479659E-3</v>
      </c>
      <c r="J135" s="84">
        <f t="shared" si="4"/>
        <v>3.3267203107780166E-3</v>
      </c>
      <c r="K135" s="84">
        <f>H135/'סכום נכסי הקרן'!$C$42</f>
        <v>3.4611443522944012E-4</v>
      </c>
    </row>
    <row r="136" spans="2:11">
      <c r="B136" s="76" t="s">
        <v>2234</v>
      </c>
      <c r="C136" s="73">
        <v>8281</v>
      </c>
      <c r="D136" s="86" t="s">
        <v>132</v>
      </c>
      <c r="E136" s="94">
        <v>44302</v>
      </c>
      <c r="F136" s="83">
        <v>5345655.4900000012</v>
      </c>
      <c r="G136" s="85">
        <v>135.31280000000001</v>
      </c>
      <c r="H136" s="83">
        <v>29067.241570000006</v>
      </c>
      <c r="I136" s="84">
        <v>1.9052489271428571E-3</v>
      </c>
      <c r="J136" s="84">
        <f t="shared" si="4"/>
        <v>1.4913291220832292E-2</v>
      </c>
      <c r="K136" s="84">
        <f>H136/'סכום נכסי הקרן'!$C$42</f>
        <v>1.5515898200361106E-3</v>
      </c>
    </row>
    <row r="137" spans="2:11">
      <c r="B137" s="76" t="s">
        <v>2235</v>
      </c>
      <c r="C137" s="73">
        <v>8327</v>
      </c>
      <c r="D137" s="86" t="s">
        <v>130</v>
      </c>
      <c r="E137" s="94">
        <v>44427</v>
      </c>
      <c r="F137" s="83">
        <v>57709.410000000011</v>
      </c>
      <c r="G137" s="85">
        <v>171.34559999999999</v>
      </c>
      <c r="H137" s="83">
        <v>365.86536000000012</v>
      </c>
      <c r="I137" s="84">
        <v>3.4975398909090907E-4</v>
      </c>
      <c r="J137" s="84">
        <f t="shared" si="4"/>
        <v>1.8771153940269286E-4</v>
      </c>
      <c r="K137" s="84">
        <f>H137/'סכום נכסי הקרן'!$C$42</f>
        <v>1.9529647032821177E-5</v>
      </c>
    </row>
    <row r="138" spans="2:11">
      <c r="B138" s="76" t="s">
        <v>2236</v>
      </c>
      <c r="C138" s="73">
        <v>5332</v>
      </c>
      <c r="D138" s="86" t="s">
        <v>130</v>
      </c>
      <c r="E138" s="94">
        <v>43318</v>
      </c>
      <c r="F138" s="83">
        <v>297029.96999999997</v>
      </c>
      <c r="G138" s="85">
        <v>109.24290000000001</v>
      </c>
      <c r="H138" s="83">
        <v>1200.5913500000004</v>
      </c>
      <c r="I138" s="84">
        <v>1.4332639259259259E-4</v>
      </c>
      <c r="J138" s="84">
        <f t="shared" ref="J138:J201" si="5">IFERROR(H138/$H$11,0)</f>
        <v>6.1597755661278568E-4</v>
      </c>
      <c r="K138" s="84">
        <f>H138/'סכום נכסי הקרן'!$C$42</f>
        <v>6.4086759391920219E-5</v>
      </c>
    </row>
    <row r="139" spans="2:11">
      <c r="B139" s="76" t="s">
        <v>2237</v>
      </c>
      <c r="C139" s="73">
        <v>5294</v>
      </c>
      <c r="D139" s="86" t="s">
        <v>133</v>
      </c>
      <c r="E139" s="94">
        <v>42646</v>
      </c>
      <c r="F139" s="83">
        <v>485198.74000000005</v>
      </c>
      <c r="G139" s="85">
        <v>44.360900000000001</v>
      </c>
      <c r="H139" s="83">
        <v>1005.3146</v>
      </c>
      <c r="I139" s="84">
        <v>8.0866454999999992E-4</v>
      </c>
      <c r="J139" s="84">
        <f t="shared" si="5"/>
        <v>5.157885161634388E-4</v>
      </c>
      <c r="K139" s="84">
        <f>H139/'סכום נכסי הקרן'!$C$42</f>
        <v>5.3663017714882334E-5</v>
      </c>
    </row>
    <row r="140" spans="2:11">
      <c r="B140" s="76" t="s">
        <v>2238</v>
      </c>
      <c r="C140" s="73">
        <v>8323</v>
      </c>
      <c r="D140" s="86" t="s">
        <v>130</v>
      </c>
      <c r="E140" s="94">
        <v>44406</v>
      </c>
      <c r="F140" s="83">
        <v>5675717.790000001</v>
      </c>
      <c r="G140" s="85">
        <v>87.685599999999994</v>
      </c>
      <c r="H140" s="83">
        <v>18414.112639999999</v>
      </c>
      <c r="I140" s="84">
        <v>3.206011097491289E-4</v>
      </c>
      <c r="J140" s="84">
        <f t="shared" si="5"/>
        <v>9.4475777384035037E-3</v>
      </c>
      <c r="K140" s="84">
        <f>H140/'סכום נכסי הקרן'!$C$42</f>
        <v>9.8293295730924289E-4</v>
      </c>
    </row>
    <row r="141" spans="2:11">
      <c r="B141" s="76" t="s">
        <v>2239</v>
      </c>
      <c r="C141" s="73">
        <v>7060</v>
      </c>
      <c r="D141" s="86" t="s">
        <v>132</v>
      </c>
      <c r="E141" s="94">
        <v>44197</v>
      </c>
      <c r="F141" s="83">
        <v>4311762.6900000013</v>
      </c>
      <c r="G141" s="85">
        <v>113.1347</v>
      </c>
      <c r="H141" s="83">
        <v>19602.643960000005</v>
      </c>
      <c r="I141" s="84">
        <v>3.5764255225225226E-4</v>
      </c>
      <c r="J141" s="84">
        <f t="shared" si="5"/>
        <v>1.0057367754341375E-2</v>
      </c>
      <c r="K141" s="84">
        <f>H141/'סכום נכסי הקרן'!$C$42</f>
        <v>1.0463759604048438E-3</v>
      </c>
    </row>
    <row r="142" spans="2:11">
      <c r="B142" s="76" t="s">
        <v>2240</v>
      </c>
      <c r="C142" s="73">
        <v>9317</v>
      </c>
      <c r="D142" s="86" t="s">
        <v>132</v>
      </c>
      <c r="E142" s="94">
        <v>44545</v>
      </c>
      <c r="F142" s="83">
        <v>4297126.8683210006</v>
      </c>
      <c r="G142" s="85">
        <v>103.5138</v>
      </c>
      <c r="H142" s="83">
        <v>17874.767457526003</v>
      </c>
      <c r="I142" s="84">
        <v>1.1108690801836839E-3</v>
      </c>
      <c r="J142" s="84">
        <f t="shared" si="5"/>
        <v>9.1708603293773512E-3</v>
      </c>
      <c r="K142" s="84">
        <f>H142/'סכום נכסי הקרן'!$C$42</f>
        <v>9.541430739418487E-4</v>
      </c>
    </row>
    <row r="143" spans="2:11">
      <c r="B143" s="76" t="s">
        <v>2241</v>
      </c>
      <c r="C143" s="73">
        <v>8313</v>
      </c>
      <c r="D143" s="86" t="s">
        <v>130</v>
      </c>
      <c r="E143" s="94">
        <v>44357</v>
      </c>
      <c r="F143" s="83">
        <v>275854.28000000009</v>
      </c>
      <c r="G143" s="85">
        <v>99.419300000000007</v>
      </c>
      <c r="H143" s="83">
        <v>1014.7338400000002</v>
      </c>
      <c r="I143" s="84">
        <v>1.9741191294117649E-2</v>
      </c>
      <c r="J143" s="84">
        <f t="shared" si="5"/>
        <v>5.2062116837299336E-4</v>
      </c>
      <c r="K143" s="84">
        <f>H143/'סכום נכסי הקרן'!$C$42</f>
        <v>5.4165810415774907E-5</v>
      </c>
    </row>
    <row r="144" spans="2:11">
      <c r="B144" s="76" t="s">
        <v>2242</v>
      </c>
      <c r="C144" s="73">
        <v>6657</v>
      </c>
      <c r="D144" s="86" t="s">
        <v>130</v>
      </c>
      <c r="E144" s="94">
        <v>42916</v>
      </c>
      <c r="F144" s="83">
        <v>459736.31000000006</v>
      </c>
      <c r="G144" s="135">
        <v>0</v>
      </c>
      <c r="H144" s="135">
        <v>0</v>
      </c>
      <c r="I144" s="84">
        <v>1.9733294881791198E-2</v>
      </c>
      <c r="J144" s="84">
        <f t="shared" ref="J144" si="6">IFERROR(H144/$H$11,0)</f>
        <v>0</v>
      </c>
      <c r="K144" s="84">
        <f>H144/'סכום נכסי הקרן'!$C$42</f>
        <v>0</v>
      </c>
    </row>
    <row r="145" spans="2:11">
      <c r="B145" s="76" t="s">
        <v>2243</v>
      </c>
      <c r="C145" s="73">
        <v>7009</v>
      </c>
      <c r="D145" s="86" t="s">
        <v>130</v>
      </c>
      <c r="E145" s="94">
        <v>42916</v>
      </c>
      <c r="F145" s="83">
        <v>317535.70000000007</v>
      </c>
      <c r="G145" s="85">
        <v>96.946600000000004</v>
      </c>
      <c r="H145" s="83">
        <v>1139.0082200000002</v>
      </c>
      <c r="I145" s="84">
        <v>1.9733294654366754E-2</v>
      </c>
      <c r="J145" s="84">
        <f t="shared" si="5"/>
        <v>5.8438160521269639E-4</v>
      </c>
      <c r="K145" s="84">
        <f>H145/'סכום נכסי הקרן'!$C$42</f>
        <v>6.0799493300163554E-5</v>
      </c>
    </row>
    <row r="146" spans="2:11">
      <c r="B146" s="76" t="s">
        <v>2244</v>
      </c>
      <c r="C146" s="73">
        <v>7987</v>
      </c>
      <c r="D146" s="86" t="s">
        <v>130</v>
      </c>
      <c r="E146" s="94">
        <v>42916</v>
      </c>
      <c r="F146" s="83">
        <v>371959.85</v>
      </c>
      <c r="G146" s="85">
        <v>98.843800000000002</v>
      </c>
      <c r="H146" s="83">
        <v>1360.3392200000003</v>
      </c>
      <c r="I146" s="84">
        <v>1.9733452567620539E-2</v>
      </c>
      <c r="J146" s="84">
        <f t="shared" si="5"/>
        <v>6.9793808601081679E-4</v>
      </c>
      <c r="K146" s="84">
        <f>H146/'סכום נכסי הקרן'!$C$42</f>
        <v>7.261399333214621E-5</v>
      </c>
    </row>
    <row r="147" spans="2:11">
      <c r="B147" s="76" t="s">
        <v>2245</v>
      </c>
      <c r="C147" s="73">
        <v>7988</v>
      </c>
      <c r="D147" s="86" t="s">
        <v>130</v>
      </c>
      <c r="E147" s="94">
        <v>42916</v>
      </c>
      <c r="F147" s="83">
        <v>371714.41</v>
      </c>
      <c r="G147" s="85">
        <v>0.68720000000000003</v>
      </c>
      <c r="H147" s="83">
        <v>9.4513499999999997</v>
      </c>
      <c r="I147" s="84">
        <v>1.9733452567620539E-2</v>
      </c>
      <c r="J147" s="84">
        <f t="shared" si="5"/>
        <v>4.849126623886013E-6</v>
      </c>
      <c r="K147" s="84">
        <f>H147/'סכום נכסי הקרן'!$C$42</f>
        <v>5.0450671111267369E-7</v>
      </c>
    </row>
    <row r="148" spans="2:11">
      <c r="B148" s="76" t="s">
        <v>2246</v>
      </c>
      <c r="C148" s="73">
        <v>8271</v>
      </c>
      <c r="D148" s="86" t="s">
        <v>130</v>
      </c>
      <c r="E148" s="94">
        <v>42916</v>
      </c>
      <c r="F148" s="83">
        <v>247404.29000000004</v>
      </c>
      <c r="G148" s="85">
        <v>104.7855</v>
      </c>
      <c r="H148" s="83">
        <v>959.2021400000001</v>
      </c>
      <c r="I148" s="84">
        <v>1.9733294666666665E-2</v>
      </c>
      <c r="J148" s="84">
        <f t="shared" si="5"/>
        <v>4.9212997452876455E-4</v>
      </c>
      <c r="K148" s="84">
        <f>H148/'סכום נכסי הקרן'!$C$42</f>
        <v>5.120156559048585E-5</v>
      </c>
    </row>
    <row r="149" spans="2:11">
      <c r="B149" s="76" t="s">
        <v>2247</v>
      </c>
      <c r="C149" s="73">
        <v>7999</v>
      </c>
      <c r="D149" s="86" t="s">
        <v>132</v>
      </c>
      <c r="E149" s="94">
        <v>44228</v>
      </c>
      <c r="F149" s="83">
        <v>4397672.4600000009</v>
      </c>
      <c r="G149" s="85">
        <v>115.44199999999999</v>
      </c>
      <c r="H149" s="83">
        <v>20400.964240000001</v>
      </c>
      <c r="I149" s="84">
        <v>8.0067958490566034E-3</v>
      </c>
      <c r="J149" s="84">
        <f t="shared" si="5"/>
        <v>1.0466955392523871E-2</v>
      </c>
      <c r="K149" s="84">
        <f>H149/'סכום נכסי הקרן'!$C$42</f>
        <v>1.0889897604310144E-3</v>
      </c>
    </row>
    <row r="150" spans="2:11">
      <c r="B150" s="76" t="s">
        <v>2248</v>
      </c>
      <c r="C150" s="73">
        <v>87957</v>
      </c>
      <c r="D150" s="86" t="s">
        <v>132</v>
      </c>
      <c r="E150" s="94">
        <v>44895</v>
      </c>
      <c r="F150" s="83">
        <v>747172.59</v>
      </c>
      <c r="G150" s="85">
        <v>100</v>
      </c>
      <c r="H150" s="83">
        <v>3002.5130600000007</v>
      </c>
      <c r="I150" s="84">
        <v>1.2584189800000001E-3</v>
      </c>
      <c r="J150" s="84">
        <f t="shared" si="5"/>
        <v>1.5404747488783576E-3</v>
      </c>
      <c r="K150" s="84">
        <f>H150/'סכום נכסי הקרן'!$C$42</f>
        <v>1.602721292697287E-4</v>
      </c>
    </row>
    <row r="151" spans="2:11">
      <c r="B151" s="76" t="s">
        <v>2249</v>
      </c>
      <c r="C151" s="73">
        <v>87958</v>
      </c>
      <c r="D151" s="86" t="s">
        <v>132</v>
      </c>
      <c r="E151" s="94">
        <v>44895</v>
      </c>
      <c r="F151" s="83">
        <v>560379.43999999994</v>
      </c>
      <c r="G151" s="85">
        <v>100</v>
      </c>
      <c r="H151" s="83">
        <v>2251.8847900000005</v>
      </c>
      <c r="I151" s="84">
        <v>1.17479967E-3</v>
      </c>
      <c r="J151" s="84">
        <f t="shared" si="5"/>
        <v>1.1553560590934593E-3</v>
      </c>
      <c r="K151" s="84">
        <f>H151/'סכום נכסי הקרן'!$C$42</f>
        <v>1.2020409668539988E-4</v>
      </c>
    </row>
    <row r="152" spans="2:11">
      <c r="B152" s="76" t="s">
        <v>2250</v>
      </c>
      <c r="C152" s="73">
        <v>9600</v>
      </c>
      <c r="D152" s="86" t="s">
        <v>130</v>
      </c>
      <c r="E152" s="94">
        <v>44967</v>
      </c>
      <c r="F152" s="83">
        <v>5080154.4228750011</v>
      </c>
      <c r="G152" s="85">
        <v>100.3535</v>
      </c>
      <c r="H152" s="83">
        <v>18863.017248655004</v>
      </c>
      <c r="I152" s="84">
        <v>2.0320617443913457E-2</v>
      </c>
      <c r="J152" s="84">
        <f t="shared" si="5"/>
        <v>9.6778935440200668E-3</v>
      </c>
      <c r="K152" s="84">
        <f>H152/'סכום נכסי הקרן'!$C$42</f>
        <v>1.0068951836277962E-3</v>
      </c>
    </row>
    <row r="153" spans="2:11">
      <c r="B153" s="76" t="s">
        <v>2251</v>
      </c>
      <c r="C153" s="73">
        <v>7991</v>
      </c>
      <c r="D153" s="86" t="s">
        <v>130</v>
      </c>
      <c r="E153" s="94">
        <v>44105</v>
      </c>
      <c r="F153" s="83">
        <v>5701943.3899999997</v>
      </c>
      <c r="G153" s="85">
        <v>113.50579999999999</v>
      </c>
      <c r="H153" s="83">
        <v>23946.534910000002</v>
      </c>
      <c r="I153" s="84">
        <v>9.8091288055555557E-4</v>
      </c>
      <c r="J153" s="84">
        <f t="shared" si="5"/>
        <v>1.2286052255169563E-2</v>
      </c>
      <c r="K153" s="84">
        <f>H153/'סכום נכסי הקרן'!$C$42</f>
        <v>1.2782499399544961E-3</v>
      </c>
    </row>
    <row r="154" spans="2:11">
      <c r="B154" s="76" t="s">
        <v>2252</v>
      </c>
      <c r="C154" s="73">
        <v>9229</v>
      </c>
      <c r="D154" s="86" t="s">
        <v>130</v>
      </c>
      <c r="E154" s="94">
        <v>44735</v>
      </c>
      <c r="F154" s="83">
        <v>1392892.4900000002</v>
      </c>
      <c r="G154" s="85">
        <v>99.064599999999999</v>
      </c>
      <c r="H154" s="83">
        <v>5105.4944700000005</v>
      </c>
      <c r="I154" s="84">
        <v>4.6429749930000002E-3</v>
      </c>
      <c r="J154" s="84">
        <f t="shared" si="5"/>
        <v>2.6194341721108424E-3</v>
      </c>
      <c r="K154" s="84">
        <f>H154/'סכום נכסי הקרן'!$C$42</f>
        <v>2.7252786360293965E-4</v>
      </c>
    </row>
    <row r="155" spans="2:11">
      <c r="B155" s="76" t="s">
        <v>2253</v>
      </c>
      <c r="C155" s="73">
        <v>9385</v>
      </c>
      <c r="D155" s="86" t="s">
        <v>132</v>
      </c>
      <c r="E155" s="94">
        <v>44896</v>
      </c>
      <c r="F155" s="83">
        <v>2360885.3600000003</v>
      </c>
      <c r="G155" s="85">
        <v>101.77809999999999</v>
      </c>
      <c r="H155" s="83">
        <v>9655.9100300000009</v>
      </c>
      <c r="I155" s="84">
        <v>5.7265769777777777E-3</v>
      </c>
      <c r="J155" s="84">
        <f t="shared" si="5"/>
        <v>4.9540785606628675E-3</v>
      </c>
      <c r="K155" s="84">
        <f>H155/'סכום נכסי הקרן'!$C$42</f>
        <v>5.154259880371777E-4</v>
      </c>
    </row>
    <row r="156" spans="2:11">
      <c r="B156" s="76" t="s">
        <v>2254</v>
      </c>
      <c r="C156" s="73">
        <v>7027</v>
      </c>
      <c r="D156" s="86" t="s">
        <v>133</v>
      </c>
      <c r="E156" s="94">
        <v>43738</v>
      </c>
      <c r="F156" s="83">
        <v>4618724.9600000009</v>
      </c>
      <c r="G156" s="85">
        <v>113.4568</v>
      </c>
      <c r="H156" s="83">
        <v>24475.670890000005</v>
      </c>
      <c r="I156" s="84">
        <v>1.9244687333333332E-3</v>
      </c>
      <c r="J156" s="84">
        <f t="shared" si="5"/>
        <v>1.2557531712418954E-2</v>
      </c>
      <c r="K156" s="84">
        <f>H156/'סכום נכסי הקרן'!$C$42</f>
        <v>1.3064948629550393E-3</v>
      </c>
    </row>
    <row r="157" spans="2:11">
      <c r="B157" s="76" t="s">
        <v>2255</v>
      </c>
      <c r="C157" s="73">
        <v>9246</v>
      </c>
      <c r="D157" s="86" t="s">
        <v>132</v>
      </c>
      <c r="E157" s="94">
        <v>44816</v>
      </c>
      <c r="F157" s="83">
        <v>4441398.8000000007</v>
      </c>
      <c r="G157" s="85">
        <v>88.216899999999995</v>
      </c>
      <c r="H157" s="83">
        <v>15744.741550000002</v>
      </c>
      <c r="I157" s="84">
        <v>2.7279000000000001E-3</v>
      </c>
      <c r="J157" s="84">
        <f t="shared" si="5"/>
        <v>8.0780254076200063E-3</v>
      </c>
      <c r="K157" s="84">
        <f>H157/'סכום נכסי הקרן'!$C$42</f>
        <v>8.4044372250626225E-4</v>
      </c>
    </row>
    <row r="158" spans="2:11">
      <c r="B158" s="76" t="s">
        <v>2256</v>
      </c>
      <c r="C158" s="73">
        <v>9245</v>
      </c>
      <c r="D158" s="86" t="s">
        <v>130</v>
      </c>
      <c r="E158" s="94">
        <v>44816</v>
      </c>
      <c r="F158" s="83">
        <v>416065.7300000001</v>
      </c>
      <c r="G158" s="85">
        <v>100.83</v>
      </c>
      <c r="H158" s="83">
        <v>1552.2205900000004</v>
      </c>
      <c r="I158" s="84">
        <v>2.9281250000000002E-3</v>
      </c>
      <c r="J158" s="84">
        <f t="shared" si="5"/>
        <v>7.9638508669270069E-4</v>
      </c>
      <c r="K158" s="84">
        <f>H158/'סכום נכסי הקרן'!$C$42</f>
        <v>8.2856491906687835E-5</v>
      </c>
    </row>
    <row r="159" spans="2:11">
      <c r="B159" s="76" t="s">
        <v>2257</v>
      </c>
      <c r="C159" s="73">
        <v>9534</v>
      </c>
      <c r="D159" s="86" t="s">
        <v>132</v>
      </c>
      <c r="E159" s="94">
        <v>45007</v>
      </c>
      <c r="F159" s="83">
        <v>2020165.9827480004</v>
      </c>
      <c r="G159" s="85">
        <v>100.5012</v>
      </c>
      <c r="H159" s="83">
        <v>8158.7246058970013</v>
      </c>
      <c r="I159" s="84">
        <v>2.0201659835196138E-2</v>
      </c>
      <c r="J159" s="84">
        <f t="shared" si="5"/>
        <v>4.1859299151347758E-3</v>
      </c>
      <c r="K159" s="84">
        <f>H159/'סכום נכסי הקרן'!$C$42</f>
        <v>4.3550723629906215E-4</v>
      </c>
    </row>
    <row r="160" spans="2:11">
      <c r="B160" s="76" t="s">
        <v>2258</v>
      </c>
      <c r="C160" s="73">
        <v>8412</v>
      </c>
      <c r="D160" s="86" t="s">
        <v>132</v>
      </c>
      <c r="E160" s="94">
        <v>44440</v>
      </c>
      <c r="F160" s="83">
        <v>845928.7</v>
      </c>
      <c r="G160" s="85">
        <v>104.2736</v>
      </c>
      <c r="H160" s="83">
        <v>3544.6397300000003</v>
      </c>
      <c r="I160" s="84">
        <v>4.699603838888889E-3</v>
      </c>
      <c r="J160" s="84">
        <f t="shared" si="5"/>
        <v>1.818619232895526E-3</v>
      </c>
      <c r="K160" s="84">
        <f>H160/'סכום נכסי הקרן'!$C$42</f>
        <v>1.8921048657193055E-4</v>
      </c>
    </row>
    <row r="161" spans="2:11">
      <c r="B161" s="76" t="s">
        <v>2259</v>
      </c>
      <c r="C161" s="73">
        <v>9495</v>
      </c>
      <c r="D161" s="86" t="s">
        <v>130</v>
      </c>
      <c r="E161" s="94">
        <v>44980</v>
      </c>
      <c r="F161" s="83">
        <v>3549718.6400000006</v>
      </c>
      <c r="G161" s="85">
        <v>100.3541</v>
      </c>
      <c r="H161" s="83">
        <v>13180.466300000002</v>
      </c>
      <c r="I161" s="84">
        <v>8.3013546666666667E-3</v>
      </c>
      <c r="J161" s="84">
        <f t="shared" si="5"/>
        <v>6.7623937374620951E-3</v>
      </c>
      <c r="K161" s="84">
        <f>H161/'סכום נכסי הקרן'!$C$42</f>
        <v>7.0356443301162607E-4</v>
      </c>
    </row>
    <row r="162" spans="2:11">
      <c r="B162" s="76" t="s">
        <v>2260</v>
      </c>
      <c r="C162" s="73">
        <v>7018</v>
      </c>
      <c r="D162" s="86" t="s">
        <v>130</v>
      </c>
      <c r="E162" s="94">
        <v>43525</v>
      </c>
      <c r="F162" s="83">
        <v>7399357.6400000015</v>
      </c>
      <c r="G162" s="85">
        <v>109.1545</v>
      </c>
      <c r="H162" s="83">
        <v>29883.907770000002</v>
      </c>
      <c r="I162" s="84">
        <v>4.5707214590909095E-4</v>
      </c>
      <c r="J162" s="84">
        <f t="shared" si="5"/>
        <v>1.5332291449714706E-2</v>
      </c>
      <c r="K162" s="84">
        <f>H162/'סכום נכסי הקרן'!$C$42</f>
        <v>1.5951829129422967E-3</v>
      </c>
    </row>
    <row r="163" spans="2:11">
      <c r="B163" s="76" t="s">
        <v>2261</v>
      </c>
      <c r="C163" s="73">
        <v>8287</v>
      </c>
      <c r="D163" s="86" t="s">
        <v>130</v>
      </c>
      <c r="E163" s="94">
        <v>43800</v>
      </c>
      <c r="F163" s="83">
        <v>1195888.5600000003</v>
      </c>
      <c r="G163" s="85">
        <v>211.35</v>
      </c>
      <c r="H163" s="83">
        <v>9351.7887400000018</v>
      </c>
      <c r="I163" s="84">
        <v>9.1202246969696969E-3</v>
      </c>
      <c r="J163" s="84">
        <f t="shared" si="5"/>
        <v>4.7980455448260236E-3</v>
      </c>
      <c r="K163" s="84">
        <f>H163/'סכום נכסי הקרן'!$C$42</f>
        <v>4.9919219796515162E-4</v>
      </c>
    </row>
    <row r="164" spans="2:11">
      <c r="B164" s="76" t="s">
        <v>2262</v>
      </c>
      <c r="C164" s="73">
        <v>1181106</v>
      </c>
      <c r="D164" s="86" t="s">
        <v>130</v>
      </c>
      <c r="E164" s="94">
        <v>44287</v>
      </c>
      <c r="F164" s="83">
        <v>1700018.2800000003</v>
      </c>
      <c r="G164" s="85">
        <v>122.12390000000001</v>
      </c>
      <c r="H164" s="83">
        <v>7681.6758900000013</v>
      </c>
      <c r="I164" s="84">
        <v>1.1782568333333333E-2</v>
      </c>
      <c r="J164" s="84">
        <f t="shared" si="5"/>
        <v>3.9411744432554388E-3</v>
      </c>
      <c r="K164" s="84">
        <f>H164/'סכום נכסי הקרן'!$C$42</f>
        <v>4.1004269645049873E-4</v>
      </c>
    </row>
    <row r="165" spans="2:11">
      <c r="B165" s="76" t="s">
        <v>2263</v>
      </c>
      <c r="C165" s="73">
        <v>62171</v>
      </c>
      <c r="D165" s="86" t="s">
        <v>130</v>
      </c>
      <c r="E165" s="94">
        <v>42549</v>
      </c>
      <c r="F165" s="83">
        <v>47233.900000000009</v>
      </c>
      <c r="G165" s="85">
        <v>100</v>
      </c>
      <c r="H165" s="83">
        <v>174.76542000000003</v>
      </c>
      <c r="I165" s="84">
        <v>1.0003440000000001E-5</v>
      </c>
      <c r="J165" s="84">
        <f t="shared" si="5"/>
        <v>8.9665460601567103E-5</v>
      </c>
      <c r="K165" s="84">
        <f>H165/'סכום נכסי הקרן'!$C$42</f>
        <v>9.328860666510616E-6</v>
      </c>
    </row>
    <row r="166" spans="2:11">
      <c r="B166" s="76" t="s">
        <v>2264</v>
      </c>
      <c r="C166" s="73">
        <v>62172</v>
      </c>
      <c r="D166" s="86" t="s">
        <v>130</v>
      </c>
      <c r="E166" s="94">
        <v>42549</v>
      </c>
      <c r="F166" s="83">
        <v>122489.58000000002</v>
      </c>
      <c r="G166" s="85">
        <v>100</v>
      </c>
      <c r="H166" s="83">
        <v>453.21145000000007</v>
      </c>
      <c r="I166" s="84">
        <v>4.5216209999999996E-5</v>
      </c>
      <c r="J166" s="84">
        <f t="shared" si="5"/>
        <v>2.3252548138043611E-4</v>
      </c>
      <c r="K166" s="84">
        <f>H166/'סכום נכסי הקרן'!$C$42</f>
        <v>2.4192122615087369E-5</v>
      </c>
    </row>
    <row r="167" spans="2:11">
      <c r="B167" s="76" t="s">
        <v>2265</v>
      </c>
      <c r="C167" s="73">
        <v>62173</v>
      </c>
      <c r="D167" s="86" t="s">
        <v>130</v>
      </c>
      <c r="E167" s="94">
        <v>42549</v>
      </c>
      <c r="F167" s="83">
        <v>293284.19000000006</v>
      </c>
      <c r="G167" s="85">
        <v>100</v>
      </c>
      <c r="H167" s="83">
        <v>1085.1514900000002</v>
      </c>
      <c r="I167" s="84">
        <v>2.9069012000000003E-4</v>
      </c>
      <c r="J167" s="84">
        <f t="shared" si="5"/>
        <v>5.5674977448815009E-4</v>
      </c>
      <c r="K167" s="84">
        <f>H167/'סכום נכסי הקרן'!$C$42</f>
        <v>5.7924657247791852E-5</v>
      </c>
    </row>
    <row r="168" spans="2:11">
      <c r="B168" s="76" t="s">
        <v>2266</v>
      </c>
      <c r="C168" s="73">
        <v>87956</v>
      </c>
      <c r="D168" s="86" t="s">
        <v>132</v>
      </c>
      <c r="E168" s="94">
        <v>44837</v>
      </c>
      <c r="F168" s="83">
        <v>478956.7900000001</v>
      </c>
      <c r="G168" s="85">
        <v>100</v>
      </c>
      <c r="H168" s="83">
        <v>1924.6878600000002</v>
      </c>
      <c r="I168" s="84">
        <v>6.2893316000000004E-4</v>
      </c>
      <c r="J168" s="84">
        <f t="shared" si="5"/>
        <v>9.8748381390977957E-4</v>
      </c>
      <c r="K168" s="84">
        <f>H168/'סכום נכסי הקרן'!$C$42</f>
        <v>1.0273854445842026E-4</v>
      </c>
    </row>
    <row r="169" spans="2:11">
      <c r="B169" s="76" t="s">
        <v>2267</v>
      </c>
      <c r="C169" s="73">
        <v>8299</v>
      </c>
      <c r="D169" s="86" t="s">
        <v>133</v>
      </c>
      <c r="E169" s="94">
        <v>44286</v>
      </c>
      <c r="F169" s="83">
        <v>3811628.8500000006</v>
      </c>
      <c r="G169" s="85">
        <v>100.87390000000001</v>
      </c>
      <c r="H169" s="83">
        <v>17958.555040000003</v>
      </c>
      <c r="I169" s="84">
        <v>1.4784504043010752E-2</v>
      </c>
      <c r="J169" s="84">
        <f t="shared" si="5"/>
        <v>9.2138485370858499E-3</v>
      </c>
      <c r="K169" s="84">
        <f>H169/'סכום נכסי הקרן'!$C$42</f>
        <v>9.5861559878391255E-4</v>
      </c>
    </row>
    <row r="170" spans="2:11">
      <c r="B170" s="76" t="s">
        <v>2268</v>
      </c>
      <c r="C170" s="73">
        <v>5326</v>
      </c>
      <c r="D170" s="86" t="s">
        <v>133</v>
      </c>
      <c r="E170" s="94">
        <v>43220</v>
      </c>
      <c r="F170" s="83">
        <v>3429845.7900000005</v>
      </c>
      <c r="G170" s="85">
        <v>92.826899999999995</v>
      </c>
      <c r="H170" s="83">
        <v>14870.665830000002</v>
      </c>
      <c r="I170" s="84">
        <v>2.4976386615384615E-3</v>
      </c>
      <c r="J170" s="84">
        <f t="shared" si="5"/>
        <v>7.6295705471879681E-3</v>
      </c>
      <c r="K170" s="84">
        <f>H170/'סכום נכסי הקרן'!$C$42</f>
        <v>7.9378614800519707E-4</v>
      </c>
    </row>
    <row r="171" spans="2:11">
      <c r="B171" s="76" t="s">
        <v>2269</v>
      </c>
      <c r="C171" s="73">
        <v>7036</v>
      </c>
      <c r="D171" s="86" t="s">
        <v>130</v>
      </c>
      <c r="E171" s="94">
        <v>37987</v>
      </c>
      <c r="F171" s="83">
        <v>19143785.750000004</v>
      </c>
      <c r="G171" s="85">
        <v>128.74770000000001</v>
      </c>
      <c r="H171" s="83">
        <v>91194.580200000011</v>
      </c>
      <c r="I171" s="84">
        <v>9.399510436842104E-4</v>
      </c>
      <c r="J171" s="84">
        <f t="shared" si="5"/>
        <v>4.6788455279079523E-2</v>
      </c>
      <c r="K171" s="84">
        <f>H171/'סכום נכסי הקרן'!$C$42</f>
        <v>4.8679054027205597E-3</v>
      </c>
    </row>
    <row r="172" spans="2:11">
      <c r="B172" s="76" t="s">
        <v>2270</v>
      </c>
      <c r="C172" s="73">
        <v>62174</v>
      </c>
      <c r="D172" s="86" t="s">
        <v>130</v>
      </c>
      <c r="E172" s="94">
        <v>42549</v>
      </c>
      <c r="F172" s="83">
        <v>90439.910000000018</v>
      </c>
      <c r="G172" s="85">
        <v>100</v>
      </c>
      <c r="H172" s="83">
        <v>334.62768000000005</v>
      </c>
      <c r="I172" s="84">
        <v>1.3759798999999999E-4</v>
      </c>
      <c r="J172" s="84">
        <f t="shared" si="5"/>
        <v>1.7168467913866373E-4</v>
      </c>
      <c r="K172" s="84">
        <f>H172/'סכום נכסי הקרן'!$C$42</f>
        <v>1.786220066805951E-5</v>
      </c>
    </row>
    <row r="173" spans="2:11">
      <c r="B173" s="76" t="s">
        <v>2271</v>
      </c>
      <c r="C173" s="73">
        <v>5309</v>
      </c>
      <c r="D173" s="86" t="s">
        <v>130</v>
      </c>
      <c r="E173" s="94">
        <v>42795</v>
      </c>
      <c r="F173" s="83">
        <v>2064093.7000000002</v>
      </c>
      <c r="G173" s="85">
        <v>123.2107</v>
      </c>
      <c r="H173" s="83">
        <v>9409.7819100000015</v>
      </c>
      <c r="I173" s="84">
        <v>2.807754E-3</v>
      </c>
      <c r="J173" s="84">
        <f t="shared" si="5"/>
        <v>4.8277996248940079E-3</v>
      </c>
      <c r="K173" s="84">
        <f>H173/'סכום נכסי הקרן'!$C$42</f>
        <v>5.0228783440478173E-4</v>
      </c>
    </row>
    <row r="174" spans="2:11">
      <c r="B174" s="76" t="s">
        <v>2272</v>
      </c>
      <c r="C174" s="73">
        <v>87344</v>
      </c>
      <c r="D174" s="86" t="s">
        <v>130</v>
      </c>
      <c r="E174" s="94">
        <v>44421</v>
      </c>
      <c r="F174" s="83">
        <v>257574.63000000003</v>
      </c>
      <c r="G174" s="85">
        <v>100</v>
      </c>
      <c r="H174" s="83">
        <v>953.02613000000008</v>
      </c>
      <c r="I174" s="84">
        <v>2.4312626300000001E-3</v>
      </c>
      <c r="J174" s="84">
        <f t="shared" si="5"/>
        <v>4.8896129973411762E-4</v>
      </c>
      <c r="K174" s="84">
        <f>H174/'סכום נכסי הקרן'!$C$42</f>
        <v>5.0871894327343655E-5</v>
      </c>
    </row>
    <row r="175" spans="2:11">
      <c r="B175" s="76" t="s">
        <v>2273</v>
      </c>
      <c r="C175" s="73">
        <v>7046</v>
      </c>
      <c r="D175" s="86" t="s">
        <v>130</v>
      </c>
      <c r="E175" s="94">
        <v>43795</v>
      </c>
      <c r="F175" s="83">
        <v>4798864.4800000014</v>
      </c>
      <c r="G175" s="85">
        <v>145.29949999999999</v>
      </c>
      <c r="H175" s="83">
        <v>25799.086540000008</v>
      </c>
      <c r="I175" s="84">
        <v>5.5352639333333339E-4</v>
      </c>
      <c r="J175" s="84">
        <f t="shared" si="5"/>
        <v>1.3236525725219498E-2</v>
      </c>
      <c r="K175" s="84">
        <f>H175/'סכום נכסי הקרן'!$C$42</f>
        <v>1.377137900935491E-3</v>
      </c>
    </row>
    <row r="176" spans="2:11">
      <c r="B176" s="76" t="s">
        <v>2274</v>
      </c>
      <c r="C176" s="73">
        <v>8315</v>
      </c>
      <c r="D176" s="86" t="s">
        <v>130</v>
      </c>
      <c r="E176" s="94">
        <v>44337</v>
      </c>
      <c r="F176" s="83">
        <v>5950282.2300000014</v>
      </c>
      <c r="G176" s="85">
        <v>91.9084</v>
      </c>
      <c r="H176" s="83">
        <v>20234.594010000004</v>
      </c>
      <c r="I176" s="84">
        <v>1.1088273156710526E-3</v>
      </c>
      <c r="J176" s="84">
        <f t="shared" si="5"/>
        <v>1.0381597183197687E-2</v>
      </c>
      <c r="K176" s="84">
        <f>H176/'סכום נכסי הקרן'!$C$42</f>
        <v>1.0801090293646209E-3</v>
      </c>
    </row>
    <row r="177" spans="2:11">
      <c r="B177" s="76" t="s">
        <v>2275</v>
      </c>
      <c r="C177" s="73">
        <v>62175</v>
      </c>
      <c r="D177" s="86" t="s">
        <v>130</v>
      </c>
      <c r="E177" s="94">
        <v>42549</v>
      </c>
      <c r="F177" s="83">
        <v>256347.83000000005</v>
      </c>
      <c r="G177" s="85">
        <v>100</v>
      </c>
      <c r="H177" s="83">
        <v>948.48697000000016</v>
      </c>
      <c r="I177" s="84">
        <v>2.0509189999999999E-5</v>
      </c>
      <c r="J177" s="84">
        <f t="shared" si="5"/>
        <v>4.8663243014341597E-4</v>
      </c>
      <c r="K177" s="84">
        <f>H177/'סכום נכסי הקרן'!$C$42</f>
        <v>5.0629597017137793E-5</v>
      </c>
    </row>
    <row r="178" spans="2:11">
      <c r="B178" s="76" t="s">
        <v>2276</v>
      </c>
      <c r="C178" s="73">
        <v>62176</v>
      </c>
      <c r="D178" s="86" t="s">
        <v>130</v>
      </c>
      <c r="E178" s="94">
        <v>42549</v>
      </c>
      <c r="F178" s="83">
        <v>71470.860000000015</v>
      </c>
      <c r="G178" s="85">
        <v>100</v>
      </c>
      <c r="H178" s="83">
        <v>264.44219000000004</v>
      </c>
      <c r="I178" s="84">
        <v>3.5041450000000003E-5</v>
      </c>
      <c r="J178" s="84">
        <f t="shared" si="5"/>
        <v>1.3567518545051487E-4</v>
      </c>
      <c r="K178" s="84">
        <f>H178/'סכום נכסי הקרן'!$C$42</f>
        <v>1.4115746380816793E-5</v>
      </c>
    </row>
    <row r="179" spans="2:11">
      <c r="B179" s="76" t="s">
        <v>2277</v>
      </c>
      <c r="C179" s="73">
        <v>8296</v>
      </c>
      <c r="D179" s="86" t="s">
        <v>130</v>
      </c>
      <c r="E179" s="94">
        <v>44085</v>
      </c>
      <c r="F179" s="83">
        <v>2161234.4300000006</v>
      </c>
      <c r="G179" s="85">
        <v>121.708</v>
      </c>
      <c r="H179" s="83">
        <v>9732.4622400000026</v>
      </c>
      <c r="I179" s="84">
        <v>6.8812784615384617E-4</v>
      </c>
      <c r="J179" s="84">
        <f t="shared" si="5"/>
        <v>4.9933545751611481E-3</v>
      </c>
      <c r="K179" s="84">
        <f>H179/'סכום נכסי הקרן'!$C$42</f>
        <v>5.1951229355919385E-4</v>
      </c>
    </row>
    <row r="180" spans="2:11">
      <c r="B180" s="76" t="s">
        <v>2278</v>
      </c>
      <c r="C180" s="73">
        <v>8333</v>
      </c>
      <c r="D180" s="86" t="s">
        <v>130</v>
      </c>
      <c r="E180" s="94">
        <v>44501</v>
      </c>
      <c r="F180" s="83">
        <v>586429.14000000013</v>
      </c>
      <c r="G180" s="85">
        <v>129.0412</v>
      </c>
      <c r="H180" s="83">
        <v>2799.9202400000008</v>
      </c>
      <c r="I180" s="84">
        <v>1.927024894E-3</v>
      </c>
      <c r="J180" s="84">
        <f t="shared" si="5"/>
        <v>1.4365321124010135E-3</v>
      </c>
      <c r="K180" s="84">
        <f>H180/'סכום נכסי הקרן'!$C$42</f>
        <v>1.4945786069293893E-4</v>
      </c>
    </row>
    <row r="181" spans="2:11">
      <c r="B181" s="76" t="s">
        <v>2279</v>
      </c>
      <c r="C181" s="73">
        <v>87955</v>
      </c>
      <c r="D181" s="86" t="s">
        <v>132</v>
      </c>
      <c r="E181" s="94">
        <v>44827</v>
      </c>
      <c r="F181" s="83">
        <v>560379.43999999994</v>
      </c>
      <c r="G181" s="85">
        <v>100</v>
      </c>
      <c r="H181" s="83">
        <v>2251.8847900000005</v>
      </c>
      <c r="I181" s="84">
        <v>1.00907287E-3</v>
      </c>
      <c r="J181" s="84">
        <f t="shared" si="5"/>
        <v>1.1553560590934593E-3</v>
      </c>
      <c r="K181" s="84">
        <f>H181/'סכום נכסי הקרן'!$C$42</f>
        <v>1.2020409668539988E-4</v>
      </c>
    </row>
    <row r="182" spans="2:11">
      <c r="B182" s="76" t="s">
        <v>2280</v>
      </c>
      <c r="C182" s="73">
        <v>84031</v>
      </c>
      <c r="D182" s="86" t="s">
        <v>130</v>
      </c>
      <c r="E182" s="94">
        <v>44314</v>
      </c>
      <c r="F182" s="83">
        <v>463458.80000000005</v>
      </c>
      <c r="G182" s="85">
        <v>100</v>
      </c>
      <c r="H182" s="83">
        <v>1714.7975600000002</v>
      </c>
      <c r="I182" s="84">
        <v>7.6677086100000007E-3</v>
      </c>
      <c r="J182" s="84">
        <f t="shared" si="5"/>
        <v>8.7979711922326156E-4</v>
      </c>
      <c r="K182" s="84">
        <f>H182/'סכום נכסי הקרן'!$C$42</f>
        <v>9.1534741303584972E-5</v>
      </c>
    </row>
    <row r="183" spans="2:11">
      <c r="B183" s="76" t="s">
        <v>2281</v>
      </c>
      <c r="C183" s="73">
        <v>6653</v>
      </c>
      <c r="D183" s="86" t="s">
        <v>130</v>
      </c>
      <c r="E183" s="94">
        <v>39264</v>
      </c>
      <c r="F183" s="83">
        <v>36543527.870000005</v>
      </c>
      <c r="G183" s="85">
        <v>90.406899999999993</v>
      </c>
      <c r="H183" s="83">
        <v>122240.12159000001</v>
      </c>
      <c r="I183" s="84">
        <v>9.2127380183178696E-4</v>
      </c>
      <c r="J183" s="84">
        <f t="shared" si="5"/>
        <v>6.2716736562409864E-2</v>
      </c>
      <c r="K183" s="84">
        <f>H183/'סכום נכסי הקרן'!$C$42</f>
        <v>6.5250955376093623E-3</v>
      </c>
    </row>
    <row r="184" spans="2:11">
      <c r="B184" s="76" t="s">
        <v>2282</v>
      </c>
      <c r="C184" s="73">
        <v>8410</v>
      </c>
      <c r="D184" s="86" t="s">
        <v>132</v>
      </c>
      <c r="E184" s="94">
        <v>44651</v>
      </c>
      <c r="F184" s="83">
        <v>1020364.3864720002</v>
      </c>
      <c r="G184" s="85">
        <v>117.68559999999999</v>
      </c>
      <c r="H184" s="83">
        <v>4825.5030043230008</v>
      </c>
      <c r="I184" s="84">
        <v>3.0920132891612412E-3</v>
      </c>
      <c r="J184" s="84">
        <f t="shared" si="5"/>
        <v>2.4757812473249433E-3</v>
      </c>
      <c r="K184" s="84">
        <f>H184/'סכום נכסי הקרן'!$C$42</f>
        <v>2.5758210733655226E-4</v>
      </c>
    </row>
    <row r="185" spans="2:11">
      <c r="B185" s="76" t="s">
        <v>2283</v>
      </c>
      <c r="C185" s="73">
        <v>7001</v>
      </c>
      <c r="D185" s="86" t="s">
        <v>132</v>
      </c>
      <c r="E185" s="94">
        <v>43602</v>
      </c>
      <c r="F185" s="83">
        <v>1607500.9</v>
      </c>
      <c r="G185" s="85">
        <v>67.743700000000004</v>
      </c>
      <c r="H185" s="83">
        <v>4376.0685000000012</v>
      </c>
      <c r="I185" s="84">
        <v>2.7775211166666666E-3</v>
      </c>
      <c r="J185" s="84">
        <f t="shared" si="5"/>
        <v>2.2451935724842414E-3</v>
      </c>
      <c r="K185" s="84">
        <f>H185/'סכום נכסי הקרן'!$C$42</f>
        <v>2.3359159554336384E-4</v>
      </c>
    </row>
    <row r="186" spans="2:11">
      <c r="B186" s="76" t="s">
        <v>2284</v>
      </c>
      <c r="C186" s="73">
        <v>8319</v>
      </c>
      <c r="D186" s="86" t="s">
        <v>132</v>
      </c>
      <c r="E186" s="94">
        <v>44377</v>
      </c>
      <c r="F186" s="83">
        <v>1264962.0000000002</v>
      </c>
      <c r="G186" s="85">
        <v>105.889</v>
      </c>
      <c r="H186" s="83">
        <v>5382.6023600000017</v>
      </c>
      <c r="I186" s="84">
        <v>1.3501857405000001E-3</v>
      </c>
      <c r="J186" s="84">
        <f t="shared" si="5"/>
        <v>2.7616076443754273E-3</v>
      </c>
      <c r="K186" s="84">
        <f>H186/'סכום נכסי הקרן'!$C$42</f>
        <v>2.8731969653762865E-4</v>
      </c>
    </row>
    <row r="187" spans="2:11">
      <c r="B187" s="76" t="s">
        <v>2285</v>
      </c>
      <c r="C187" s="73">
        <v>8411</v>
      </c>
      <c r="D187" s="86" t="s">
        <v>132</v>
      </c>
      <c r="E187" s="94">
        <v>44651</v>
      </c>
      <c r="F187" s="83">
        <v>1358939.7844390003</v>
      </c>
      <c r="G187" s="85">
        <v>104.7353</v>
      </c>
      <c r="H187" s="83">
        <v>5719.4895015009997</v>
      </c>
      <c r="I187" s="84">
        <v>4.6380199337418618E-3</v>
      </c>
      <c r="J187" s="84">
        <f t="shared" si="5"/>
        <v>2.9344515668941512E-3</v>
      </c>
      <c r="K187" s="84">
        <f>H187/'סכום נכסי הקרן'!$C$42</f>
        <v>3.0530250574211461E-4</v>
      </c>
    </row>
    <row r="188" spans="2:11">
      <c r="B188" s="76" t="s">
        <v>2286</v>
      </c>
      <c r="C188" s="73">
        <v>9384</v>
      </c>
      <c r="D188" s="86" t="s">
        <v>132</v>
      </c>
      <c r="E188" s="94">
        <v>44910</v>
      </c>
      <c r="F188" s="83">
        <v>181038.58559600002</v>
      </c>
      <c r="G188" s="85">
        <v>91.305400000000006</v>
      </c>
      <c r="H188" s="83">
        <v>664.25003028900016</v>
      </c>
      <c r="I188" s="84">
        <v>1.8103858462691163E-3</v>
      </c>
      <c r="J188" s="84">
        <f t="shared" si="5"/>
        <v>3.4080131481655857E-4</v>
      </c>
      <c r="K188" s="84">
        <f>H188/'סכום נכסי הקרן'!$C$42</f>
        <v>3.5457220200034635E-5</v>
      </c>
    </row>
    <row r="189" spans="2:11">
      <c r="B189" s="76" t="s">
        <v>2287</v>
      </c>
      <c r="C189" s="73">
        <v>5303</v>
      </c>
      <c r="D189" s="86" t="s">
        <v>132</v>
      </c>
      <c r="E189" s="94">
        <v>42788</v>
      </c>
      <c r="F189" s="83">
        <v>2146683.1300000004</v>
      </c>
      <c r="G189" s="85">
        <v>64.000600000000006</v>
      </c>
      <c r="H189" s="83">
        <v>5520.9772900000007</v>
      </c>
      <c r="I189" s="84">
        <v>2.710196942507874E-3</v>
      </c>
      <c r="J189" s="84">
        <f t="shared" si="5"/>
        <v>2.8326025347499618E-3</v>
      </c>
      <c r="K189" s="84">
        <f>H189/'סכום נכסי הקרן'!$C$42</f>
        <v>2.9470605730458213E-4</v>
      </c>
    </row>
    <row r="190" spans="2:11">
      <c r="B190" s="76" t="s">
        <v>2288</v>
      </c>
      <c r="C190" s="73">
        <v>7011</v>
      </c>
      <c r="D190" s="86" t="s">
        <v>132</v>
      </c>
      <c r="E190" s="94">
        <v>43651</v>
      </c>
      <c r="F190" s="83">
        <v>5512858.3200000012</v>
      </c>
      <c r="G190" s="85">
        <v>98.567700000000002</v>
      </c>
      <c r="H190" s="83">
        <v>21836.117710000006</v>
      </c>
      <c r="I190" s="84">
        <v>6.4345566484199784E-3</v>
      </c>
      <c r="J190" s="84">
        <f t="shared" si="5"/>
        <v>1.1203277812150634E-2</v>
      </c>
      <c r="K190" s="84">
        <f>H190/'סכום נכסי הקרן'!$C$42</f>
        <v>1.1655972881483927E-3</v>
      </c>
    </row>
    <row r="191" spans="2:11">
      <c r="B191" s="76" t="s">
        <v>2289</v>
      </c>
      <c r="C191" s="73">
        <v>62177</v>
      </c>
      <c r="D191" s="86" t="s">
        <v>130</v>
      </c>
      <c r="E191" s="94">
        <v>42549</v>
      </c>
      <c r="F191" s="83">
        <v>190494.21000000005</v>
      </c>
      <c r="G191" s="85">
        <v>100</v>
      </c>
      <c r="H191" s="83">
        <v>704.8285699999999</v>
      </c>
      <c r="I191" s="84">
        <v>4.6233569999999995E-5</v>
      </c>
      <c r="J191" s="84">
        <f t="shared" si="5"/>
        <v>3.616206133581452E-4</v>
      </c>
      <c r="K191" s="84">
        <f>H191/'סכום נכסי הקרן'!$C$42</f>
        <v>3.7623275378538395E-5</v>
      </c>
    </row>
    <row r="192" spans="2:11">
      <c r="B192" s="76" t="s">
        <v>2290</v>
      </c>
      <c r="C192" s="73">
        <v>8406</v>
      </c>
      <c r="D192" s="86" t="s">
        <v>130</v>
      </c>
      <c r="E192" s="94">
        <v>44621</v>
      </c>
      <c r="F192" s="83">
        <v>3595196.6600000006</v>
      </c>
      <c r="G192" s="85">
        <v>100</v>
      </c>
      <c r="H192" s="83">
        <v>13302.227640000003</v>
      </c>
      <c r="I192" s="84">
        <v>4.2296429999999999E-3</v>
      </c>
      <c r="J192" s="84">
        <f t="shared" si="5"/>
        <v>6.8248648294811235E-3</v>
      </c>
      <c r="K192" s="84">
        <f>H192/'סכום נכסי הקרן'!$C$42</f>
        <v>7.1006397150973196E-4</v>
      </c>
    </row>
    <row r="193" spans="2:11">
      <c r="B193" s="76" t="s">
        <v>2291</v>
      </c>
      <c r="C193" s="73">
        <v>8502</v>
      </c>
      <c r="D193" s="86" t="s">
        <v>130</v>
      </c>
      <c r="E193" s="94">
        <v>44621</v>
      </c>
      <c r="F193" s="83">
        <v>6594865.9316430008</v>
      </c>
      <c r="G193" s="85">
        <v>100.4263</v>
      </c>
      <c r="H193" s="83">
        <v>24505.025422706003</v>
      </c>
      <c r="I193" s="84">
        <v>5.4866172466960178E-3</v>
      </c>
      <c r="J193" s="84">
        <f t="shared" si="5"/>
        <v>1.2572592401746551E-2</v>
      </c>
      <c r="K193" s="84">
        <f>H193/'סכום נכסי הקרן'!$C$42</f>
        <v>1.3080617881828377E-3</v>
      </c>
    </row>
    <row r="194" spans="2:11">
      <c r="B194" s="76" t="s">
        <v>2292</v>
      </c>
      <c r="C194" s="73">
        <v>7017</v>
      </c>
      <c r="D194" s="86" t="s">
        <v>131</v>
      </c>
      <c r="E194" s="94">
        <v>43709</v>
      </c>
      <c r="F194" s="83">
        <v>10345944.210000003</v>
      </c>
      <c r="G194" s="85">
        <v>98.397369999999995</v>
      </c>
      <c r="H194" s="83">
        <v>10180.140100000002</v>
      </c>
      <c r="I194" s="84">
        <v>6.2702690919999998E-3</v>
      </c>
      <c r="J194" s="84">
        <f t="shared" si="5"/>
        <v>5.2230409829071645E-3</v>
      </c>
      <c r="K194" s="84">
        <f>H194/'סכום נכסי הקרן'!$C$42</f>
        <v>5.434090368589933E-4</v>
      </c>
    </row>
    <row r="195" spans="2:11">
      <c r="B195" s="76" t="s">
        <v>2293</v>
      </c>
      <c r="C195" s="73">
        <v>9536</v>
      </c>
      <c r="D195" s="86" t="s">
        <v>131</v>
      </c>
      <c r="E195" s="94">
        <v>45015</v>
      </c>
      <c r="F195" s="83">
        <v>2785280.0708170007</v>
      </c>
      <c r="G195" s="85">
        <v>100</v>
      </c>
      <c r="H195" s="83">
        <v>2785.2800708170007</v>
      </c>
      <c r="I195" s="84">
        <v>7.7368886981009789E-3</v>
      </c>
      <c r="J195" s="84">
        <f t="shared" si="5"/>
        <v>1.4290208008779525E-3</v>
      </c>
      <c r="K195" s="84">
        <f>H195/'סכום נכסי הקרן'!$C$42</f>
        <v>1.4867637830104271E-4</v>
      </c>
    </row>
    <row r="196" spans="2:11">
      <c r="B196" s="76" t="s">
        <v>2294</v>
      </c>
      <c r="C196" s="73">
        <v>6885</v>
      </c>
      <c r="D196" s="86" t="s">
        <v>132</v>
      </c>
      <c r="E196" s="94">
        <v>43602</v>
      </c>
      <c r="F196" s="83">
        <v>2301220.0499999998</v>
      </c>
      <c r="G196" s="85">
        <v>95.516800000000003</v>
      </c>
      <c r="H196" s="83">
        <v>8832.870960000002</v>
      </c>
      <c r="I196" s="84">
        <v>3.2642582919822408E-3</v>
      </c>
      <c r="J196" s="84">
        <f t="shared" si="5"/>
        <v>4.5318086556402643E-3</v>
      </c>
      <c r="K196" s="84">
        <f>H196/'סכום נכסי הקרן'!$C$42</f>
        <v>4.7149271561335108E-4</v>
      </c>
    </row>
    <row r="197" spans="2:11">
      <c r="B197" s="76" t="s">
        <v>2295</v>
      </c>
      <c r="C197" s="73">
        <v>84034</v>
      </c>
      <c r="D197" s="86" t="s">
        <v>130</v>
      </c>
      <c r="E197" s="94">
        <v>44314</v>
      </c>
      <c r="F197" s="83">
        <v>443113.81000000006</v>
      </c>
      <c r="G197" s="85">
        <v>100</v>
      </c>
      <c r="H197" s="83">
        <v>1639.5211100000004</v>
      </c>
      <c r="I197" s="84">
        <v>7.0542919199999997E-3</v>
      </c>
      <c r="J197" s="84">
        <f t="shared" si="5"/>
        <v>8.4117564844431213E-4</v>
      </c>
      <c r="K197" s="84">
        <f>H197/'סכום נכסי הקרן'!$C$42</f>
        <v>8.7516534992979869E-5</v>
      </c>
    </row>
    <row r="198" spans="2:11">
      <c r="B198" s="76" t="s">
        <v>2296</v>
      </c>
      <c r="C198" s="73">
        <v>5317</v>
      </c>
      <c r="D198" s="86" t="s">
        <v>130</v>
      </c>
      <c r="E198" s="94">
        <v>43191</v>
      </c>
      <c r="F198" s="83">
        <v>2585850.2100000004</v>
      </c>
      <c r="G198" s="85">
        <v>161.4555</v>
      </c>
      <c r="H198" s="83">
        <v>15447.490310000003</v>
      </c>
      <c r="I198" s="84">
        <v>1.5519225E-3</v>
      </c>
      <c r="J198" s="84">
        <f t="shared" si="5"/>
        <v>7.9255171519880454E-3</v>
      </c>
      <c r="K198" s="84">
        <f>H198/'סכום נכסי הקרן'!$C$42</f>
        <v>8.2457665108614088E-4</v>
      </c>
    </row>
    <row r="199" spans="2:11">
      <c r="B199" s="76" t="s">
        <v>2297</v>
      </c>
      <c r="C199" s="73">
        <v>87345</v>
      </c>
      <c r="D199" s="86" t="s">
        <v>130</v>
      </c>
      <c r="E199" s="94">
        <v>44421</v>
      </c>
      <c r="F199" s="83">
        <v>237740.67000000004</v>
      </c>
      <c r="G199" s="85">
        <v>100</v>
      </c>
      <c r="H199" s="83">
        <v>879.64047000000016</v>
      </c>
      <c r="I199" s="84">
        <v>9.1310525000000008E-4</v>
      </c>
      <c r="J199" s="84">
        <f t="shared" si="5"/>
        <v>4.5130992107208031E-4</v>
      </c>
      <c r="K199" s="84">
        <f>H199/'סכום נכסי הקרן'!$C$42</f>
        <v>4.6954617116211612E-5</v>
      </c>
    </row>
    <row r="200" spans="2:11">
      <c r="B200" s="76" t="s">
        <v>2298</v>
      </c>
      <c r="C200" s="73">
        <v>7077</v>
      </c>
      <c r="D200" s="86" t="s">
        <v>130</v>
      </c>
      <c r="E200" s="94">
        <v>44012</v>
      </c>
      <c r="F200" s="83">
        <v>9242475.1900000013</v>
      </c>
      <c r="G200" s="85">
        <v>118.6464</v>
      </c>
      <c r="H200" s="83">
        <v>40573.697140000011</v>
      </c>
      <c r="I200" s="84">
        <v>4.2494138880000004E-3</v>
      </c>
      <c r="J200" s="84">
        <f t="shared" si="5"/>
        <v>2.0816814003402882E-2</v>
      </c>
      <c r="K200" s="84">
        <f>H200/'סכום נכסי הקרן'!$C$42</f>
        <v>2.1657966853182984E-3</v>
      </c>
    </row>
    <row r="201" spans="2:11">
      <c r="B201" s="76" t="s">
        <v>2299</v>
      </c>
      <c r="C201" s="73">
        <v>9172</v>
      </c>
      <c r="D201" s="86" t="s">
        <v>132</v>
      </c>
      <c r="E201" s="94">
        <v>44743</v>
      </c>
      <c r="F201" s="83">
        <v>355015.45870700007</v>
      </c>
      <c r="G201" s="85">
        <v>95.864599999999996</v>
      </c>
      <c r="H201" s="83">
        <v>1367.6327783639999</v>
      </c>
      <c r="I201" s="84">
        <v>8.3903209911407005E-3</v>
      </c>
      <c r="J201" s="84">
        <f t="shared" si="5"/>
        <v>7.0168013217837349E-4</v>
      </c>
      <c r="K201" s="84">
        <f>H201/'סכום נכסי הקרן'!$C$42</f>
        <v>7.3003318575897601E-5</v>
      </c>
    </row>
    <row r="202" spans="2:11">
      <c r="B202" s="76" t="s">
        <v>2300</v>
      </c>
      <c r="C202" s="73">
        <v>84033</v>
      </c>
      <c r="D202" s="86" t="s">
        <v>130</v>
      </c>
      <c r="E202" s="94">
        <v>44314</v>
      </c>
      <c r="F202" s="83">
        <v>454049.24000000005</v>
      </c>
      <c r="G202" s="85">
        <v>100</v>
      </c>
      <c r="H202" s="83">
        <v>1679.9822000000001</v>
      </c>
      <c r="I202" s="84">
        <v>7.9744169500000003E-3</v>
      </c>
      <c r="J202" s="84">
        <f t="shared" ref="J202:J248" si="7">IFERROR(H202/$H$11,0)</f>
        <v>8.6193468802600657E-4</v>
      </c>
      <c r="K202" s="84">
        <f>H202/'סכום נכסי הקרן'!$C$42</f>
        <v>8.9676320784843865E-5</v>
      </c>
    </row>
    <row r="203" spans="2:11">
      <c r="B203" s="76" t="s">
        <v>2301</v>
      </c>
      <c r="C203" s="73">
        <v>8275</v>
      </c>
      <c r="D203" s="86" t="s">
        <v>130</v>
      </c>
      <c r="E203" s="94">
        <v>44256</v>
      </c>
      <c r="F203" s="83">
        <v>629809.58000000007</v>
      </c>
      <c r="G203" s="85">
        <v>114.2824</v>
      </c>
      <c r="H203" s="83">
        <v>2663.1175500000004</v>
      </c>
      <c r="I203" s="84">
        <v>1.0496826333333332E-3</v>
      </c>
      <c r="J203" s="84">
        <f t="shared" si="7"/>
        <v>1.3663438783076589E-3</v>
      </c>
      <c r="K203" s="84">
        <f>H203/'סכום נכסי הקרן'!$C$42</f>
        <v>1.4215542504054357E-4</v>
      </c>
    </row>
    <row r="204" spans="2:11">
      <c r="B204" s="76" t="s">
        <v>2302</v>
      </c>
      <c r="C204" s="73">
        <v>8335</v>
      </c>
      <c r="D204" s="86" t="s">
        <v>130</v>
      </c>
      <c r="E204" s="94">
        <v>44412</v>
      </c>
      <c r="F204" s="83">
        <v>4196781.5599999996</v>
      </c>
      <c r="G204" s="85">
        <v>98.963300000000004</v>
      </c>
      <c r="H204" s="83">
        <v>15367.112060000003</v>
      </c>
      <c r="I204" s="84">
        <v>1.3989271788399999E-2</v>
      </c>
      <c r="J204" s="84">
        <f t="shared" si="7"/>
        <v>7.8842781425284055E-3</v>
      </c>
      <c r="K204" s="84">
        <f>H204/'סכום נכסי הקרן'!$C$42</f>
        <v>8.2028611412025853E-4</v>
      </c>
    </row>
    <row r="205" spans="2:11">
      <c r="B205" s="76" t="s">
        <v>2303</v>
      </c>
      <c r="C205" s="73">
        <v>6651</v>
      </c>
      <c r="D205" s="86" t="s">
        <v>132</v>
      </c>
      <c r="E205" s="94">
        <v>43465</v>
      </c>
      <c r="F205" s="83">
        <v>3604444.9800000004</v>
      </c>
      <c r="G205" s="85">
        <v>105.1855</v>
      </c>
      <c r="H205" s="83">
        <v>15235.553920000002</v>
      </c>
      <c r="I205" s="84">
        <v>1.4860368111470302E-2</v>
      </c>
      <c r="J205" s="84">
        <f t="shared" si="7"/>
        <v>7.816780686687395E-3</v>
      </c>
      <c r="K205" s="84">
        <f>H205/'סכום נכסי הקרן'!$C$42</f>
        <v>8.1326362902220362E-4</v>
      </c>
    </row>
    <row r="206" spans="2:11">
      <c r="B206" s="76" t="s">
        <v>2304</v>
      </c>
      <c r="C206" s="73">
        <v>8415</v>
      </c>
      <c r="D206" s="86" t="s">
        <v>132</v>
      </c>
      <c r="E206" s="94">
        <v>44440</v>
      </c>
      <c r="F206" s="83">
        <v>7655821.870000001</v>
      </c>
      <c r="G206" s="85">
        <v>115.5314</v>
      </c>
      <c r="H206" s="83">
        <v>35543.143010000007</v>
      </c>
      <c r="I206" s="84">
        <v>1.2759702946666666E-2</v>
      </c>
      <c r="J206" s="84">
        <f t="shared" si="7"/>
        <v>1.8235828856870084E-2</v>
      </c>
      <c r="K206" s="84">
        <f>H206/'סכום נכסי הקרן'!$C$42</f>
        <v>1.8972690867000504E-3</v>
      </c>
    </row>
    <row r="207" spans="2:11">
      <c r="B207" s="76" t="s">
        <v>2305</v>
      </c>
      <c r="C207" s="73">
        <v>87341</v>
      </c>
      <c r="D207" s="86" t="s">
        <v>130</v>
      </c>
      <c r="E207" s="94">
        <v>44421</v>
      </c>
      <c r="F207" s="83">
        <v>630338.58000000007</v>
      </c>
      <c r="G207" s="85">
        <v>100</v>
      </c>
      <c r="H207" s="83">
        <v>2332.2527500000006</v>
      </c>
      <c r="I207" s="84">
        <v>9.4544397000000005E-4</v>
      </c>
      <c r="J207" s="84">
        <f t="shared" si="7"/>
        <v>1.1965897891471982E-3</v>
      </c>
      <c r="K207" s="84">
        <f>H207/'סכום נכסי הקרן'!$C$42</f>
        <v>1.2449408437799776E-4</v>
      </c>
    </row>
    <row r="208" spans="2:11">
      <c r="B208" s="76" t="s">
        <v>2306</v>
      </c>
      <c r="C208" s="73">
        <v>8310</v>
      </c>
      <c r="D208" s="86" t="s">
        <v>130</v>
      </c>
      <c r="E208" s="94">
        <v>44377</v>
      </c>
      <c r="F208" s="83">
        <v>1607131.0000000002</v>
      </c>
      <c r="G208" s="85">
        <v>35.569099999999999</v>
      </c>
      <c r="H208" s="83">
        <v>2115.0755099999997</v>
      </c>
      <c r="I208" s="84">
        <v>4.1924711384615388E-3</v>
      </c>
      <c r="J208" s="84">
        <f t="shared" si="7"/>
        <v>1.0851644439228559E-3</v>
      </c>
      <c r="K208" s="84">
        <f>H208/'סכום נכסי הקרן'!$C$42</f>
        <v>1.1290130926323339E-4</v>
      </c>
    </row>
    <row r="209" spans="2:11">
      <c r="B209" s="76" t="s">
        <v>2307</v>
      </c>
      <c r="C209" s="73">
        <v>87951</v>
      </c>
      <c r="D209" s="86" t="s">
        <v>132</v>
      </c>
      <c r="E209" s="94">
        <v>44771</v>
      </c>
      <c r="F209" s="83">
        <v>593919.78000000014</v>
      </c>
      <c r="G209" s="85">
        <v>100</v>
      </c>
      <c r="H209" s="83">
        <v>2386.6666500000006</v>
      </c>
      <c r="I209" s="84">
        <v>1.86793148E-3</v>
      </c>
      <c r="J209" s="84">
        <f t="shared" si="7"/>
        <v>1.2245074825136984E-3</v>
      </c>
      <c r="K209" s="84">
        <f>H209/'סכום נכסי הקרן'!$C$42</f>
        <v>1.2739866179051703E-4</v>
      </c>
    </row>
    <row r="210" spans="2:11">
      <c r="B210" s="76" t="s">
        <v>2308</v>
      </c>
      <c r="C210" s="73">
        <v>7085</v>
      </c>
      <c r="D210" s="86" t="s">
        <v>130</v>
      </c>
      <c r="E210" s="94">
        <v>43983</v>
      </c>
      <c r="F210" s="83">
        <v>8896199.9408129994</v>
      </c>
      <c r="G210" s="85">
        <v>98.3048</v>
      </c>
      <c r="H210" s="83">
        <v>32357.948770081006</v>
      </c>
      <c r="I210" s="84">
        <v>2.9653999983543142E-3</v>
      </c>
      <c r="J210" s="84">
        <f t="shared" si="7"/>
        <v>1.6601627373374117E-2</v>
      </c>
      <c r="K210" s="84">
        <f>H210/'סכום נכסי הקרן'!$C$42</f>
        <v>1.7272455588192115E-3</v>
      </c>
    </row>
    <row r="211" spans="2:11">
      <c r="B211" s="76" t="s">
        <v>2309</v>
      </c>
      <c r="C211" s="73">
        <v>8330</v>
      </c>
      <c r="D211" s="86" t="s">
        <v>130</v>
      </c>
      <c r="E211" s="94">
        <v>44002</v>
      </c>
      <c r="F211" s="83">
        <v>3243095.1900000004</v>
      </c>
      <c r="G211" s="85">
        <v>110.38420000000001</v>
      </c>
      <c r="H211" s="83">
        <v>13245.499320000003</v>
      </c>
      <c r="I211" s="84">
        <v>1.0865889481230769E-2</v>
      </c>
      <c r="J211" s="84">
        <f t="shared" si="7"/>
        <v>6.7957596956282531E-3</v>
      </c>
      <c r="K211" s="84">
        <f>H211/'סכום נכסי הקרן'!$C$42</f>
        <v>7.0703585191304495E-4</v>
      </c>
    </row>
    <row r="212" spans="2:11">
      <c r="B212" s="76" t="s">
        <v>2310</v>
      </c>
      <c r="C212" s="73">
        <v>5331</v>
      </c>
      <c r="D212" s="86" t="s">
        <v>130</v>
      </c>
      <c r="E212" s="94">
        <v>43251</v>
      </c>
      <c r="F212" s="83">
        <v>423895.0400000001</v>
      </c>
      <c r="G212" s="85">
        <v>157.04</v>
      </c>
      <c r="H212" s="83">
        <v>2463.0336500000003</v>
      </c>
      <c r="I212" s="84">
        <v>8.7994218571428573E-4</v>
      </c>
      <c r="J212" s="84">
        <f t="shared" si="7"/>
        <v>1.2636884728363827E-3</v>
      </c>
      <c r="K212" s="84">
        <f>H212/'סכום נכסי הקרן'!$C$42</f>
        <v>1.3147508092720557E-4</v>
      </c>
    </row>
    <row r="213" spans="2:11">
      <c r="B213" s="76" t="s">
        <v>2311</v>
      </c>
      <c r="C213" s="73">
        <v>62178</v>
      </c>
      <c r="D213" s="86" t="s">
        <v>130</v>
      </c>
      <c r="E213" s="94">
        <v>42549</v>
      </c>
      <c r="F213" s="83">
        <v>55963.839999999997</v>
      </c>
      <c r="G213" s="85">
        <v>100</v>
      </c>
      <c r="H213" s="83">
        <v>207.06622000000004</v>
      </c>
      <c r="I213" s="84">
        <v>1.0107506000000001E-4</v>
      </c>
      <c r="J213" s="84">
        <f t="shared" si="7"/>
        <v>1.0623776712421385E-4</v>
      </c>
      <c r="K213" s="84">
        <f>H213/'סכום נכסי הקרן'!$C$42</f>
        <v>1.1053055662390384E-5</v>
      </c>
    </row>
    <row r="214" spans="2:11">
      <c r="B214" s="76" t="s">
        <v>2312</v>
      </c>
      <c r="C214" s="73">
        <v>5320</v>
      </c>
      <c r="D214" s="86" t="s">
        <v>130</v>
      </c>
      <c r="E214" s="94">
        <v>42948</v>
      </c>
      <c r="F214" s="83">
        <v>1474025.0700000003</v>
      </c>
      <c r="G214" s="85">
        <v>135.16300000000001</v>
      </c>
      <c r="H214" s="83">
        <v>7371.6450800000011</v>
      </c>
      <c r="I214" s="84">
        <v>9.3115335600000009E-4</v>
      </c>
      <c r="J214" s="84">
        <f t="shared" si="7"/>
        <v>3.782109478462478E-3</v>
      </c>
      <c r="K214" s="84">
        <f>H214/'סכום נכסי הקרן'!$C$42</f>
        <v>3.9349346017243284E-4</v>
      </c>
    </row>
    <row r="215" spans="2:11">
      <c r="B215" s="76" t="s">
        <v>2313</v>
      </c>
      <c r="C215" s="73">
        <v>5287</v>
      </c>
      <c r="D215" s="86" t="s">
        <v>132</v>
      </c>
      <c r="E215" s="94">
        <v>42735</v>
      </c>
      <c r="F215" s="83">
        <v>3722265.4679520004</v>
      </c>
      <c r="G215" s="85">
        <v>29.861799999999999</v>
      </c>
      <c r="H215" s="83">
        <v>4466.705281896001</v>
      </c>
      <c r="I215" s="84">
        <v>2.4205264567891856E-3</v>
      </c>
      <c r="J215" s="84">
        <f t="shared" si="7"/>
        <v>2.291695842762587E-3</v>
      </c>
      <c r="K215" s="84">
        <f>H215/'סכום נכסי הקרן'!$C$42</f>
        <v>2.3842972604749157E-4</v>
      </c>
    </row>
    <row r="216" spans="2:11">
      <c r="B216" s="76" t="s">
        <v>2314</v>
      </c>
      <c r="C216" s="73">
        <v>7028</v>
      </c>
      <c r="D216" s="86" t="s">
        <v>132</v>
      </c>
      <c r="E216" s="94">
        <v>43754</v>
      </c>
      <c r="F216" s="83">
        <v>6076058.5000000009</v>
      </c>
      <c r="G216" s="85">
        <v>108.2533</v>
      </c>
      <c r="H216" s="83">
        <v>26431.819700000004</v>
      </c>
      <c r="I216" s="84">
        <v>6.5179245283018871E-4</v>
      </c>
      <c r="J216" s="84">
        <f t="shared" si="7"/>
        <v>1.3561156937900387E-2</v>
      </c>
      <c r="K216" s="84">
        <f>H216/'סכום נכסי הקרן'!$C$42</f>
        <v>1.41091277178077E-3</v>
      </c>
    </row>
    <row r="217" spans="2:11">
      <c r="B217" s="76" t="s">
        <v>2315</v>
      </c>
      <c r="C217" s="73">
        <v>8416</v>
      </c>
      <c r="D217" s="86" t="s">
        <v>132</v>
      </c>
      <c r="E217" s="94">
        <v>44713</v>
      </c>
      <c r="F217" s="83">
        <v>1057895.0000000002</v>
      </c>
      <c r="G217" s="85">
        <v>104.1722</v>
      </c>
      <c r="H217" s="83">
        <v>4428.5175999999992</v>
      </c>
      <c r="I217" s="84">
        <v>2.6159658682634729E-4</v>
      </c>
      <c r="J217" s="84">
        <f t="shared" si="7"/>
        <v>2.2721032020301631E-3</v>
      </c>
      <c r="K217" s="84">
        <f>H217/'סכום נכסי הקרן'!$C$42</f>
        <v>2.3639129325234921E-4</v>
      </c>
    </row>
    <row r="218" spans="2:11">
      <c r="B218" s="76" t="s">
        <v>2316</v>
      </c>
      <c r="C218" s="73">
        <v>5335</v>
      </c>
      <c r="D218" s="86" t="s">
        <v>130</v>
      </c>
      <c r="E218" s="94">
        <v>43306</v>
      </c>
      <c r="F218" s="83">
        <v>372962.88000000006</v>
      </c>
      <c r="G218" s="85">
        <v>143.31720000000001</v>
      </c>
      <c r="H218" s="83">
        <v>1977.7238600000003</v>
      </c>
      <c r="I218" s="84">
        <v>4.5626631111111109E-4</v>
      </c>
      <c r="J218" s="84">
        <f t="shared" si="7"/>
        <v>1.0146945594249092E-3</v>
      </c>
      <c r="K218" s="84">
        <f>H218/'סכום נכסי הקרן'!$C$42</f>
        <v>1.055695704949729E-4</v>
      </c>
    </row>
    <row r="219" spans="2:11">
      <c r="B219" s="76" t="s">
        <v>2317</v>
      </c>
      <c r="C219" s="73">
        <v>8339</v>
      </c>
      <c r="D219" s="86" t="s">
        <v>130</v>
      </c>
      <c r="E219" s="94">
        <v>44539</v>
      </c>
      <c r="F219" s="83">
        <v>847614.94099400018</v>
      </c>
      <c r="G219" s="85">
        <v>99.307299999999998</v>
      </c>
      <c r="H219" s="83">
        <v>3114.450995313</v>
      </c>
      <c r="I219" s="84">
        <v>2.0702119426615965E-3</v>
      </c>
      <c r="J219" s="84">
        <f t="shared" si="7"/>
        <v>1.5979058272268575E-3</v>
      </c>
      <c r="K219" s="84">
        <f>H219/'סכום נכסי הקרן'!$C$42</f>
        <v>1.6624730102757329E-4</v>
      </c>
    </row>
    <row r="220" spans="2:11">
      <c r="B220" s="76" t="s">
        <v>2318</v>
      </c>
      <c r="C220" s="73">
        <v>7013</v>
      </c>
      <c r="D220" s="86" t="s">
        <v>132</v>
      </c>
      <c r="E220" s="94">
        <v>43507</v>
      </c>
      <c r="F220" s="83">
        <v>4979095.6435510013</v>
      </c>
      <c r="G220" s="85">
        <v>96.100399999999993</v>
      </c>
      <c r="H220" s="83">
        <v>19228.244535259004</v>
      </c>
      <c r="I220" s="84">
        <v>4.1469310305828752E-3</v>
      </c>
      <c r="J220" s="84">
        <f t="shared" si="7"/>
        <v>9.8652777123389955E-3</v>
      </c>
      <c r="K220" s="84">
        <f>H220/'סכום נכסי הקרן'!$C$42</f>
        <v>1.0263907707315633E-3</v>
      </c>
    </row>
    <row r="221" spans="2:11">
      <c r="B221" s="76" t="s">
        <v>2319</v>
      </c>
      <c r="C221" s="73">
        <v>8112</v>
      </c>
      <c r="D221" s="86" t="s">
        <v>130</v>
      </c>
      <c r="E221" s="94">
        <v>44440</v>
      </c>
      <c r="F221" s="83">
        <v>843044.81000000017</v>
      </c>
      <c r="G221" s="85">
        <v>74.700999999999993</v>
      </c>
      <c r="H221" s="83">
        <v>2330.1227300000005</v>
      </c>
      <c r="I221" s="84">
        <v>5.269030093125E-4</v>
      </c>
      <c r="J221" s="84">
        <f t="shared" si="7"/>
        <v>1.1954969572563667E-3</v>
      </c>
      <c r="K221" s="84">
        <f>H221/'סכום נכסי הקרן'!$C$42</f>
        <v>1.2438038534190194E-4</v>
      </c>
    </row>
    <row r="222" spans="2:11">
      <c r="B222" s="76" t="s">
        <v>2320</v>
      </c>
      <c r="C222" s="73">
        <v>8317</v>
      </c>
      <c r="D222" s="86" t="s">
        <v>130</v>
      </c>
      <c r="E222" s="94">
        <v>44378</v>
      </c>
      <c r="F222" s="83">
        <v>810772.87000000011</v>
      </c>
      <c r="G222" s="85">
        <v>115.2396</v>
      </c>
      <c r="H222" s="83">
        <v>3457.0262200000006</v>
      </c>
      <c r="I222" s="84">
        <v>1.7435975789247311E-4</v>
      </c>
      <c r="J222" s="84">
        <f t="shared" si="7"/>
        <v>1.7736680879317799E-3</v>
      </c>
      <c r="K222" s="84">
        <f>H222/'סכום נכסי הקרן'!$C$42</f>
        <v>1.8453373628978702E-4</v>
      </c>
    </row>
    <row r="223" spans="2:11">
      <c r="B223" s="76" t="s">
        <v>2321</v>
      </c>
      <c r="C223" s="73">
        <v>9377</v>
      </c>
      <c r="D223" s="86" t="s">
        <v>130</v>
      </c>
      <c r="E223" s="94">
        <v>44502</v>
      </c>
      <c r="F223" s="83">
        <v>1953972.4100000004</v>
      </c>
      <c r="G223" s="85">
        <v>103.0479</v>
      </c>
      <c r="H223" s="83">
        <v>7450.0519000000013</v>
      </c>
      <c r="I223" s="84">
        <v>1.1135460351339027E-2</v>
      </c>
      <c r="J223" s="84">
        <f t="shared" si="7"/>
        <v>3.8223370225018206E-3</v>
      </c>
      <c r="K223" s="84">
        <f>H223/'סכום נכסי הקרן'!$C$42</f>
        <v>3.9767876352983717E-4</v>
      </c>
    </row>
    <row r="224" spans="2:11">
      <c r="B224" s="76" t="s">
        <v>2322</v>
      </c>
      <c r="C224" s="73">
        <v>84036</v>
      </c>
      <c r="D224" s="86" t="s">
        <v>130</v>
      </c>
      <c r="E224" s="94">
        <v>44314</v>
      </c>
      <c r="F224" s="83">
        <v>693001.1100000001</v>
      </c>
      <c r="G224" s="85">
        <v>100</v>
      </c>
      <c r="H224" s="83">
        <v>2564.1041200000004</v>
      </c>
      <c r="I224" s="84">
        <v>1.1757153E-4</v>
      </c>
      <c r="J224" s="84">
        <f t="shared" si="7"/>
        <v>1.31554386989243E-3</v>
      </c>
      <c r="K224" s="84">
        <f>H224/'סכום נכסי הקרן'!$C$42</f>
        <v>1.36870154690246E-4</v>
      </c>
    </row>
    <row r="225" spans="2:11">
      <c r="B225" s="76" t="s">
        <v>2323</v>
      </c>
      <c r="C225" s="73">
        <v>7043</v>
      </c>
      <c r="D225" s="86" t="s">
        <v>132</v>
      </c>
      <c r="E225" s="94">
        <v>43860</v>
      </c>
      <c r="F225" s="83">
        <v>10589082.840034002</v>
      </c>
      <c r="G225" s="85">
        <v>93.164199999999994</v>
      </c>
      <c r="H225" s="83">
        <v>39643.444095457009</v>
      </c>
      <c r="I225" s="84">
        <v>3.2746193205337366E-3</v>
      </c>
      <c r="J225" s="84">
        <f t="shared" si="7"/>
        <v>2.0339536703837795E-2</v>
      </c>
      <c r="K225" s="84">
        <f>H225/'סכום נכסי הקרן'!$C$42</f>
        <v>2.1161404029877381E-3</v>
      </c>
    </row>
    <row r="226" spans="2:11">
      <c r="B226" s="76" t="s">
        <v>2324</v>
      </c>
      <c r="C226" s="73">
        <v>5304</v>
      </c>
      <c r="D226" s="86" t="s">
        <v>132</v>
      </c>
      <c r="E226" s="94">
        <v>42928</v>
      </c>
      <c r="F226" s="83">
        <v>5609099.8123080013</v>
      </c>
      <c r="G226" s="85">
        <v>56.195</v>
      </c>
      <c r="H226" s="83">
        <v>12666.447175346002</v>
      </c>
      <c r="I226" s="84">
        <v>1.0418116662730742E-3</v>
      </c>
      <c r="J226" s="84">
        <f t="shared" si="7"/>
        <v>6.4986701611956053E-3</v>
      </c>
      <c r="K226" s="84">
        <f>H226/'סכום נכסי הקרן'!$C$42</f>
        <v>6.7612643758999797E-4</v>
      </c>
    </row>
    <row r="227" spans="2:11">
      <c r="B227" s="76" t="s">
        <v>2325</v>
      </c>
      <c r="C227" s="73">
        <v>5284</v>
      </c>
      <c r="D227" s="86" t="s">
        <v>132</v>
      </c>
      <c r="E227" s="94">
        <v>42531</v>
      </c>
      <c r="F227" s="83">
        <v>22428.740000000005</v>
      </c>
      <c r="G227" s="85">
        <v>43.807499999999997</v>
      </c>
      <c r="H227" s="83">
        <v>39.483650000000011</v>
      </c>
      <c r="I227" s="84">
        <v>1.9911E-5</v>
      </c>
      <c r="J227" s="84">
        <f t="shared" si="7"/>
        <v>2.0257552457923687E-5</v>
      </c>
      <c r="K227" s="84">
        <f>H227/'סכום נכסי הקרן'!$C$42</f>
        <v>2.107610701563684E-6</v>
      </c>
    </row>
    <row r="228" spans="2:11">
      <c r="B228" s="76" t="s">
        <v>2326</v>
      </c>
      <c r="C228" s="73">
        <v>85891</v>
      </c>
      <c r="D228" s="86" t="s">
        <v>130</v>
      </c>
      <c r="E228" s="94">
        <v>44395</v>
      </c>
      <c r="F228" s="83">
        <v>9718802.660000002</v>
      </c>
      <c r="G228" s="85">
        <v>100</v>
      </c>
      <c r="H228" s="83">
        <v>35959.56985</v>
      </c>
      <c r="I228" s="84">
        <v>5.1937402300000005E-3</v>
      </c>
      <c r="J228" s="84">
        <f t="shared" si="7"/>
        <v>1.8449481560107683E-2</v>
      </c>
      <c r="K228" s="84">
        <f>H228/'סכום נכסי הקרן'!$C$42</f>
        <v>1.9194976715548532E-3</v>
      </c>
    </row>
    <row r="229" spans="2:11">
      <c r="B229" s="76" t="s">
        <v>2327</v>
      </c>
      <c r="C229" s="73">
        <v>7041</v>
      </c>
      <c r="D229" s="86" t="s">
        <v>130</v>
      </c>
      <c r="E229" s="94">
        <v>43516</v>
      </c>
      <c r="F229" s="83">
        <v>4070679.1600000006</v>
      </c>
      <c r="G229" s="85">
        <v>82.046400000000006</v>
      </c>
      <c r="H229" s="83">
        <v>12357.429090000001</v>
      </c>
      <c r="I229" s="84">
        <v>2.6531285680000002E-3</v>
      </c>
      <c r="J229" s="84">
        <f t="shared" si="7"/>
        <v>6.3401247867344362E-3</v>
      </c>
      <c r="K229" s="84">
        <f>H229/'סכום נכסי הקרן'!$C$42</f>
        <v>6.5963125987334944E-4</v>
      </c>
    </row>
    <row r="230" spans="2:11">
      <c r="B230" s="76" t="s">
        <v>2328</v>
      </c>
      <c r="C230" s="73">
        <v>7054</v>
      </c>
      <c r="D230" s="86" t="s">
        <v>130</v>
      </c>
      <c r="E230" s="94">
        <v>43973</v>
      </c>
      <c r="F230" s="83">
        <v>1475253.0200000003</v>
      </c>
      <c r="G230" s="85">
        <v>105.4258</v>
      </c>
      <c r="H230" s="83">
        <v>5754.5999699999993</v>
      </c>
      <c r="I230" s="84">
        <v>4.6283973538461531E-3</v>
      </c>
      <c r="J230" s="84">
        <f t="shared" si="7"/>
        <v>2.9524654069884881E-3</v>
      </c>
      <c r="K230" s="84">
        <f>H230/'סכום נכסי הקרן'!$C$42</f>
        <v>3.0717667895420128E-4</v>
      </c>
    </row>
    <row r="231" spans="2:11">
      <c r="B231" s="76" t="s">
        <v>2329</v>
      </c>
      <c r="C231" s="73">
        <v>7071</v>
      </c>
      <c r="D231" s="86" t="s">
        <v>130</v>
      </c>
      <c r="E231" s="94">
        <v>44055</v>
      </c>
      <c r="F231" s="83">
        <v>1971834.0300000003</v>
      </c>
      <c r="G231" s="85">
        <v>0</v>
      </c>
      <c r="H231" s="85">
        <v>0</v>
      </c>
      <c r="I231" s="84">
        <v>6.1226043999999995E-3</v>
      </c>
      <c r="J231" s="84">
        <f t="shared" ref="J231" si="8">IFERROR(H231/$H$11,0)</f>
        <v>0</v>
      </c>
      <c r="K231" s="84">
        <f>H231/'סכום נכסי הקרן'!$C$42</f>
        <v>0</v>
      </c>
    </row>
    <row r="232" spans="2:11">
      <c r="B232" s="76" t="s">
        <v>2330</v>
      </c>
      <c r="C232" s="73">
        <v>83111</v>
      </c>
      <c r="D232" s="86" t="s">
        <v>130</v>
      </c>
      <c r="E232" s="94">
        <v>44256</v>
      </c>
      <c r="F232" s="83">
        <v>797978.7</v>
      </c>
      <c r="G232" s="85">
        <v>100</v>
      </c>
      <c r="H232" s="83">
        <v>2952.5212000000006</v>
      </c>
      <c r="I232" s="84">
        <v>7.9324539E-4</v>
      </c>
      <c r="J232" s="84">
        <f t="shared" si="7"/>
        <v>1.5148258353047852E-3</v>
      </c>
      <c r="K232" s="84">
        <f>H232/'סכום נכסי הקרן'!$C$42</f>
        <v>1.5760359738052713E-4</v>
      </c>
    </row>
    <row r="233" spans="2:11">
      <c r="B233" s="76" t="s">
        <v>2331</v>
      </c>
      <c r="C233" s="73">
        <v>62179</v>
      </c>
      <c r="D233" s="86" t="s">
        <v>130</v>
      </c>
      <c r="E233" s="94">
        <v>42549</v>
      </c>
      <c r="F233" s="83">
        <v>118332.80000000002</v>
      </c>
      <c r="G233" s="85">
        <v>100</v>
      </c>
      <c r="H233" s="83">
        <v>437.83134000000007</v>
      </c>
      <c r="I233" s="84">
        <v>6.0411870000000001E-5</v>
      </c>
      <c r="J233" s="84">
        <f t="shared" si="7"/>
        <v>2.2463453449144189E-4</v>
      </c>
      <c r="K233" s="84">
        <f>H233/'סכום נכסי הקרן'!$C$42</f>
        <v>2.3371142679665324E-5</v>
      </c>
    </row>
    <row r="234" spans="2:11">
      <c r="B234" s="76" t="s">
        <v>2332</v>
      </c>
      <c r="C234" s="73">
        <v>6646</v>
      </c>
      <c r="D234" s="86" t="s">
        <v>132</v>
      </c>
      <c r="E234" s="94">
        <v>42947</v>
      </c>
      <c r="F234" s="83">
        <v>3919072.9900000007</v>
      </c>
      <c r="G234" s="85">
        <v>79.099999999999994</v>
      </c>
      <c r="H234" s="83">
        <v>12457.296670000002</v>
      </c>
      <c r="I234" s="84">
        <v>3.0579444343204251E-3</v>
      </c>
      <c r="J234" s="84">
        <f t="shared" si="7"/>
        <v>6.3913630268843686E-3</v>
      </c>
      <c r="K234" s="84">
        <f>H234/'סכום נכסי הקרן'!$C$42</f>
        <v>6.649621241766058E-4</v>
      </c>
    </row>
    <row r="235" spans="2:11">
      <c r="B235" s="76" t="s">
        <v>2333</v>
      </c>
      <c r="C235" s="73">
        <v>621710</v>
      </c>
      <c r="D235" s="86" t="s">
        <v>130</v>
      </c>
      <c r="E235" s="94">
        <v>42549</v>
      </c>
      <c r="F235" s="83">
        <v>136845.31000000003</v>
      </c>
      <c r="G235" s="85">
        <v>100</v>
      </c>
      <c r="H235" s="83">
        <v>506.32766000000009</v>
      </c>
      <c r="I235" s="84">
        <v>4.3894709999999999E-5</v>
      </c>
      <c r="J235" s="84">
        <f t="shared" si="7"/>
        <v>2.5977737958237767E-4</v>
      </c>
      <c r="K235" s="84">
        <f>H235/'סכום נכסי הקרן'!$C$42</f>
        <v>2.7027430207533962E-5</v>
      </c>
    </row>
    <row r="236" spans="2:11">
      <c r="B236" s="76" t="s">
        <v>2334</v>
      </c>
      <c r="C236" s="73">
        <v>6647</v>
      </c>
      <c r="D236" s="86" t="s">
        <v>130</v>
      </c>
      <c r="E236" s="94">
        <v>43454</v>
      </c>
      <c r="F236" s="83">
        <v>5440577.9000000013</v>
      </c>
      <c r="G236" s="85">
        <v>126.2908</v>
      </c>
      <c r="H236" s="83">
        <v>25422.512630000005</v>
      </c>
      <c r="I236" s="84">
        <v>3.9667720608695654E-4</v>
      </c>
      <c r="J236" s="84">
        <f t="shared" si="7"/>
        <v>1.3043320037900558E-2</v>
      </c>
      <c r="K236" s="84">
        <f>H236/'סכום נכסי הקרן'!$C$42</f>
        <v>1.3570366387004726E-3</v>
      </c>
    </row>
    <row r="237" spans="2:11">
      <c r="B237" s="76" t="s">
        <v>2335</v>
      </c>
      <c r="C237" s="73">
        <v>8000</v>
      </c>
      <c r="D237" s="86" t="s">
        <v>130</v>
      </c>
      <c r="E237" s="94">
        <v>44228</v>
      </c>
      <c r="F237" s="83">
        <v>4655261.290000001</v>
      </c>
      <c r="G237" s="85">
        <v>103.127</v>
      </c>
      <c r="H237" s="83">
        <v>17763.075840000005</v>
      </c>
      <c r="I237" s="84">
        <v>3.0298851272727271E-4</v>
      </c>
      <c r="J237" s="84">
        <f t="shared" si="7"/>
        <v>9.1135556272755134E-3</v>
      </c>
      <c r="K237" s="84">
        <f>H237/'סכום נכסי הקרן'!$C$42</f>
        <v>9.4818105046193366E-4</v>
      </c>
    </row>
    <row r="238" spans="2:11">
      <c r="B238" s="76" t="s">
        <v>2336</v>
      </c>
      <c r="C238" s="73">
        <v>9618</v>
      </c>
      <c r="D238" s="86" t="s">
        <v>134</v>
      </c>
      <c r="E238" s="94">
        <v>45020</v>
      </c>
      <c r="F238" s="83">
        <v>6129133.1913950006</v>
      </c>
      <c r="G238" s="85">
        <v>100.50279999999999</v>
      </c>
      <c r="H238" s="83">
        <v>15102.350575603003</v>
      </c>
      <c r="I238" s="84">
        <v>9.4294356799011509E-3</v>
      </c>
      <c r="J238" s="84">
        <f t="shared" si="7"/>
        <v>7.7484391393204963E-3</v>
      </c>
      <c r="K238" s="84">
        <f>H238/'סכום נכסי הקרן'!$C$42</f>
        <v>8.0615332401911535E-4</v>
      </c>
    </row>
    <row r="239" spans="2:11">
      <c r="B239" s="76" t="s">
        <v>2337</v>
      </c>
      <c r="C239" s="73">
        <v>8312</v>
      </c>
      <c r="D239" s="86" t="s">
        <v>132</v>
      </c>
      <c r="E239" s="94">
        <v>44377</v>
      </c>
      <c r="F239" s="83">
        <v>8117993.6500000013</v>
      </c>
      <c r="G239" s="85">
        <v>90.94</v>
      </c>
      <c r="H239" s="83">
        <v>29666.590030000007</v>
      </c>
      <c r="I239" s="84">
        <v>7.4320183545454549E-3</v>
      </c>
      <c r="J239" s="84">
        <f t="shared" si="7"/>
        <v>1.5220794019307758E-2</v>
      </c>
      <c r="K239" s="84">
        <f>H239/'סכום נכסי הקרן'!$C$42</f>
        <v>1.5835826380319572E-3</v>
      </c>
    </row>
    <row r="240" spans="2:11">
      <c r="B240" s="76" t="s">
        <v>2338</v>
      </c>
      <c r="C240" s="73">
        <v>5337</v>
      </c>
      <c r="D240" s="86" t="s">
        <v>130</v>
      </c>
      <c r="E240" s="94">
        <v>42985</v>
      </c>
      <c r="F240" s="83">
        <v>2766265.4200000004</v>
      </c>
      <c r="G240" s="85">
        <v>106.3754</v>
      </c>
      <c r="H240" s="83">
        <v>10887.71587</v>
      </c>
      <c r="I240" s="84">
        <v>6.4528280888888887E-4</v>
      </c>
      <c r="J240" s="84">
        <f t="shared" si="7"/>
        <v>5.5860710796365879E-3</v>
      </c>
      <c r="K240" s="84">
        <f>H240/'סכום נכסי הקרן'!$C$42</f>
        <v>5.811789559272446E-4</v>
      </c>
    </row>
    <row r="241" spans="2:11">
      <c r="B241" s="76" t="s">
        <v>2339</v>
      </c>
      <c r="C241" s="73">
        <v>7049</v>
      </c>
      <c r="D241" s="86" t="s">
        <v>132</v>
      </c>
      <c r="E241" s="94">
        <v>43922</v>
      </c>
      <c r="F241" s="83">
        <v>1804226.8300000003</v>
      </c>
      <c r="G241" s="85">
        <v>102.45440000000001</v>
      </c>
      <c r="H241" s="83">
        <v>7428.2365100000015</v>
      </c>
      <c r="I241" s="84">
        <v>3.5987475E-3</v>
      </c>
      <c r="J241" s="84">
        <f t="shared" si="7"/>
        <v>3.8111443792858296E-3</v>
      </c>
      <c r="K241" s="84">
        <f>H241/'סכום נכסי הקרן'!$C$42</f>
        <v>3.9651427267291831E-4</v>
      </c>
    </row>
    <row r="242" spans="2:11">
      <c r="B242" s="76" t="s">
        <v>2340</v>
      </c>
      <c r="C242" s="73">
        <v>7005</v>
      </c>
      <c r="D242" s="86" t="s">
        <v>130</v>
      </c>
      <c r="E242" s="94">
        <v>43621</v>
      </c>
      <c r="F242" s="83">
        <v>1857409.1000000003</v>
      </c>
      <c r="G242" s="85">
        <v>87.900999999999996</v>
      </c>
      <c r="H242" s="83">
        <v>6040.920360000001</v>
      </c>
      <c r="I242" s="84">
        <v>8.4045659764705885E-4</v>
      </c>
      <c r="J242" s="84">
        <f t="shared" si="7"/>
        <v>3.0993654610665228E-3</v>
      </c>
      <c r="K242" s="84">
        <f>H242/'סכום נכסי הקרן'!$C$42</f>
        <v>3.2246026894752489E-4</v>
      </c>
    </row>
    <row r="243" spans="2:11">
      <c r="B243" s="76" t="s">
        <v>2341</v>
      </c>
      <c r="C243" s="73">
        <v>5286</v>
      </c>
      <c r="D243" s="86" t="s">
        <v>130</v>
      </c>
      <c r="E243" s="94">
        <v>42705</v>
      </c>
      <c r="F243" s="83">
        <v>60194.220000000008</v>
      </c>
      <c r="G243" s="85">
        <v>103.8721</v>
      </c>
      <c r="H243" s="83">
        <v>231.34250000000003</v>
      </c>
      <c r="I243" s="84">
        <v>2.8663914285714286E-5</v>
      </c>
      <c r="J243" s="84">
        <f t="shared" si="7"/>
        <v>1.1869299898811811E-4</v>
      </c>
      <c r="K243" s="84">
        <f>H243/'סכום נכסי הקרן'!$C$42</f>
        <v>1.234890717364014E-5</v>
      </c>
    </row>
    <row r="244" spans="2:11">
      <c r="B244" s="76" t="s">
        <v>2342</v>
      </c>
      <c r="C244" s="73">
        <v>8273</v>
      </c>
      <c r="D244" s="86" t="s">
        <v>130</v>
      </c>
      <c r="E244" s="94">
        <v>43922</v>
      </c>
      <c r="F244" s="83">
        <v>8333711.6000000015</v>
      </c>
      <c r="G244" s="85">
        <v>69.8125</v>
      </c>
      <c r="H244" s="83">
        <v>21526.497920000005</v>
      </c>
      <c r="I244" s="84">
        <v>2.379736515E-3</v>
      </c>
      <c r="J244" s="84">
        <f t="shared" si="7"/>
        <v>1.104442372601786E-2</v>
      </c>
      <c r="K244" s="84">
        <f>H244/'סכום נכסי הקרן'!$C$42</f>
        <v>1.149069991841696E-3</v>
      </c>
    </row>
    <row r="245" spans="2:11">
      <c r="B245" s="76" t="s">
        <v>2343</v>
      </c>
      <c r="C245" s="73">
        <v>8321</v>
      </c>
      <c r="D245" s="86" t="s">
        <v>130</v>
      </c>
      <c r="E245" s="94">
        <v>44217</v>
      </c>
      <c r="F245" s="83">
        <v>4287514.28</v>
      </c>
      <c r="G245" s="85">
        <v>93.643799999999999</v>
      </c>
      <c r="H245" s="83">
        <v>14855.467810000002</v>
      </c>
      <c r="I245" s="84">
        <v>1.21014698772E-2</v>
      </c>
      <c r="J245" s="84">
        <f t="shared" si="7"/>
        <v>7.621773023721759E-3</v>
      </c>
      <c r="K245" s="84">
        <f>H245/'סכום נכסי הקרן'!$C$42</f>
        <v>7.9297488791159939E-4</v>
      </c>
    </row>
    <row r="246" spans="2:11">
      <c r="B246" s="76" t="s">
        <v>2344</v>
      </c>
      <c r="C246" s="73">
        <v>8509</v>
      </c>
      <c r="D246" s="86" t="s">
        <v>130</v>
      </c>
      <c r="E246" s="94">
        <v>44531</v>
      </c>
      <c r="F246" s="83">
        <v>5701461.9600000009</v>
      </c>
      <c r="G246" s="85">
        <v>71.343999999999994</v>
      </c>
      <c r="H246" s="83">
        <v>15050.308780000003</v>
      </c>
      <c r="I246" s="84">
        <v>3.2180856559999999E-3</v>
      </c>
      <c r="J246" s="84">
        <f t="shared" si="7"/>
        <v>7.7217384821008034E-3</v>
      </c>
      <c r="K246" s="84">
        <f>H246/'סכום נכסי הקרן'!$C$42</f>
        <v>8.0337536794510814E-4</v>
      </c>
    </row>
    <row r="247" spans="2:11">
      <c r="B247" s="76" t="s">
        <v>2345</v>
      </c>
      <c r="C247" s="73">
        <v>9409</v>
      </c>
      <c r="D247" s="86" t="s">
        <v>130</v>
      </c>
      <c r="E247" s="94">
        <v>44931</v>
      </c>
      <c r="F247" s="83">
        <v>1336018.8500000003</v>
      </c>
      <c r="G247" s="85">
        <v>94.927800000000005</v>
      </c>
      <c r="H247" s="83">
        <v>4692.5372100000013</v>
      </c>
      <c r="I247" s="84">
        <v>4.6569502108657901E-3</v>
      </c>
      <c r="J247" s="84">
        <f t="shared" si="7"/>
        <v>2.4075615778261089E-3</v>
      </c>
      <c r="K247" s="84">
        <f>H247/'סכום נכסי הקרן'!$C$42</f>
        <v>2.5048448259676581E-4</v>
      </c>
    </row>
    <row r="248" spans="2:11">
      <c r="B248" s="76" t="s">
        <v>2346</v>
      </c>
      <c r="C248" s="73">
        <v>6658</v>
      </c>
      <c r="D248" s="86" t="s">
        <v>130</v>
      </c>
      <c r="E248" s="94">
        <v>43356</v>
      </c>
      <c r="F248" s="83">
        <v>4419758.1800000006</v>
      </c>
      <c r="G248" s="85">
        <v>58.655099999999997</v>
      </c>
      <c r="H248" s="83">
        <v>9591.9302400000015</v>
      </c>
      <c r="I248" s="84">
        <v>4.4134244080505395E-3</v>
      </c>
      <c r="J248" s="84">
        <f t="shared" si="7"/>
        <v>4.9212529745741463E-3</v>
      </c>
      <c r="K248" s="84">
        <f>H248/'סכום נכסי הקרן'!$C$42</f>
        <v>5.1201078984532361E-4</v>
      </c>
    </row>
    <row r="249" spans="2:11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</row>
    <row r="250" spans="2:11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</row>
    <row r="251" spans="2:11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</row>
    <row r="252" spans="2:11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</row>
    <row r="253" spans="2:11">
      <c r="B253" s="129" t="s">
        <v>110</v>
      </c>
      <c r="C253" s="116"/>
      <c r="D253" s="116"/>
      <c r="E253" s="116"/>
      <c r="F253" s="116"/>
      <c r="G253" s="116"/>
      <c r="H253" s="116"/>
      <c r="I253" s="116"/>
      <c r="J253" s="116"/>
      <c r="K253" s="116"/>
    </row>
    <row r="254" spans="2:11">
      <c r="B254" s="129" t="s">
        <v>203</v>
      </c>
      <c r="C254" s="116"/>
      <c r="D254" s="116"/>
      <c r="E254" s="116"/>
      <c r="F254" s="116"/>
      <c r="G254" s="116"/>
      <c r="H254" s="116"/>
      <c r="I254" s="116"/>
      <c r="J254" s="116"/>
      <c r="K254" s="116"/>
    </row>
    <row r="255" spans="2:11">
      <c r="B255" s="129" t="s">
        <v>211</v>
      </c>
      <c r="C255" s="116"/>
      <c r="D255" s="116"/>
      <c r="E255" s="116"/>
      <c r="F255" s="116"/>
      <c r="G255" s="116"/>
      <c r="H255" s="116"/>
      <c r="I255" s="116"/>
      <c r="J255" s="116"/>
      <c r="K255" s="116"/>
    </row>
    <row r="256" spans="2:11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</row>
    <row r="257" spans="2:11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</row>
    <row r="258" spans="2:11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</row>
    <row r="259" spans="2:11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</row>
    <row r="260" spans="2:11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</row>
    <row r="261" spans="2:11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</row>
    <row r="262" spans="2:11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</row>
    <row r="263" spans="2:11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</row>
    <row r="264" spans="2:11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</row>
    <row r="265" spans="2:11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</row>
    <row r="266" spans="2:11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</row>
    <row r="267" spans="2:11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</row>
    <row r="268" spans="2:11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</row>
    <row r="269" spans="2:11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</row>
    <row r="270" spans="2:11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</row>
    <row r="271" spans="2:11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</row>
    <row r="272" spans="2:11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</row>
    <row r="273" spans="2:11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</row>
    <row r="274" spans="2:11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</row>
    <row r="275" spans="2:11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</row>
    <row r="276" spans="2:11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</row>
    <row r="277" spans="2:11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</row>
    <row r="278" spans="2:11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</row>
    <row r="279" spans="2:11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</row>
    <row r="280" spans="2:11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</row>
    <row r="281" spans="2:11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</row>
    <row r="282" spans="2:11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</row>
    <row r="283" spans="2:11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</row>
    <row r="284" spans="2:11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</row>
    <row r="285" spans="2:11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</row>
    <row r="286" spans="2:11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</row>
    <row r="287" spans="2:11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</row>
    <row r="288" spans="2:11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</row>
    <row r="289" spans="2:11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</row>
    <row r="290" spans="2:11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</row>
    <row r="291" spans="2:11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</row>
    <row r="292" spans="2:11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</row>
    <row r="293" spans="2:11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</row>
    <row r="294" spans="2:11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</row>
    <row r="295" spans="2:11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</row>
    <row r="296" spans="2:11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</row>
    <row r="297" spans="2:11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</row>
    <row r="298" spans="2:11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</row>
    <row r="299" spans="2:11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</row>
    <row r="300" spans="2:11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</row>
    <row r="301" spans="2:11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</row>
    <row r="302" spans="2:11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</row>
    <row r="303" spans="2:11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</row>
    <row r="304" spans="2:11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</row>
    <row r="305" spans="2:11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</row>
    <row r="306" spans="2:11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</row>
    <row r="307" spans="2:11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</row>
    <row r="308" spans="2:11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</row>
    <row r="309" spans="2:11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</row>
    <row r="310" spans="2:11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</row>
    <row r="311" spans="2:11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</row>
    <row r="312" spans="2:11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</row>
    <row r="313" spans="2:11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</row>
    <row r="314" spans="2:11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</row>
    <row r="315" spans="2:11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</row>
    <row r="316" spans="2:11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</row>
    <row r="317" spans="2:11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</row>
    <row r="318" spans="2:11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</row>
    <row r="319" spans="2:11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</row>
    <row r="320" spans="2:11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</row>
    <row r="321" spans="2:11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</row>
    <row r="322" spans="2:11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</row>
    <row r="323" spans="2:11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</row>
    <row r="324" spans="2:11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</row>
    <row r="325" spans="2:11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</row>
    <row r="326" spans="2:11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</row>
    <row r="327" spans="2:11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</row>
    <row r="328" spans="2:11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</row>
    <row r="329" spans="2:11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</row>
    <row r="330" spans="2:11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</row>
    <row r="331" spans="2:11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</row>
    <row r="332" spans="2:11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</row>
    <row r="333" spans="2:11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</row>
    <row r="334" spans="2:11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</row>
    <row r="335" spans="2:11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</row>
    <row r="336" spans="2:11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</row>
    <row r="337" spans="2:11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</row>
    <row r="338" spans="2:11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</row>
    <row r="339" spans="2:11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</row>
    <row r="340" spans="2:11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</row>
    <row r="341" spans="2:11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</row>
    <row r="342" spans="2:11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</row>
    <row r="343" spans="2:11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</row>
    <row r="344" spans="2:11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</row>
    <row r="345" spans="2:11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</row>
    <row r="346" spans="2:11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</row>
    <row r="347" spans="2:11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</row>
    <row r="348" spans="2:11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</row>
    <row r="349" spans="2:11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</row>
    <row r="350" spans="2:11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</row>
    <row r="351" spans="2:11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</row>
    <row r="352" spans="2:11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</row>
    <row r="353" spans="2:11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</row>
    <row r="354" spans="2:11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</row>
    <row r="355" spans="2:11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</row>
    <row r="356" spans="2:11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</row>
    <row r="357" spans="2:11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</row>
    <row r="358" spans="2:11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</row>
    <row r="359" spans="2:11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</row>
    <row r="360" spans="2:11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</row>
    <row r="361" spans="2:11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</row>
    <row r="362" spans="2:11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</row>
    <row r="363" spans="2:11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</row>
    <row r="364" spans="2:11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</row>
    <row r="365" spans="2:11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</row>
    <row r="366" spans="2:11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</row>
    <row r="367" spans="2:11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</row>
    <row r="368" spans="2:11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</row>
    <row r="369" spans="2:11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</row>
    <row r="370" spans="2:11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</row>
    <row r="371" spans="2:11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</row>
    <row r="372" spans="2:11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</row>
    <row r="373" spans="2:11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</row>
    <row r="374" spans="2:11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</row>
    <row r="375" spans="2:11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</row>
    <row r="376" spans="2:11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</row>
    <row r="377" spans="2:11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</row>
    <row r="378" spans="2:11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</row>
    <row r="379" spans="2:11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</row>
    <row r="380" spans="2:11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</row>
    <row r="381" spans="2:11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</row>
    <row r="382" spans="2:11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</row>
    <row r="383" spans="2:11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</row>
    <row r="384" spans="2:11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</row>
    <row r="385" spans="2:11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</row>
    <row r="386" spans="2:11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</row>
    <row r="387" spans="2:11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</row>
    <row r="388" spans="2:11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</row>
    <row r="389" spans="2:11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</row>
    <row r="390" spans="2:11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</row>
    <row r="391" spans="2:11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</row>
    <row r="392" spans="2:11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</row>
    <row r="393" spans="2:11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</row>
    <row r="394" spans="2:11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</row>
    <row r="395" spans="2:11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</row>
    <row r="396" spans="2:11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</row>
    <row r="397" spans="2:11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</row>
    <row r="398" spans="2:11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</row>
    <row r="399" spans="2:11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</row>
    <row r="400" spans="2:11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</row>
    <row r="401" spans="2:11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</row>
    <row r="402" spans="2:11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</row>
    <row r="403" spans="2:11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</row>
    <row r="404" spans="2:11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</row>
    <row r="405" spans="2:11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</row>
    <row r="406" spans="2:11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</row>
    <row r="407" spans="2:11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</row>
    <row r="408" spans="2:11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</row>
    <row r="409" spans="2:11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</row>
    <row r="410" spans="2:11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</row>
    <row r="411" spans="2:11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</row>
    <row r="412" spans="2:11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</row>
    <row r="413" spans="2:11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</row>
    <row r="414" spans="2:11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</row>
    <row r="415" spans="2:11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</row>
    <row r="416" spans="2:11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</row>
    <row r="417" spans="2:11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</row>
    <row r="418" spans="2:11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</row>
    <row r="419" spans="2:11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</row>
    <row r="420" spans="2:11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</row>
    <row r="421" spans="2:11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</row>
    <row r="422" spans="2:11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</row>
    <row r="423" spans="2:11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</row>
    <row r="424" spans="2:11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</row>
    <row r="425" spans="2:11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</row>
    <row r="426" spans="2:11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</row>
    <row r="427" spans="2:11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</row>
    <row r="428" spans="2:11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</row>
    <row r="429" spans="2:11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</row>
    <row r="430" spans="2:11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</row>
    <row r="431" spans="2:11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</row>
    <row r="432" spans="2:11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</row>
    <row r="433" spans="2:11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</row>
    <row r="434" spans="2:11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</row>
    <row r="435" spans="2:11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</row>
    <row r="436" spans="2:11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</row>
    <row r="437" spans="2:11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</row>
    <row r="438" spans="2:11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</row>
    <row r="439" spans="2:11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</row>
    <row r="440" spans="2:11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</row>
    <row r="441" spans="2:11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</row>
    <row r="442" spans="2:11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</row>
    <row r="443" spans="2:11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</row>
    <row r="444" spans="2:11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</row>
    <row r="445" spans="2:11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</row>
    <row r="446" spans="2:11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</row>
    <row r="447" spans="2:11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</row>
    <row r="448" spans="2:11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</row>
    <row r="449" spans="2:11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</row>
    <row r="450" spans="2:11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</row>
    <row r="451" spans="2:11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</row>
    <row r="452" spans="2:11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</row>
    <row r="453" spans="2:11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</row>
    <row r="454" spans="2:11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</row>
    <row r="455" spans="2:11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</row>
    <row r="456" spans="2:11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</row>
    <row r="457" spans="2:11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</row>
    <row r="458" spans="2:11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</row>
    <row r="459" spans="2:11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</row>
    <row r="460" spans="2:11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</row>
    <row r="461" spans="2:11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</row>
    <row r="462" spans="2:11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</row>
    <row r="463" spans="2:11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</row>
    <row r="464" spans="2:11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</row>
    <row r="465" spans="2:11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</row>
    <row r="466" spans="2:11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</row>
    <row r="467" spans="2:11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</row>
    <row r="468" spans="2:11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</row>
    <row r="469" spans="2:11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</row>
    <row r="470" spans="2:11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</row>
    <row r="471" spans="2:11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</row>
    <row r="472" spans="2:11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</row>
    <row r="473" spans="2:11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</row>
    <row r="474" spans="2:11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</row>
    <row r="475" spans="2:11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</row>
    <row r="476" spans="2:11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</row>
    <row r="477" spans="2:11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</row>
    <row r="478" spans="2:11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</row>
    <row r="479" spans="2:11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</row>
    <row r="480" spans="2:11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</row>
    <row r="481" spans="2:11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</row>
    <row r="482" spans="2:11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</row>
    <row r="483" spans="2:11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</row>
    <row r="484" spans="2:11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</row>
    <row r="485" spans="2:11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</row>
    <row r="486" spans="2:11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</row>
    <row r="487" spans="2:11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</row>
    <row r="488" spans="2:11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</row>
    <row r="489" spans="2:11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</row>
    <row r="490" spans="2:11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</row>
    <row r="491" spans="2:11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</row>
    <row r="492" spans="2:11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</row>
    <row r="493" spans="2:11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</row>
    <row r="494" spans="2:11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</row>
    <row r="495" spans="2:11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</row>
    <row r="496" spans="2:11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</row>
    <row r="497" spans="2:11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</row>
    <row r="498" spans="2:11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</row>
    <row r="499" spans="2:11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</row>
    <row r="500" spans="2:11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</row>
    <row r="501" spans="2:11">
      <c r="C501" s="1"/>
    </row>
    <row r="502" spans="2:11">
      <c r="C502" s="1"/>
    </row>
    <row r="503" spans="2:11">
      <c r="C503" s="1"/>
    </row>
    <row r="504" spans="2:11">
      <c r="C504" s="1"/>
    </row>
    <row r="505" spans="2:11">
      <c r="C505" s="1"/>
    </row>
    <row r="506" spans="2:11">
      <c r="C506" s="1"/>
    </row>
    <row r="507" spans="2:11">
      <c r="C507" s="1"/>
    </row>
    <row r="508" spans="2:11">
      <c r="C508" s="1"/>
    </row>
    <row r="509" spans="2:11">
      <c r="C509" s="1"/>
    </row>
    <row r="510" spans="2:11">
      <c r="C510" s="1"/>
    </row>
    <row r="511" spans="2:11">
      <c r="C511" s="1"/>
    </row>
    <row r="512" spans="2:11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A1:A1048576 B279:K1048576 B1:B248 D1:K248 C5:C248 B250:K277 L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34.42578125" style="2" bestFit="1" customWidth="1"/>
    <col min="3" max="3" width="43.85546875" style="2" customWidth="1"/>
    <col min="4" max="4" width="18.140625" style="2" bestFit="1" customWidth="1"/>
    <col min="5" max="5" width="12" style="1" bestFit="1" customWidth="1"/>
    <col min="6" max="7" width="11.28515625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144</v>
      </c>
      <c r="C1" s="67" t="s" vm="1">
        <v>229</v>
      </c>
    </row>
    <row r="2" spans="2:12">
      <c r="B2" s="46" t="s">
        <v>143</v>
      </c>
      <c r="C2" s="67" t="s">
        <v>230</v>
      </c>
    </row>
    <row r="3" spans="2:12">
      <c r="B3" s="46" t="s">
        <v>145</v>
      </c>
      <c r="C3" s="67" t="s">
        <v>231</v>
      </c>
    </row>
    <row r="4" spans="2:12">
      <c r="B4" s="46" t="s">
        <v>146</v>
      </c>
      <c r="C4" s="67">
        <v>8801</v>
      </c>
    </row>
    <row r="6" spans="2:12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2" ht="26.25" customHeight="1">
      <c r="B7" s="152" t="s">
        <v>97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2:12" s="3" customFormat="1" ht="78.75">
      <c r="B8" s="21" t="s">
        <v>114</v>
      </c>
      <c r="C8" s="29" t="s">
        <v>44</v>
      </c>
      <c r="D8" s="29" t="s">
        <v>64</v>
      </c>
      <c r="E8" s="29" t="s">
        <v>101</v>
      </c>
      <c r="F8" s="29" t="s">
        <v>102</v>
      </c>
      <c r="G8" s="29" t="s">
        <v>205</v>
      </c>
      <c r="H8" s="29" t="s">
        <v>204</v>
      </c>
      <c r="I8" s="29" t="s">
        <v>109</v>
      </c>
      <c r="J8" s="29" t="s">
        <v>57</v>
      </c>
      <c r="K8" s="29" t="s">
        <v>147</v>
      </c>
      <c r="L8" s="30" t="s">
        <v>149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212</v>
      </c>
      <c r="H9" s="15"/>
      <c r="I9" s="15" t="s">
        <v>208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88" t="s">
        <v>47</v>
      </c>
      <c r="C11" s="73"/>
      <c r="D11" s="73"/>
      <c r="E11" s="73"/>
      <c r="F11" s="73"/>
      <c r="G11" s="83"/>
      <c r="H11" s="85"/>
      <c r="I11" s="83">
        <v>17.11950513</v>
      </c>
      <c r="J11" s="73"/>
      <c r="K11" s="84">
        <f>IFERROR(I11/$I$11,0)</f>
        <v>1</v>
      </c>
      <c r="L11" s="84">
        <f>I11/'סכום נכסי הקרן'!$C$42</f>
        <v>9.1382767848115301E-7</v>
      </c>
    </row>
    <row r="12" spans="2:12" ht="21" customHeight="1">
      <c r="B12" s="92" t="s">
        <v>2347</v>
      </c>
      <c r="C12" s="73"/>
      <c r="D12" s="73"/>
      <c r="E12" s="73"/>
      <c r="F12" s="73"/>
      <c r="G12" s="83"/>
      <c r="H12" s="85"/>
      <c r="I12" s="83">
        <v>7.3526551300000023</v>
      </c>
      <c r="J12" s="73"/>
      <c r="K12" s="84">
        <f t="shared" ref="K12:K17" si="0">IFERROR(I12/$I$11,0)</f>
        <v>0.42948993409367331</v>
      </c>
      <c r="L12" s="84">
        <f>I12/'סכום נכסי הקרן'!$C$42</f>
        <v>3.9247978940384488E-7</v>
      </c>
    </row>
    <row r="13" spans="2:12">
      <c r="B13" s="72" t="s">
        <v>2348</v>
      </c>
      <c r="C13" s="73">
        <v>8944</v>
      </c>
      <c r="D13" s="86" t="s">
        <v>475</v>
      </c>
      <c r="E13" s="86" t="s">
        <v>131</v>
      </c>
      <c r="F13" s="94">
        <v>44607</v>
      </c>
      <c r="G13" s="83">
        <v>119147.32355000003</v>
      </c>
      <c r="H13" s="85">
        <v>6.1585999999999999</v>
      </c>
      <c r="I13" s="83">
        <v>7.3378070680000018</v>
      </c>
      <c r="J13" s="84">
        <v>7.1528424440510754E-4</v>
      </c>
      <c r="K13" s="84">
        <f t="shared" si="0"/>
        <v>0.42862261568188226</v>
      </c>
      <c r="L13" s="84">
        <f>I13/'סכום נכסי הקרן'!$C$42</f>
        <v>3.9168720983309393E-7</v>
      </c>
    </row>
    <row r="14" spans="2:12">
      <c r="B14" s="72" t="s">
        <v>2349</v>
      </c>
      <c r="C14" s="73" t="s">
        <v>2350</v>
      </c>
      <c r="D14" s="86" t="s">
        <v>1079</v>
      </c>
      <c r="E14" s="86" t="s">
        <v>131</v>
      </c>
      <c r="F14" s="94">
        <v>44628</v>
      </c>
      <c r="G14" s="83">
        <v>211390.41275000002</v>
      </c>
      <c r="H14" s="85">
        <v>1E-4</v>
      </c>
      <c r="I14" s="83">
        <v>2.1139000000000002E-4</v>
      </c>
      <c r="J14" s="84">
        <v>2.3241069843318953E-3</v>
      </c>
      <c r="K14" s="84">
        <f t="shared" si="0"/>
        <v>1.2347903656955768E-5</v>
      </c>
      <c r="L14" s="84">
        <f>I14/'סכום נכסי הקרן'!$C$42</f>
        <v>1.1283856132944828E-11</v>
      </c>
    </row>
    <row r="15" spans="2:12">
      <c r="B15" s="72" t="s">
        <v>2351</v>
      </c>
      <c r="C15" s="73">
        <v>8731</v>
      </c>
      <c r="D15" s="86" t="s">
        <v>154</v>
      </c>
      <c r="E15" s="86" t="s">
        <v>131</v>
      </c>
      <c r="F15" s="94">
        <v>44537</v>
      </c>
      <c r="G15" s="83">
        <v>25366.849530000003</v>
      </c>
      <c r="H15" s="85">
        <v>5.7700000000000001E-2</v>
      </c>
      <c r="I15" s="83">
        <v>1.4636672000000003E-2</v>
      </c>
      <c r="J15" s="84">
        <v>3.8767397490519382E-3</v>
      </c>
      <c r="K15" s="84">
        <f t="shared" si="0"/>
        <v>8.54970508134075E-4</v>
      </c>
      <c r="L15" s="84">
        <f>I15/'סכום נכסי הקרן'!$C$42</f>
        <v>7.8129571461801349E-10</v>
      </c>
    </row>
    <row r="16" spans="2:12">
      <c r="B16" s="92" t="s">
        <v>198</v>
      </c>
      <c r="C16" s="73"/>
      <c r="D16" s="73"/>
      <c r="E16" s="73"/>
      <c r="F16" s="73"/>
      <c r="G16" s="83"/>
      <c r="H16" s="85"/>
      <c r="I16" s="83">
        <v>9.7668500000000016</v>
      </c>
      <c r="J16" s="73"/>
      <c r="K16" s="84">
        <f t="shared" si="0"/>
        <v>0.57051006590632691</v>
      </c>
      <c r="L16" s="84">
        <f>I16/'סכום נכסי הקרן'!$C$42</f>
        <v>5.2134788907730834E-7</v>
      </c>
    </row>
    <row r="17" spans="2:12">
      <c r="B17" s="72" t="s">
        <v>2352</v>
      </c>
      <c r="C17" s="73">
        <v>9122</v>
      </c>
      <c r="D17" s="86" t="s">
        <v>1172</v>
      </c>
      <c r="E17" s="86" t="s">
        <v>130</v>
      </c>
      <c r="F17" s="94">
        <v>44742</v>
      </c>
      <c r="G17" s="83">
        <v>15853.970000000003</v>
      </c>
      <c r="H17" s="85">
        <v>16.649999999999999</v>
      </c>
      <c r="I17" s="83">
        <v>9.7668500000000016</v>
      </c>
      <c r="J17" s="84">
        <v>1.9059028015622041E-3</v>
      </c>
      <c r="K17" s="84">
        <f t="shared" si="0"/>
        <v>0.57051006590632691</v>
      </c>
      <c r="L17" s="84">
        <f>I17/'סכום נכסי הקרן'!$C$42</f>
        <v>5.2134788907730834E-7</v>
      </c>
    </row>
    <row r="18" spans="2:12">
      <c r="B18" s="88"/>
      <c r="C18" s="73"/>
      <c r="D18" s="73"/>
      <c r="E18" s="73"/>
      <c r="F18" s="73"/>
      <c r="G18" s="83"/>
      <c r="H18" s="85"/>
      <c r="I18" s="73"/>
      <c r="J18" s="73"/>
      <c r="K18" s="84"/>
      <c r="L18" s="73"/>
    </row>
    <row r="19" spans="2:12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2:12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2:12">
      <c r="B21" s="124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2:12">
      <c r="B22" s="124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2:12">
      <c r="B23" s="124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2:12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2:12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2:12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2:12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12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1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1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1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2:1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2:1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2:1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2:1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2:1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2:1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2:12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2:12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2:12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2:12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2:1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2:12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2:12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2:12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2:1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2:1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2:12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2:1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2:1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2:1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2:1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2:1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2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2:1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2:1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2:12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2:12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2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2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2:12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2:1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2:12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2:12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2:12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2:12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2:1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2:12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2:12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2:12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2:12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2:12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2:12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2:12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2:12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2:12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2:12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2:12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2:12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2:12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2:12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2:12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2:1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2:12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2:1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2:1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2:1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2:12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2:12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2:12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2:12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2:12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2:12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2:12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2:12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2:12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2:12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2:12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2:12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2:12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2:12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2:12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2:12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2:12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2:12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2:12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2:12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2:12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</row>
    <row r="112" spans="2:12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2:12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</row>
    <row r="114" spans="2:12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2:12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</row>
    <row r="116" spans="2:12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17" spans="2:12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2:12">
      <c r="B118" s="115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2:12">
      <c r="B119" s="115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</row>
    <row r="120" spans="2:12"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2:12">
      <c r="B121" s="115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2:12">
      <c r="B122" s="115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2:12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</row>
    <row r="137" spans="2:12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2:12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</row>
    <row r="139" spans="2:12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</row>
    <row r="140" spans="2:12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</row>
    <row r="141" spans="2:12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2:12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</row>
    <row r="143" spans="2:12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</row>
    <row r="144" spans="2:12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</row>
    <row r="145" spans="2:12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</row>
    <row r="146" spans="2:12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</row>
    <row r="147" spans="2:12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2:12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</row>
    <row r="149" spans="2:12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</row>
    <row r="150" spans="2:12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</row>
    <row r="151" spans="2:12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2:12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</row>
    <row r="153" spans="2:12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2:12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2:12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</row>
    <row r="156" spans="2:12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</row>
    <row r="157" spans="2:12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</row>
    <row r="158" spans="2:12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</row>
    <row r="159" spans="2:12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</row>
    <row r="160" spans="2:12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</row>
    <row r="161" spans="2:12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</row>
    <row r="162" spans="2:12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</row>
    <row r="163" spans="2:12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</row>
    <row r="164" spans="2:12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</row>
    <row r="165" spans="2:12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2:12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</row>
    <row r="167" spans="2:12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</row>
    <row r="168" spans="2:12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</row>
    <row r="169" spans="2:12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</row>
    <row r="170" spans="2:12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</row>
    <row r="171" spans="2:12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</row>
    <row r="172" spans="2:12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</row>
    <row r="173" spans="2:12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</row>
    <row r="174" spans="2:12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</row>
    <row r="175" spans="2:12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</row>
    <row r="176" spans="2:12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2:12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</row>
    <row r="178" spans="2:12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</row>
    <row r="179" spans="2:12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</row>
    <row r="180" spans="2:12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</row>
    <row r="181" spans="2:12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</row>
    <row r="182" spans="2:12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</row>
    <row r="183" spans="2:12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</row>
    <row r="184" spans="2:12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2:12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2:12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</row>
    <row r="187" spans="2:12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2:12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</row>
    <row r="189" spans="2:12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2:12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</row>
    <row r="191" spans="2:12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</row>
    <row r="192" spans="2:12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</row>
    <row r="193" spans="2:12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2:12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</row>
    <row r="195" spans="2:12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</row>
    <row r="196" spans="2:12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</row>
    <row r="197" spans="2:12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</row>
    <row r="198" spans="2:12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</row>
    <row r="199" spans="2:12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2:12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</row>
    <row r="201" spans="2:12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</row>
    <row r="202" spans="2:12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</row>
    <row r="203" spans="2:12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</row>
    <row r="204" spans="2:12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</row>
    <row r="205" spans="2:12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</row>
    <row r="206" spans="2:12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</row>
    <row r="207" spans="2:12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</row>
    <row r="208" spans="2:12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</row>
    <row r="209" spans="2:12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</row>
    <row r="210" spans="2:12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</row>
    <row r="211" spans="2:12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2:12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2:12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2:12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2:12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2:12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2:12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2:12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2:12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2:12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</row>
    <row r="221" spans="2:12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</row>
    <row r="222" spans="2:12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</row>
    <row r="223" spans="2:12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</row>
    <row r="224" spans="2:12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</row>
    <row r="225" spans="2:12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</row>
    <row r="226" spans="2:12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</row>
    <row r="227" spans="2:12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</row>
    <row r="228" spans="2:12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</row>
    <row r="229" spans="2:12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</row>
    <row r="230" spans="2:12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</row>
    <row r="231" spans="2:12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</row>
    <row r="232" spans="2:12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</row>
    <row r="233" spans="2:12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</row>
    <row r="234" spans="2:12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</row>
    <row r="235" spans="2:12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</row>
    <row r="236" spans="2:12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</row>
    <row r="237" spans="2:12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</row>
    <row r="238" spans="2:12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</row>
    <row r="239" spans="2:12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</row>
    <row r="240" spans="2:12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</row>
    <row r="241" spans="2:12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</row>
    <row r="242" spans="2:12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</row>
    <row r="243" spans="2:12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</row>
    <row r="244" spans="2:12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</row>
    <row r="245" spans="2:12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</row>
    <row r="246" spans="2:12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</row>
    <row r="247" spans="2:12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</row>
    <row r="248" spans="2:12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</row>
    <row r="249" spans="2:12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2:12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2:12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2:12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</row>
    <row r="253" spans="2:12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2:12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2:12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2:12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</row>
    <row r="257" spans="2:12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58" spans="2:12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</row>
    <row r="259" spans="2:12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</row>
    <row r="260" spans="2:12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</row>
    <row r="261" spans="2:12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</row>
    <row r="262" spans="2:12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</row>
    <row r="263" spans="2:12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</row>
    <row r="264" spans="2:12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</row>
    <row r="265" spans="2:12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</row>
    <row r="266" spans="2:12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</row>
    <row r="267" spans="2:12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</row>
    <row r="268" spans="2:12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</row>
    <row r="269" spans="2:12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</row>
    <row r="270" spans="2:12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</row>
    <row r="271" spans="2:12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</row>
    <row r="272" spans="2:12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</row>
    <row r="273" spans="2:12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</row>
    <row r="274" spans="2:12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</row>
    <row r="275" spans="2:12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</row>
    <row r="276" spans="2:12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</row>
    <row r="277" spans="2:12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</row>
    <row r="278" spans="2:12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2:12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</row>
    <row r="280" spans="2:12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</row>
    <row r="281" spans="2:12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</row>
    <row r="282" spans="2:12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3" spans="2:12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</row>
    <row r="284" spans="2:12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</row>
    <row r="285" spans="2:12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</row>
    <row r="286" spans="2:12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</row>
    <row r="287" spans="2:12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</row>
    <row r="288" spans="2:12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</row>
    <row r="289" spans="2:12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</row>
    <row r="290" spans="2:12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</row>
    <row r="291" spans="2:12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</row>
    <row r="292" spans="2:12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</row>
    <row r="293" spans="2:12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</row>
    <row r="294" spans="2:12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</row>
    <row r="295" spans="2:12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</row>
    <row r="296" spans="2:12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</row>
    <row r="297" spans="2:12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</row>
    <row r="298" spans="2:12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</row>
    <row r="299" spans="2:12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</row>
    <row r="300" spans="2:12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</row>
    <row r="301" spans="2:12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2:12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</row>
    <row r="303" spans="2:12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</row>
    <row r="304" spans="2:12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</row>
    <row r="305" spans="2:12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</row>
    <row r="306" spans="2:12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</row>
    <row r="307" spans="2:12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</row>
    <row r="308" spans="2:12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</row>
    <row r="309" spans="2:12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</row>
    <row r="310" spans="2:12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</row>
    <row r="311" spans="2:12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</row>
    <row r="312" spans="2:12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</row>
    <row r="313" spans="2:12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</row>
    <row r="314" spans="2:12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</row>
    <row r="315" spans="2:12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</row>
    <row r="316" spans="2:12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</row>
    <row r="317" spans="2:12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</row>
    <row r="318" spans="2:12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</row>
    <row r="319" spans="2:12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</row>
    <row r="320" spans="2:12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2:12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</row>
    <row r="322" spans="2:12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</row>
    <row r="323" spans="2:12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</row>
    <row r="324" spans="2:12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</row>
    <row r="325" spans="2:12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</row>
    <row r="326" spans="2:12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</row>
    <row r="327" spans="2:12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</row>
    <row r="328" spans="2:12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</row>
    <row r="329" spans="2:12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</row>
    <row r="330" spans="2:12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</row>
    <row r="331" spans="2:12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</row>
    <row r="332" spans="2:12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</row>
    <row r="333" spans="2:12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</row>
    <row r="334" spans="2:12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</row>
    <row r="335" spans="2:12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</row>
    <row r="336" spans="2:12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</row>
    <row r="337" spans="2:12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</row>
    <row r="338" spans="2:12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</row>
    <row r="339" spans="2:12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</row>
    <row r="340" spans="2:12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2:12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</row>
    <row r="342" spans="2:12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</row>
    <row r="343" spans="2:12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</row>
    <row r="344" spans="2:12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</row>
    <row r="345" spans="2:12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</row>
    <row r="346" spans="2:12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</row>
    <row r="347" spans="2:12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</row>
    <row r="348" spans="2:12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</row>
    <row r="349" spans="2:12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</row>
    <row r="350" spans="2:12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</row>
    <row r="351" spans="2:12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</row>
    <row r="352" spans="2:12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2:12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</row>
    <row r="354" spans="2:12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</row>
    <row r="355" spans="2:12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</row>
    <row r="356" spans="2:12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</row>
    <row r="357" spans="2:12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</row>
    <row r="358" spans="2:12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</row>
    <row r="359" spans="2:12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</row>
    <row r="360" spans="2:12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</row>
    <row r="361" spans="2:12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</row>
    <row r="362" spans="2:12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</row>
    <row r="363" spans="2:12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</row>
    <row r="364" spans="2:12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</row>
    <row r="365" spans="2:12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</row>
    <row r="366" spans="2:12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</row>
    <row r="367" spans="2:12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</row>
    <row r="368" spans="2:12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</row>
    <row r="369" spans="2:12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</row>
    <row r="370" spans="2:12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</row>
    <row r="371" spans="2:12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</row>
    <row r="372" spans="2:12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</row>
    <row r="373" spans="2:12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</row>
    <row r="374" spans="2:12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</row>
    <row r="375" spans="2:12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</row>
    <row r="376" spans="2:12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</row>
    <row r="377" spans="2:12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</row>
    <row r="378" spans="2:12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</row>
    <row r="379" spans="2:12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</row>
    <row r="380" spans="2:12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</row>
    <row r="381" spans="2:12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</row>
    <row r="382" spans="2:12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</row>
    <row r="383" spans="2:12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</row>
    <row r="384" spans="2:12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</row>
    <row r="385" spans="2:12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</row>
    <row r="386" spans="2:12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</row>
    <row r="387" spans="2:12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</row>
    <row r="388" spans="2:12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</row>
    <row r="389" spans="2:12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</row>
    <row r="390" spans="2:12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</row>
    <row r="391" spans="2:12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</row>
    <row r="392" spans="2:12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</row>
    <row r="393" spans="2:12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</row>
    <row r="394" spans="2:12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</row>
    <row r="395" spans="2:12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</row>
    <row r="396" spans="2:12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</row>
    <row r="397" spans="2:12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</row>
    <row r="398" spans="2:12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</row>
    <row r="399" spans="2:12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</row>
    <row r="400" spans="2:12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</row>
    <row r="401" spans="2:12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</row>
    <row r="402" spans="2:12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</row>
    <row r="403" spans="2:12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</row>
    <row r="404" spans="2:12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</row>
    <row r="405" spans="2:12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</row>
    <row r="406" spans="2:12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</row>
    <row r="407" spans="2:12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</row>
    <row r="408" spans="2:12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</row>
    <row r="409" spans="2:12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</row>
    <row r="410" spans="2:12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</row>
    <row r="411" spans="2:12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</row>
    <row r="412" spans="2:12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2:12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</row>
    <row r="414" spans="2:12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</row>
    <row r="415" spans="2:12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</row>
    <row r="416" spans="2:12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</row>
    <row r="417" spans="2:12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</row>
    <row r="418" spans="2:12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2:12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</row>
    <row r="420" spans="2:12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</row>
    <row r="421" spans="2:12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</row>
    <row r="422" spans="2:12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</row>
    <row r="423" spans="2:12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</row>
    <row r="424" spans="2:12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</row>
    <row r="425" spans="2:12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</row>
    <row r="426" spans="2:12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</row>
    <row r="427" spans="2:12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</row>
    <row r="428" spans="2:12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</row>
    <row r="429" spans="2:12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</row>
    <row r="430" spans="2:12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</row>
    <row r="431" spans="2:12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</row>
    <row r="432" spans="2:12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</row>
    <row r="433" spans="2:12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</row>
    <row r="434" spans="2:12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</row>
    <row r="435" spans="2:12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</row>
    <row r="436" spans="2:12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</row>
    <row r="437" spans="2:12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</row>
    <row r="438" spans="2:12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</row>
    <row r="439" spans="2:12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</row>
    <row r="440" spans="2:12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</row>
    <row r="441" spans="2:12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</row>
    <row r="442" spans="2:12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</row>
    <row r="443" spans="2:12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</row>
    <row r="444" spans="2:12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</row>
    <row r="445" spans="2:12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</row>
    <row r="446" spans="2:12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</row>
    <row r="447" spans="2:12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</row>
    <row r="448" spans="2:12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</row>
    <row r="449" spans="2:12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</row>
    <row r="450" spans="2:12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</row>
    <row r="451" spans="2:12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</row>
    <row r="452" spans="2:12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</row>
    <row r="453" spans="2:12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</row>
    <row r="454" spans="2:12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</row>
    <row r="455" spans="2:12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</row>
    <row r="456" spans="2:12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</row>
    <row r="457" spans="2:12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</row>
    <row r="458" spans="2:12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</row>
    <row r="459" spans="2:12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</row>
    <row r="460" spans="2:12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</row>
    <row r="461" spans="2:12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</row>
    <row r="462" spans="2:12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</row>
    <row r="463" spans="2:12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</row>
    <row r="464" spans="2:12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</row>
    <row r="465" spans="2:12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</row>
    <row r="466" spans="2:12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</row>
    <row r="467" spans="2:12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</row>
    <row r="468" spans="2:12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</row>
    <row r="469" spans="2:12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</row>
    <row r="470" spans="2:12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</row>
    <row r="471" spans="2:12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</row>
    <row r="472" spans="2:12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</row>
    <row r="473" spans="2:12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</row>
    <row r="474" spans="2:12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</row>
    <row r="475" spans="2:12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</row>
    <row r="476" spans="2:12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</row>
    <row r="477" spans="2:12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</row>
    <row r="478" spans="2:12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</row>
    <row r="479" spans="2:12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</row>
    <row r="480" spans="2:12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</row>
    <row r="481" spans="2:12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</row>
    <row r="482" spans="2:12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</row>
    <row r="483" spans="2:12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</row>
    <row r="484" spans="2:12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</row>
    <row r="485" spans="2:12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</row>
    <row r="486" spans="2:12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</row>
    <row r="487" spans="2:12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</row>
    <row r="488" spans="2:12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</row>
    <row r="489" spans="2:12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</row>
    <row r="490" spans="2:12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</row>
    <row r="491" spans="2:12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</row>
    <row r="492" spans="2:12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</row>
    <row r="493" spans="2:12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</row>
    <row r="494" spans="2:12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</row>
    <row r="495" spans="2:12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</row>
    <row r="496" spans="2:12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</row>
    <row r="497" spans="2:12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</row>
    <row r="498" spans="2:12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</row>
    <row r="499" spans="2:12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</row>
    <row r="500" spans="2:12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</row>
    <row r="501" spans="2:12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</row>
    <row r="502" spans="2:12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</row>
    <row r="503" spans="2:12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</row>
    <row r="504" spans="2:12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</row>
    <row r="505" spans="2:12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</row>
    <row r="506" spans="2:12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</row>
    <row r="507" spans="2:12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</row>
    <row r="508" spans="2:12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</row>
    <row r="509" spans="2:12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</row>
    <row r="510" spans="2:12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</row>
    <row r="511" spans="2:12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</row>
    <row r="512" spans="2:12">
      <c r="B512" s="115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</row>
    <row r="513" spans="2:12">
      <c r="B513" s="115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</row>
    <row r="514" spans="2:12">
      <c r="B514" s="115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</row>
    <row r="515" spans="2:12">
      <c r="B515" s="115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</row>
    <row r="516" spans="2:12">
      <c r="B516" s="115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</row>
    <row r="517" spans="2:12">
      <c r="B517" s="115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</row>
    <row r="518" spans="2:12">
      <c r="B518" s="115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</row>
    <row r="519" spans="2:12">
      <c r="B519" s="115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</row>
    <row r="520" spans="2:12">
      <c r="B520" s="115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</row>
    <row r="521" spans="2:12">
      <c r="B521" s="115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</row>
    <row r="522" spans="2:12">
      <c r="B522" s="115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</row>
    <row r="523" spans="2:12">
      <c r="B523" s="115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</row>
    <row r="524" spans="2:12">
      <c r="B524" s="115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</row>
    <row r="525" spans="2:12">
      <c r="B525" s="115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</row>
    <row r="526" spans="2:12">
      <c r="B526" s="115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</row>
    <row r="527" spans="2:12">
      <c r="B527" s="115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</row>
    <row r="528" spans="2:12">
      <c r="B528" s="115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</row>
    <row r="529" spans="2:12">
      <c r="B529" s="115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</row>
    <row r="530" spans="2:12">
      <c r="B530" s="115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</row>
    <row r="531" spans="2:12">
      <c r="B531" s="115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</row>
    <row r="532" spans="2:12">
      <c r="B532" s="115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</row>
    <row r="533" spans="2:12">
      <c r="B533" s="115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</row>
    <row r="534" spans="2:12">
      <c r="B534" s="115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</row>
    <row r="535" spans="2:12">
      <c r="B535" s="115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</row>
    <row r="536" spans="2:12">
      <c r="B536" s="115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</row>
    <row r="537" spans="2:12">
      <c r="B537" s="115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</row>
    <row r="538" spans="2:12">
      <c r="B538" s="115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</row>
    <row r="539" spans="2:12">
      <c r="B539" s="115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</row>
    <row r="540" spans="2:12">
      <c r="B540" s="115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</row>
    <row r="541" spans="2:12">
      <c r="B541" s="115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</row>
    <row r="542" spans="2:12">
      <c r="B542" s="115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</row>
    <row r="543" spans="2:12">
      <c r="B543" s="115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</row>
    <row r="544" spans="2:12">
      <c r="B544" s="115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</row>
    <row r="545" spans="2:12">
      <c r="B545" s="115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</row>
    <row r="546" spans="2:12">
      <c r="B546" s="115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</row>
    <row r="547" spans="2:12">
      <c r="B547" s="115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</row>
    <row r="548" spans="2:12">
      <c r="B548" s="115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</row>
    <row r="549" spans="2:12">
      <c r="B549" s="115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</row>
    <row r="550" spans="2:12">
      <c r="B550" s="115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</row>
    <row r="551" spans="2:12">
      <c r="B551" s="115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</row>
    <row r="552" spans="2:12">
      <c r="B552" s="115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</row>
    <row r="553" spans="2:12">
      <c r="B553" s="115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</row>
    <row r="554" spans="2:12">
      <c r="B554" s="115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</row>
    <row r="555" spans="2:12">
      <c r="B555" s="115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</row>
    <row r="556" spans="2:12">
      <c r="B556" s="115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</row>
    <row r="557" spans="2:12">
      <c r="B557" s="115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</row>
    <row r="558" spans="2:12">
      <c r="B558" s="115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</row>
    <row r="559" spans="2:12">
      <c r="B559" s="115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</row>
    <row r="560" spans="2:12">
      <c r="B560" s="115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</row>
    <row r="561" spans="2:12">
      <c r="B561" s="115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</row>
    <row r="562" spans="2:12">
      <c r="B562" s="115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</row>
    <row r="563" spans="2:12">
      <c r="B563" s="115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</row>
    <row r="564" spans="2:12">
      <c r="B564" s="115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</row>
    <row r="565" spans="2:12">
      <c r="B565" s="115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</row>
    <row r="566" spans="2:12">
      <c r="B566" s="115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</row>
    <row r="567" spans="2:12">
      <c r="B567" s="115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</row>
    <row r="568" spans="2:12">
      <c r="B568" s="115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</row>
    <row r="569" spans="2:12">
      <c r="B569" s="115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</row>
    <row r="570" spans="2:12">
      <c r="B570" s="115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</row>
    <row r="571" spans="2:12">
      <c r="C571" s="1"/>
      <c r="D571" s="1"/>
    </row>
    <row r="572" spans="2:12">
      <c r="C572" s="1"/>
      <c r="D572" s="1"/>
    </row>
    <row r="573" spans="2:12">
      <c r="C573" s="1"/>
      <c r="D573" s="1"/>
    </row>
    <row r="574" spans="2:12">
      <c r="C574" s="1"/>
      <c r="D574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530"/>
  <sheetViews>
    <sheetView rightToLeft="1" workbookViewId="0"/>
  </sheetViews>
  <sheetFormatPr defaultColWidth="9.140625" defaultRowHeight="18"/>
  <cols>
    <col min="1" max="1" width="6.28515625" style="1" customWidth="1"/>
    <col min="2" max="2" width="35" style="2" bestFit="1" customWidth="1"/>
    <col min="3" max="3" width="43.140625" style="2" customWidth="1"/>
    <col min="4" max="4" width="8.5703125" style="2" bestFit="1" customWidth="1"/>
    <col min="5" max="5" width="12" style="1" bestFit="1" customWidth="1"/>
    <col min="6" max="6" width="11.28515625" style="1" bestFit="1" customWidth="1"/>
    <col min="7" max="7" width="15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9.85546875" style="1" bestFit="1" customWidth="1"/>
    <col min="12" max="12" width="11.5703125" style="1" customWidth="1"/>
    <col min="13" max="16384" width="9.140625" style="1"/>
  </cols>
  <sheetData>
    <row r="1" spans="2:12">
      <c r="B1" s="46" t="s">
        <v>144</v>
      </c>
      <c r="C1" s="67" t="s" vm="1">
        <v>229</v>
      </c>
    </row>
    <row r="2" spans="2:12">
      <c r="B2" s="46" t="s">
        <v>143</v>
      </c>
      <c r="C2" s="67" t="s">
        <v>230</v>
      </c>
    </row>
    <row r="3" spans="2:12">
      <c r="B3" s="46" t="s">
        <v>145</v>
      </c>
      <c r="C3" s="67" t="s">
        <v>231</v>
      </c>
    </row>
    <row r="4" spans="2:12">
      <c r="B4" s="46" t="s">
        <v>146</v>
      </c>
      <c r="C4" s="67">
        <v>8801</v>
      </c>
    </row>
    <row r="6" spans="2:12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2" ht="26.25" customHeight="1">
      <c r="B7" s="152" t="s">
        <v>98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2:12" s="3" customFormat="1" ht="63">
      <c r="B8" s="21" t="s">
        <v>114</v>
      </c>
      <c r="C8" s="29" t="s">
        <v>44</v>
      </c>
      <c r="D8" s="29" t="s">
        <v>64</v>
      </c>
      <c r="E8" s="29" t="s">
        <v>101</v>
      </c>
      <c r="F8" s="29" t="s">
        <v>102</v>
      </c>
      <c r="G8" s="29" t="s">
        <v>205</v>
      </c>
      <c r="H8" s="29" t="s">
        <v>204</v>
      </c>
      <c r="I8" s="29" t="s">
        <v>109</v>
      </c>
      <c r="J8" s="29" t="s">
        <v>57</v>
      </c>
      <c r="K8" s="29" t="s">
        <v>147</v>
      </c>
      <c r="L8" s="30" t="s">
        <v>149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212</v>
      </c>
      <c r="H9" s="15"/>
      <c r="I9" s="15" t="s">
        <v>208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88" t="s">
        <v>49</v>
      </c>
      <c r="C11" s="73"/>
      <c r="D11" s="73"/>
      <c r="E11" s="73"/>
      <c r="F11" s="73"/>
      <c r="G11" s="83"/>
      <c r="H11" s="85"/>
      <c r="I11" s="83">
        <v>-70.843183909000018</v>
      </c>
      <c r="J11" s="73"/>
      <c r="K11" s="84">
        <f>IFERROR(I11/$I$11,0)</f>
        <v>1</v>
      </c>
      <c r="L11" s="84">
        <f>I11/'סכום נכסי הקרן'!$C$42</f>
        <v>-3.7815615460944611E-6</v>
      </c>
    </row>
    <row r="12" spans="2:12" ht="19.5" customHeight="1">
      <c r="B12" s="92" t="s">
        <v>200</v>
      </c>
      <c r="C12" s="73"/>
      <c r="D12" s="73"/>
      <c r="E12" s="73"/>
      <c r="F12" s="73"/>
      <c r="G12" s="83"/>
      <c r="H12" s="85"/>
      <c r="I12" s="83">
        <v>-70.843183909000018</v>
      </c>
      <c r="J12" s="73"/>
      <c r="K12" s="84">
        <f t="shared" ref="K12:K17" si="0">IFERROR(I12/$I$11,0)</f>
        <v>1</v>
      </c>
      <c r="L12" s="84">
        <f>I12/'סכום נכסי הקרן'!$C$42</f>
        <v>-3.7815615460944611E-6</v>
      </c>
    </row>
    <row r="13" spans="2:12">
      <c r="B13" s="72" t="s">
        <v>2353</v>
      </c>
      <c r="C13" s="73"/>
      <c r="D13" s="73"/>
      <c r="E13" s="73"/>
      <c r="F13" s="73"/>
      <c r="G13" s="83"/>
      <c r="H13" s="85"/>
      <c r="I13" s="83">
        <v>-70.843183909000018</v>
      </c>
      <c r="J13" s="73"/>
      <c r="K13" s="84">
        <f t="shared" si="0"/>
        <v>1</v>
      </c>
      <c r="L13" s="84">
        <f>I13/'סכום נכסי הקרן'!$C$42</f>
        <v>-3.7815615460944611E-6</v>
      </c>
    </row>
    <row r="14" spans="2:12">
      <c r="B14" s="76" t="s">
        <v>2354</v>
      </c>
      <c r="C14" s="73" t="s">
        <v>2355</v>
      </c>
      <c r="D14" s="86" t="s">
        <v>511</v>
      </c>
      <c r="E14" s="86" t="s">
        <v>130</v>
      </c>
      <c r="F14" s="94">
        <v>45048</v>
      </c>
      <c r="G14" s="83">
        <v>-4954761.7785000009</v>
      </c>
      <c r="H14" s="85">
        <v>1.4449000000000001</v>
      </c>
      <c r="I14" s="83">
        <v>-71.591352938000014</v>
      </c>
      <c r="J14" s="73"/>
      <c r="K14" s="84">
        <f t="shared" si="0"/>
        <v>1.0105609176171562</v>
      </c>
      <c r="L14" s="84">
        <f>I14/'סכום נכסי הקרן'!$C$42</f>
        <v>-3.8214983060469707E-6</v>
      </c>
    </row>
    <row r="15" spans="2:12">
      <c r="B15" s="76" t="s">
        <v>2356</v>
      </c>
      <c r="C15" s="73" t="s">
        <v>2357</v>
      </c>
      <c r="D15" s="86" t="s">
        <v>511</v>
      </c>
      <c r="E15" s="86" t="s">
        <v>130</v>
      </c>
      <c r="F15" s="94">
        <v>45076</v>
      </c>
      <c r="G15" s="83">
        <v>-23122221.633000005</v>
      </c>
      <c r="H15" s="85">
        <v>1.0383</v>
      </c>
      <c r="I15" s="83">
        <v>-240.07802721500008</v>
      </c>
      <c r="J15" s="73"/>
      <c r="K15" s="84">
        <f t="shared" si="0"/>
        <v>3.3888655755984485</v>
      </c>
      <c r="L15" s="84">
        <f>I15/'סכום נכסי הקרן'!$C$42</f>
        <v>-1.2815203745566364E-5</v>
      </c>
    </row>
    <row r="16" spans="2:12" s="6" customFormat="1">
      <c r="B16" s="76" t="s">
        <v>2358</v>
      </c>
      <c r="C16" s="73" t="s">
        <v>2359</v>
      </c>
      <c r="D16" s="86" t="s">
        <v>511</v>
      </c>
      <c r="E16" s="86" t="s">
        <v>130</v>
      </c>
      <c r="F16" s="94">
        <v>45048</v>
      </c>
      <c r="G16" s="83">
        <v>4954761.7785000009</v>
      </c>
      <c r="H16" s="85">
        <v>0.1817</v>
      </c>
      <c r="I16" s="83">
        <v>9.002802152000001</v>
      </c>
      <c r="J16" s="73"/>
      <c r="K16" s="84">
        <f t="shared" si="0"/>
        <v>-0.12708071059545184</v>
      </c>
      <c r="L16" s="84">
        <f>I16/'סכום נכסי הקרן'!$C$42</f>
        <v>4.8056352843811958E-7</v>
      </c>
    </row>
    <row r="17" spans="2:12" s="6" customFormat="1">
      <c r="B17" s="76" t="s">
        <v>2360</v>
      </c>
      <c r="C17" s="73" t="s">
        <v>2361</v>
      </c>
      <c r="D17" s="86" t="s">
        <v>511</v>
      </c>
      <c r="E17" s="86" t="s">
        <v>130</v>
      </c>
      <c r="F17" s="94">
        <v>45076</v>
      </c>
      <c r="G17" s="83">
        <v>23122221.633000005</v>
      </c>
      <c r="H17" s="85">
        <v>1.0025999999999999</v>
      </c>
      <c r="I17" s="83">
        <v>231.82339409200006</v>
      </c>
      <c r="J17" s="73"/>
      <c r="K17" s="84">
        <f t="shared" si="0"/>
        <v>-3.2723457826201523</v>
      </c>
      <c r="L17" s="84">
        <f>I17/'סכום נכסי הקרן'!$C$42</f>
        <v>1.2374576977080754E-5</v>
      </c>
    </row>
    <row r="18" spans="2:12" s="6" customFormat="1">
      <c r="B18" s="72"/>
      <c r="C18" s="73"/>
      <c r="D18" s="73"/>
      <c r="E18" s="73"/>
      <c r="F18" s="73"/>
      <c r="G18" s="83"/>
      <c r="H18" s="85"/>
      <c r="I18" s="73"/>
      <c r="J18" s="73"/>
      <c r="K18" s="84"/>
      <c r="L18" s="73"/>
    </row>
    <row r="19" spans="2:12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2:12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2:12">
      <c r="B21" s="129" t="s">
        <v>220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2:12">
      <c r="B22" s="129" t="s">
        <v>110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2:12">
      <c r="B23" s="129" t="s">
        <v>203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2:12">
      <c r="B24" s="129" t="s">
        <v>211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2:12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2:12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2:12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12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1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1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1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2:1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2:1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2:1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2:1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2:1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2:1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2:12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2:12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2:12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2:12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2:1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2:12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2:12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2:12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2:1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2:1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2:12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2:1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2:1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2:1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2:1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2:1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2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2:1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2:1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2:12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2:12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2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2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2:12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2:1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2:12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2:12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2:12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2:12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2:1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2:12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2:12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2:12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2:12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2:12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2:12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2:12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2:12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2:12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2:12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2:12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2:12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2:12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2:12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2:12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2:1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2:12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2:1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2:1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2:1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2:12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2:12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2:12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2:12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2:12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2:12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2:12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2:12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2:12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2:12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2:12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2:12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2:12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2:12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2:12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2:12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2:12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2:12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2:12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2:12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2:12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</row>
    <row r="112" spans="2:12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2:12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</row>
    <row r="114" spans="2:12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2:12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</row>
    <row r="116" spans="2:12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17" spans="2:12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2:12">
      <c r="B118" s="115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2:12">
      <c r="B119" s="115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</row>
    <row r="120" spans="2:12"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2:12">
      <c r="B121" s="115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2:12">
      <c r="B122" s="115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2:12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</row>
    <row r="137" spans="2:12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2:12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</row>
    <row r="139" spans="2:12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</row>
    <row r="140" spans="2:12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</row>
    <row r="141" spans="2:12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2:12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</row>
    <row r="143" spans="2:12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</row>
    <row r="144" spans="2:12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</row>
    <row r="145" spans="2:12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</row>
    <row r="146" spans="2:12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</row>
    <row r="147" spans="2:12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2:12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</row>
    <row r="149" spans="2:12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</row>
    <row r="150" spans="2:12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</row>
    <row r="151" spans="2:12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2:12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</row>
    <row r="153" spans="2:12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2:12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2:12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</row>
    <row r="156" spans="2:12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</row>
    <row r="157" spans="2:12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</row>
    <row r="158" spans="2:12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</row>
    <row r="159" spans="2:12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</row>
    <row r="160" spans="2:12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</row>
    <row r="161" spans="2:12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</row>
    <row r="162" spans="2:12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</row>
    <row r="163" spans="2:12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</row>
    <row r="164" spans="2:12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</row>
    <row r="165" spans="2:12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2:12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</row>
    <row r="167" spans="2:12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</row>
    <row r="168" spans="2:12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</row>
    <row r="169" spans="2:12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</row>
    <row r="170" spans="2:12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</row>
    <row r="171" spans="2:12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</row>
    <row r="172" spans="2:12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</row>
    <row r="173" spans="2:12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</row>
    <row r="174" spans="2:12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</row>
    <row r="175" spans="2:12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</row>
    <row r="176" spans="2:12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2:12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</row>
    <row r="178" spans="2:12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</row>
    <row r="179" spans="2:12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</row>
    <row r="180" spans="2:12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</row>
    <row r="181" spans="2:12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</row>
    <row r="182" spans="2:12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</row>
    <row r="183" spans="2:12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</row>
    <row r="184" spans="2:12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2:12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2:12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</row>
    <row r="187" spans="2:12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2:12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</row>
    <row r="189" spans="2:12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2:12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</row>
    <row r="191" spans="2:12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</row>
    <row r="192" spans="2:12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</row>
    <row r="193" spans="2:12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2:12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</row>
    <row r="195" spans="2:12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</row>
    <row r="196" spans="2:12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</row>
    <row r="197" spans="2:12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</row>
    <row r="198" spans="2:12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</row>
    <row r="199" spans="2:12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2:12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</row>
    <row r="201" spans="2:12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</row>
    <row r="202" spans="2:12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</row>
    <row r="203" spans="2:12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</row>
    <row r="204" spans="2:12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</row>
    <row r="205" spans="2:12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</row>
    <row r="206" spans="2:12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</row>
    <row r="207" spans="2:12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</row>
    <row r="208" spans="2:12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</row>
    <row r="209" spans="2:12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</row>
    <row r="210" spans="2:12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</row>
    <row r="211" spans="2:12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2:12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2:12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2:12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2:12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2:12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2:12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2:12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2:12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2:12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</row>
    <row r="221" spans="2:12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</row>
    <row r="222" spans="2:12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</row>
    <row r="223" spans="2:12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</row>
    <row r="224" spans="2:12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</row>
    <row r="225" spans="2:12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</row>
    <row r="226" spans="2:12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</row>
    <row r="227" spans="2:12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</row>
    <row r="228" spans="2:12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</row>
    <row r="229" spans="2:12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</row>
    <row r="230" spans="2:12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</row>
    <row r="231" spans="2:12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</row>
    <row r="232" spans="2:12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</row>
    <row r="233" spans="2:12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</row>
    <row r="234" spans="2:12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</row>
    <row r="235" spans="2:12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</row>
    <row r="236" spans="2:12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</row>
    <row r="237" spans="2:12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</row>
    <row r="238" spans="2:12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</row>
    <row r="239" spans="2:12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</row>
    <row r="240" spans="2:12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</row>
    <row r="241" spans="2:12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</row>
    <row r="242" spans="2:12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</row>
    <row r="243" spans="2:12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</row>
    <row r="244" spans="2:12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</row>
    <row r="245" spans="2:12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</row>
    <row r="246" spans="2:12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</row>
    <row r="247" spans="2:12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</row>
    <row r="248" spans="2:12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</row>
    <row r="249" spans="2:12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2:12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2:12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2:12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</row>
    <row r="253" spans="2:12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2:12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2:12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2:12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</row>
    <row r="257" spans="2:12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58" spans="2:12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</row>
    <row r="259" spans="2:12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</row>
    <row r="260" spans="2:12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</row>
    <row r="261" spans="2:12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</row>
    <row r="262" spans="2:12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</row>
    <row r="263" spans="2:12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</row>
    <row r="264" spans="2:12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</row>
    <row r="265" spans="2:12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</row>
    <row r="266" spans="2:12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</row>
    <row r="267" spans="2:12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</row>
    <row r="268" spans="2:12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</row>
    <row r="269" spans="2:12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</row>
    <row r="270" spans="2:12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</row>
    <row r="271" spans="2:12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</row>
    <row r="272" spans="2:12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</row>
    <row r="273" spans="2:12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</row>
    <row r="274" spans="2:12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</row>
    <row r="275" spans="2:12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</row>
    <row r="276" spans="2:12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</row>
    <row r="277" spans="2:12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</row>
    <row r="278" spans="2:12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2:12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</row>
    <row r="280" spans="2:12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</row>
    <row r="281" spans="2:12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</row>
    <row r="282" spans="2:12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3" spans="2:12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</row>
    <row r="284" spans="2:12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</row>
    <row r="285" spans="2:12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</row>
    <row r="286" spans="2:12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</row>
    <row r="287" spans="2:12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</row>
    <row r="288" spans="2:12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</row>
    <row r="289" spans="2:12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</row>
    <row r="290" spans="2:12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</row>
    <row r="291" spans="2:12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</row>
    <row r="292" spans="2:12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</row>
    <row r="293" spans="2:12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</row>
    <row r="294" spans="2:12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</row>
    <row r="295" spans="2:12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</row>
    <row r="296" spans="2:12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</row>
    <row r="297" spans="2:12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</row>
    <row r="298" spans="2:12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</row>
    <row r="299" spans="2:12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</row>
    <row r="300" spans="2:12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</row>
    <row r="301" spans="2:12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2:12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</row>
    <row r="303" spans="2:12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</row>
    <row r="304" spans="2:12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</row>
    <row r="305" spans="2:12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</row>
    <row r="306" spans="2:12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</row>
    <row r="307" spans="2:12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</row>
    <row r="308" spans="2:12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</row>
    <row r="309" spans="2:12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</row>
    <row r="310" spans="2:12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</row>
    <row r="311" spans="2:12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</row>
    <row r="312" spans="2:12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</row>
    <row r="313" spans="2:12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</row>
    <row r="314" spans="2:12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</row>
    <row r="315" spans="2:12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</row>
    <row r="316" spans="2:12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</row>
    <row r="317" spans="2:12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</row>
    <row r="318" spans="2:12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</row>
    <row r="319" spans="2:12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</row>
    <row r="320" spans="2:12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2:12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</row>
    <row r="322" spans="2:12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</row>
    <row r="323" spans="2:12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</row>
    <row r="324" spans="2:12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</row>
    <row r="325" spans="2:12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</row>
    <row r="326" spans="2:12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</row>
    <row r="327" spans="2:12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</row>
    <row r="328" spans="2:12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</row>
    <row r="329" spans="2:12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</row>
    <row r="330" spans="2:12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</row>
    <row r="331" spans="2:12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</row>
    <row r="332" spans="2:12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</row>
    <row r="333" spans="2:12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</row>
    <row r="334" spans="2:12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</row>
    <row r="335" spans="2:12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</row>
    <row r="336" spans="2:12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</row>
    <row r="337" spans="2:12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</row>
    <row r="338" spans="2:12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</row>
    <row r="339" spans="2:12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</row>
    <row r="340" spans="2:12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2:12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</row>
    <row r="342" spans="2:12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</row>
    <row r="343" spans="2:12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</row>
    <row r="344" spans="2:12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</row>
    <row r="345" spans="2:12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</row>
    <row r="346" spans="2:12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</row>
    <row r="347" spans="2:12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</row>
    <row r="348" spans="2:12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</row>
    <row r="349" spans="2:12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</row>
    <row r="350" spans="2:12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</row>
    <row r="351" spans="2:12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</row>
    <row r="352" spans="2:12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2:12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</row>
    <row r="354" spans="2:12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</row>
    <row r="355" spans="2:12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</row>
    <row r="356" spans="2:12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</row>
    <row r="357" spans="2:12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</row>
    <row r="358" spans="2:12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</row>
    <row r="359" spans="2:12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</row>
    <row r="360" spans="2:12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</row>
    <row r="361" spans="2:12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</row>
    <row r="362" spans="2:12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</row>
    <row r="363" spans="2:12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</row>
    <row r="364" spans="2:12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</row>
    <row r="365" spans="2:12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</row>
    <row r="366" spans="2:12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</row>
    <row r="367" spans="2:12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</row>
    <row r="368" spans="2:12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</row>
    <row r="369" spans="2:12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</row>
    <row r="370" spans="2:12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</row>
    <row r="371" spans="2:12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</row>
    <row r="372" spans="2:12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</row>
    <row r="373" spans="2:12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</row>
    <row r="374" spans="2:12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</row>
    <row r="375" spans="2:12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</row>
    <row r="376" spans="2:12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</row>
    <row r="377" spans="2:12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</row>
    <row r="378" spans="2:12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</row>
    <row r="379" spans="2:12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</row>
    <row r="380" spans="2:12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</row>
    <row r="381" spans="2:12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</row>
    <row r="382" spans="2:12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</row>
    <row r="383" spans="2:12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</row>
    <row r="384" spans="2:12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</row>
    <row r="385" spans="2:12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</row>
    <row r="386" spans="2:12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</row>
    <row r="387" spans="2:12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</row>
    <row r="388" spans="2:12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</row>
    <row r="389" spans="2:12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</row>
    <row r="390" spans="2:12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</row>
    <row r="391" spans="2:12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</row>
    <row r="392" spans="2:12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</row>
    <row r="393" spans="2:12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</row>
    <row r="394" spans="2:12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</row>
    <row r="395" spans="2:12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</row>
    <row r="396" spans="2:12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</row>
    <row r="397" spans="2:12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</row>
    <row r="398" spans="2:12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</row>
    <row r="399" spans="2:12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</row>
    <row r="400" spans="2:12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</row>
    <row r="401" spans="2:12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</row>
    <row r="402" spans="2:12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</row>
    <row r="403" spans="2:12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</row>
    <row r="404" spans="2:12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</row>
    <row r="405" spans="2:12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</row>
    <row r="406" spans="2:12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</row>
    <row r="407" spans="2:12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</row>
    <row r="408" spans="2:12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</row>
    <row r="409" spans="2:12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</row>
    <row r="410" spans="2:12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</row>
    <row r="411" spans="2:12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</row>
    <row r="412" spans="2:12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2:12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</row>
    <row r="414" spans="2:12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</row>
    <row r="415" spans="2:12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</row>
    <row r="416" spans="2:12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</row>
    <row r="417" spans="2:12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</row>
    <row r="418" spans="2:12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2:12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</row>
    <row r="420" spans="2:12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</row>
    <row r="421" spans="2:12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</row>
    <row r="422" spans="2:12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</row>
    <row r="423" spans="2:12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</row>
    <row r="424" spans="2:12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</row>
    <row r="425" spans="2:12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</row>
    <row r="426" spans="2:12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</row>
    <row r="427" spans="2:12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</row>
    <row r="428" spans="2:12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</row>
    <row r="429" spans="2:12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</row>
    <row r="430" spans="2:12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</row>
    <row r="431" spans="2:12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</row>
    <row r="432" spans="2:12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</row>
    <row r="433" spans="2:12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</row>
    <row r="434" spans="2:12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</row>
    <row r="435" spans="2:12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</row>
    <row r="436" spans="2:12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</row>
    <row r="437" spans="2:12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</row>
    <row r="438" spans="2:12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</row>
    <row r="439" spans="2:12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</row>
    <row r="440" spans="2:12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</row>
    <row r="441" spans="2:12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</row>
    <row r="442" spans="2:12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</row>
    <row r="443" spans="2:12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</row>
    <row r="444" spans="2:12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</row>
    <row r="445" spans="2:12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</row>
    <row r="446" spans="2:12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</row>
    <row r="447" spans="2:12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</row>
    <row r="448" spans="2:12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</row>
    <row r="449" spans="2:12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</row>
    <row r="450" spans="2:12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</row>
    <row r="451" spans="2:12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</row>
    <row r="452" spans="2:12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</row>
    <row r="453" spans="2:12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</row>
    <row r="454" spans="2:12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</row>
    <row r="455" spans="2:12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</row>
    <row r="456" spans="2:12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</row>
    <row r="457" spans="2:12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</row>
    <row r="458" spans="2:12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</row>
    <row r="459" spans="2:12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</row>
    <row r="460" spans="2:12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</row>
    <row r="461" spans="2:12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</row>
    <row r="462" spans="2:12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</row>
    <row r="463" spans="2:12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</row>
    <row r="464" spans="2:12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</row>
    <row r="465" spans="2:12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</row>
    <row r="466" spans="2:12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</row>
    <row r="467" spans="2:12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</row>
    <row r="468" spans="2:12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</row>
    <row r="469" spans="2:12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</row>
    <row r="470" spans="2:12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</row>
    <row r="471" spans="2:12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</row>
    <row r="472" spans="2:12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</row>
    <row r="473" spans="2:12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</row>
    <row r="474" spans="2:12">
      <c r="B474" s="115"/>
      <c r="C474" s="115"/>
      <c r="D474" s="115"/>
      <c r="E474" s="116"/>
      <c r="F474" s="116"/>
      <c r="G474" s="116"/>
      <c r="H474" s="116"/>
      <c r="I474" s="116"/>
      <c r="J474" s="116"/>
      <c r="K474" s="116"/>
      <c r="L474" s="116"/>
    </row>
    <row r="475" spans="2:12">
      <c r="B475" s="115"/>
      <c r="C475" s="115"/>
      <c r="D475" s="115"/>
      <c r="E475" s="116"/>
      <c r="F475" s="116"/>
      <c r="G475" s="116"/>
      <c r="H475" s="116"/>
      <c r="I475" s="116"/>
      <c r="J475" s="116"/>
      <c r="K475" s="116"/>
      <c r="L475" s="116"/>
    </row>
    <row r="476" spans="2:12">
      <c r="B476" s="115"/>
      <c r="C476" s="115"/>
      <c r="D476" s="115"/>
      <c r="E476" s="116"/>
      <c r="F476" s="116"/>
      <c r="G476" s="116"/>
      <c r="H476" s="116"/>
      <c r="I476" s="116"/>
      <c r="J476" s="116"/>
      <c r="K476" s="116"/>
      <c r="L476" s="116"/>
    </row>
    <row r="477" spans="2:12">
      <c r="B477" s="115"/>
      <c r="C477" s="115"/>
      <c r="D477" s="115"/>
      <c r="E477" s="116"/>
      <c r="F477" s="116"/>
      <c r="G477" s="116"/>
      <c r="H477" s="116"/>
      <c r="I477" s="116"/>
      <c r="J477" s="116"/>
      <c r="K477" s="116"/>
      <c r="L477" s="116"/>
    </row>
    <row r="478" spans="2:12">
      <c r="B478" s="115"/>
      <c r="C478" s="115"/>
      <c r="D478" s="115"/>
      <c r="E478" s="116"/>
      <c r="F478" s="116"/>
      <c r="G478" s="116"/>
      <c r="H478" s="116"/>
      <c r="I478" s="116"/>
      <c r="J478" s="116"/>
      <c r="K478" s="116"/>
      <c r="L478" s="116"/>
    </row>
    <row r="479" spans="2:12">
      <c r="B479" s="115"/>
      <c r="C479" s="115"/>
      <c r="D479" s="115"/>
      <c r="E479" s="116"/>
      <c r="F479" s="116"/>
      <c r="G479" s="116"/>
      <c r="H479" s="116"/>
      <c r="I479" s="116"/>
      <c r="J479" s="116"/>
      <c r="K479" s="116"/>
      <c r="L479" s="116"/>
    </row>
    <row r="480" spans="2:12">
      <c r="B480" s="115"/>
      <c r="C480" s="115"/>
      <c r="D480" s="115"/>
      <c r="E480" s="116"/>
      <c r="F480" s="116"/>
      <c r="G480" s="116"/>
      <c r="H480" s="116"/>
      <c r="I480" s="116"/>
      <c r="J480" s="116"/>
      <c r="K480" s="116"/>
      <c r="L480" s="116"/>
    </row>
    <row r="481" spans="2:12">
      <c r="B481" s="115"/>
      <c r="C481" s="115"/>
      <c r="D481" s="115"/>
      <c r="E481" s="116"/>
      <c r="F481" s="116"/>
      <c r="G481" s="116"/>
      <c r="H481" s="116"/>
      <c r="I481" s="116"/>
      <c r="J481" s="116"/>
      <c r="K481" s="116"/>
      <c r="L481" s="116"/>
    </row>
    <row r="482" spans="2:12">
      <c r="B482" s="115"/>
      <c r="C482" s="115"/>
      <c r="D482" s="115"/>
      <c r="E482" s="116"/>
      <c r="F482" s="116"/>
      <c r="G482" s="116"/>
      <c r="H482" s="116"/>
      <c r="I482" s="116"/>
      <c r="J482" s="116"/>
      <c r="K482" s="116"/>
      <c r="L482" s="116"/>
    </row>
    <row r="483" spans="2:12">
      <c r="B483" s="115"/>
      <c r="C483" s="115"/>
      <c r="D483" s="115"/>
      <c r="E483" s="116"/>
      <c r="F483" s="116"/>
      <c r="G483" s="116"/>
      <c r="H483" s="116"/>
      <c r="I483" s="116"/>
      <c r="J483" s="116"/>
      <c r="K483" s="116"/>
      <c r="L483" s="116"/>
    </row>
    <row r="484" spans="2:12">
      <c r="B484" s="115"/>
      <c r="C484" s="115"/>
      <c r="D484" s="115"/>
      <c r="E484" s="116"/>
      <c r="F484" s="116"/>
      <c r="G484" s="116"/>
      <c r="H484" s="116"/>
      <c r="I484" s="116"/>
      <c r="J484" s="116"/>
      <c r="K484" s="116"/>
      <c r="L484" s="116"/>
    </row>
    <row r="485" spans="2:12">
      <c r="B485" s="115"/>
      <c r="C485" s="115"/>
      <c r="D485" s="115"/>
      <c r="E485" s="116"/>
      <c r="F485" s="116"/>
      <c r="G485" s="116"/>
      <c r="H485" s="116"/>
      <c r="I485" s="116"/>
      <c r="J485" s="116"/>
      <c r="K485" s="116"/>
      <c r="L485" s="116"/>
    </row>
    <row r="486" spans="2:12">
      <c r="B486" s="115"/>
      <c r="C486" s="115"/>
      <c r="D486" s="115"/>
      <c r="E486" s="116"/>
      <c r="F486" s="116"/>
      <c r="G486" s="116"/>
      <c r="H486" s="116"/>
      <c r="I486" s="116"/>
      <c r="J486" s="116"/>
      <c r="K486" s="116"/>
      <c r="L486" s="116"/>
    </row>
    <row r="487" spans="2:12">
      <c r="B487" s="115"/>
      <c r="C487" s="115"/>
      <c r="D487" s="115"/>
      <c r="E487" s="116"/>
      <c r="F487" s="116"/>
      <c r="G487" s="116"/>
      <c r="H487" s="116"/>
      <c r="I487" s="116"/>
      <c r="J487" s="116"/>
      <c r="K487" s="116"/>
      <c r="L487" s="116"/>
    </row>
    <row r="488" spans="2:12">
      <c r="B488" s="115"/>
      <c r="C488" s="115"/>
      <c r="D488" s="115"/>
      <c r="E488" s="116"/>
      <c r="F488" s="116"/>
      <c r="G488" s="116"/>
      <c r="H488" s="116"/>
      <c r="I488" s="116"/>
      <c r="J488" s="116"/>
      <c r="K488" s="116"/>
      <c r="L488" s="116"/>
    </row>
    <row r="489" spans="2:12">
      <c r="B489" s="115"/>
      <c r="C489" s="115"/>
      <c r="D489" s="115"/>
      <c r="E489" s="116"/>
      <c r="F489" s="116"/>
      <c r="G489" s="116"/>
      <c r="H489" s="116"/>
      <c r="I489" s="116"/>
      <c r="J489" s="116"/>
      <c r="K489" s="116"/>
      <c r="L489" s="116"/>
    </row>
    <row r="490" spans="2:12">
      <c r="B490" s="115"/>
      <c r="C490" s="115"/>
      <c r="D490" s="115"/>
      <c r="E490" s="116"/>
      <c r="F490" s="116"/>
      <c r="G490" s="116"/>
      <c r="H490" s="116"/>
      <c r="I490" s="116"/>
      <c r="J490" s="116"/>
      <c r="K490" s="116"/>
      <c r="L490" s="116"/>
    </row>
    <row r="491" spans="2:12">
      <c r="B491" s="115"/>
      <c r="C491" s="115"/>
      <c r="D491" s="115"/>
      <c r="E491" s="116"/>
      <c r="F491" s="116"/>
      <c r="G491" s="116"/>
      <c r="H491" s="116"/>
      <c r="I491" s="116"/>
      <c r="J491" s="116"/>
      <c r="K491" s="116"/>
      <c r="L491" s="116"/>
    </row>
    <row r="492" spans="2:12">
      <c r="B492" s="115"/>
      <c r="C492" s="115"/>
      <c r="D492" s="115"/>
      <c r="E492" s="116"/>
      <c r="F492" s="116"/>
      <c r="G492" s="116"/>
      <c r="H492" s="116"/>
      <c r="I492" s="116"/>
      <c r="J492" s="116"/>
      <c r="K492" s="116"/>
      <c r="L492" s="116"/>
    </row>
    <row r="493" spans="2:12">
      <c r="B493" s="115"/>
      <c r="C493" s="115"/>
      <c r="D493" s="115"/>
      <c r="E493" s="116"/>
      <c r="F493" s="116"/>
      <c r="G493" s="116"/>
      <c r="H493" s="116"/>
      <c r="I493" s="116"/>
      <c r="J493" s="116"/>
      <c r="K493" s="116"/>
      <c r="L493" s="116"/>
    </row>
    <row r="494" spans="2:12">
      <c r="B494" s="115"/>
      <c r="C494" s="115"/>
      <c r="D494" s="115"/>
      <c r="E494" s="116"/>
      <c r="F494" s="116"/>
      <c r="G494" s="116"/>
      <c r="H494" s="116"/>
      <c r="I494" s="116"/>
      <c r="J494" s="116"/>
      <c r="K494" s="116"/>
      <c r="L494" s="116"/>
    </row>
    <row r="495" spans="2:12">
      <c r="B495" s="115"/>
      <c r="C495" s="115"/>
      <c r="D495" s="115"/>
      <c r="E495" s="116"/>
      <c r="F495" s="116"/>
      <c r="G495" s="116"/>
      <c r="H495" s="116"/>
      <c r="I495" s="116"/>
      <c r="J495" s="116"/>
      <c r="K495" s="116"/>
      <c r="L495" s="116"/>
    </row>
    <row r="496" spans="2:12">
      <c r="B496" s="115"/>
      <c r="C496" s="115"/>
      <c r="D496" s="115"/>
      <c r="E496" s="116"/>
      <c r="F496" s="116"/>
      <c r="G496" s="116"/>
      <c r="H496" s="116"/>
      <c r="I496" s="116"/>
      <c r="J496" s="116"/>
      <c r="K496" s="116"/>
      <c r="L496" s="116"/>
    </row>
    <row r="497" spans="2:12">
      <c r="B497" s="115"/>
      <c r="C497" s="115"/>
      <c r="D497" s="115"/>
      <c r="E497" s="116"/>
      <c r="F497" s="116"/>
      <c r="G497" s="116"/>
      <c r="H497" s="116"/>
      <c r="I497" s="116"/>
      <c r="J497" s="116"/>
      <c r="K497" s="116"/>
      <c r="L497" s="116"/>
    </row>
    <row r="498" spans="2:12">
      <c r="B498" s="115"/>
      <c r="C498" s="115"/>
      <c r="D498" s="115"/>
      <c r="E498" s="116"/>
      <c r="F498" s="116"/>
      <c r="G498" s="116"/>
      <c r="H498" s="116"/>
      <c r="I498" s="116"/>
      <c r="J498" s="116"/>
      <c r="K498" s="116"/>
      <c r="L498" s="116"/>
    </row>
    <row r="499" spans="2:12">
      <c r="B499" s="115"/>
      <c r="C499" s="115"/>
      <c r="D499" s="115"/>
      <c r="E499" s="116"/>
      <c r="F499" s="116"/>
      <c r="G499" s="116"/>
      <c r="H499" s="116"/>
      <c r="I499" s="116"/>
      <c r="J499" s="116"/>
      <c r="K499" s="116"/>
      <c r="L499" s="116"/>
    </row>
    <row r="500" spans="2:12">
      <c r="B500" s="115"/>
      <c r="C500" s="115"/>
      <c r="D500" s="115"/>
      <c r="E500" s="116"/>
      <c r="F500" s="116"/>
      <c r="G500" s="116"/>
      <c r="H500" s="116"/>
      <c r="I500" s="116"/>
      <c r="J500" s="116"/>
      <c r="K500" s="116"/>
      <c r="L500" s="116"/>
    </row>
    <row r="501" spans="2:12">
      <c r="B501" s="115"/>
      <c r="C501" s="115"/>
      <c r="D501" s="115"/>
      <c r="E501" s="116"/>
      <c r="F501" s="116"/>
      <c r="G501" s="116"/>
      <c r="H501" s="116"/>
      <c r="I501" s="116"/>
      <c r="J501" s="116"/>
      <c r="K501" s="116"/>
      <c r="L501" s="116"/>
    </row>
    <row r="502" spans="2:12">
      <c r="B502" s="115"/>
      <c r="C502" s="115"/>
      <c r="D502" s="115"/>
      <c r="E502" s="116"/>
      <c r="F502" s="116"/>
      <c r="G502" s="116"/>
      <c r="H502" s="116"/>
      <c r="I502" s="116"/>
      <c r="J502" s="116"/>
      <c r="K502" s="116"/>
      <c r="L502" s="116"/>
    </row>
    <row r="503" spans="2:12">
      <c r="B503" s="115"/>
      <c r="C503" s="115"/>
      <c r="D503" s="115"/>
      <c r="E503" s="116"/>
      <c r="F503" s="116"/>
      <c r="G503" s="116"/>
      <c r="H503" s="116"/>
      <c r="I503" s="116"/>
      <c r="J503" s="116"/>
      <c r="K503" s="116"/>
      <c r="L503" s="116"/>
    </row>
    <row r="504" spans="2:12">
      <c r="B504" s="115"/>
      <c r="C504" s="115"/>
      <c r="D504" s="115"/>
      <c r="E504" s="116"/>
      <c r="F504" s="116"/>
      <c r="G504" s="116"/>
      <c r="H504" s="116"/>
      <c r="I504" s="116"/>
      <c r="J504" s="116"/>
      <c r="K504" s="116"/>
      <c r="L504" s="116"/>
    </row>
    <row r="505" spans="2:12">
      <c r="B505" s="115"/>
      <c r="C505" s="115"/>
      <c r="D505" s="115"/>
      <c r="E505" s="116"/>
      <c r="F505" s="116"/>
      <c r="G505" s="116"/>
      <c r="H505" s="116"/>
      <c r="I505" s="116"/>
      <c r="J505" s="116"/>
      <c r="K505" s="116"/>
      <c r="L505" s="116"/>
    </row>
    <row r="506" spans="2:12">
      <c r="B506" s="115"/>
      <c r="C506" s="115"/>
      <c r="D506" s="115"/>
      <c r="E506" s="116"/>
      <c r="F506" s="116"/>
      <c r="G506" s="116"/>
      <c r="H506" s="116"/>
      <c r="I506" s="116"/>
      <c r="J506" s="116"/>
      <c r="K506" s="116"/>
      <c r="L506" s="116"/>
    </row>
    <row r="507" spans="2:12">
      <c r="B507" s="115"/>
      <c r="C507" s="115"/>
      <c r="D507" s="115"/>
      <c r="E507" s="116"/>
      <c r="F507" s="116"/>
      <c r="G507" s="116"/>
      <c r="H507" s="116"/>
      <c r="I507" s="116"/>
      <c r="J507" s="116"/>
      <c r="K507" s="116"/>
      <c r="L507" s="116"/>
    </row>
    <row r="508" spans="2:12">
      <c r="B508" s="115"/>
      <c r="C508" s="115"/>
      <c r="D508" s="115"/>
      <c r="E508" s="116"/>
      <c r="F508" s="116"/>
      <c r="G508" s="116"/>
      <c r="H508" s="116"/>
      <c r="I508" s="116"/>
      <c r="J508" s="116"/>
      <c r="K508" s="116"/>
      <c r="L508" s="116"/>
    </row>
    <row r="509" spans="2:12">
      <c r="B509" s="115"/>
      <c r="C509" s="115"/>
      <c r="D509" s="115"/>
      <c r="E509" s="116"/>
      <c r="F509" s="116"/>
      <c r="G509" s="116"/>
      <c r="H509" s="116"/>
      <c r="I509" s="116"/>
      <c r="J509" s="116"/>
      <c r="K509" s="116"/>
      <c r="L509" s="116"/>
    </row>
    <row r="510" spans="2:12">
      <c r="B510" s="115"/>
      <c r="C510" s="115"/>
      <c r="D510" s="115"/>
      <c r="E510" s="116"/>
      <c r="F510" s="116"/>
      <c r="G510" s="116"/>
      <c r="H510" s="116"/>
      <c r="I510" s="116"/>
      <c r="J510" s="116"/>
      <c r="K510" s="116"/>
      <c r="L510" s="116"/>
    </row>
    <row r="511" spans="2:12">
      <c r="B511" s="115"/>
      <c r="C511" s="115"/>
      <c r="D511" s="115"/>
      <c r="E511" s="116"/>
      <c r="F511" s="116"/>
      <c r="G511" s="116"/>
      <c r="H511" s="116"/>
      <c r="I511" s="116"/>
      <c r="J511" s="116"/>
      <c r="K511" s="116"/>
      <c r="L511" s="116"/>
    </row>
    <row r="512" spans="2:12">
      <c r="B512" s="115"/>
      <c r="C512" s="115"/>
      <c r="D512" s="115"/>
      <c r="E512" s="116"/>
      <c r="F512" s="116"/>
      <c r="G512" s="116"/>
      <c r="H512" s="116"/>
      <c r="I512" s="116"/>
      <c r="J512" s="116"/>
      <c r="K512" s="116"/>
      <c r="L512" s="116"/>
    </row>
    <row r="513" spans="2:12">
      <c r="B513" s="115"/>
      <c r="C513" s="115"/>
      <c r="D513" s="115"/>
      <c r="E513" s="116"/>
      <c r="F513" s="116"/>
      <c r="G513" s="116"/>
      <c r="H513" s="116"/>
      <c r="I513" s="116"/>
      <c r="J513" s="116"/>
      <c r="K513" s="116"/>
      <c r="L513" s="116"/>
    </row>
    <row r="514" spans="2:12">
      <c r="B514" s="115"/>
      <c r="C514" s="115"/>
      <c r="D514" s="115"/>
      <c r="E514" s="116"/>
      <c r="F514" s="116"/>
      <c r="G514" s="116"/>
      <c r="H514" s="116"/>
      <c r="I514" s="116"/>
      <c r="J514" s="116"/>
      <c r="K514" s="116"/>
      <c r="L514" s="116"/>
    </row>
    <row r="515" spans="2:12">
      <c r="B515" s="115"/>
      <c r="C515" s="115"/>
      <c r="D515" s="115"/>
      <c r="E515" s="116"/>
      <c r="F515" s="116"/>
      <c r="G515" s="116"/>
      <c r="H515" s="116"/>
      <c r="I515" s="116"/>
      <c r="J515" s="116"/>
      <c r="K515" s="116"/>
      <c r="L515" s="116"/>
    </row>
    <row r="516" spans="2:12">
      <c r="B516" s="115"/>
      <c r="C516" s="115"/>
      <c r="D516" s="115"/>
      <c r="E516" s="116"/>
      <c r="F516" s="116"/>
      <c r="G516" s="116"/>
      <c r="H516" s="116"/>
      <c r="I516" s="116"/>
      <c r="J516" s="116"/>
      <c r="K516" s="116"/>
      <c r="L516" s="116"/>
    </row>
    <row r="517" spans="2:12">
      <c r="B517" s="115"/>
      <c r="C517" s="115"/>
      <c r="D517" s="115"/>
      <c r="E517" s="116"/>
      <c r="F517" s="116"/>
      <c r="G517" s="116"/>
      <c r="H517" s="116"/>
      <c r="I517" s="116"/>
      <c r="J517" s="116"/>
      <c r="K517" s="116"/>
      <c r="L517" s="116"/>
    </row>
    <row r="518" spans="2:12">
      <c r="B518" s="115"/>
      <c r="C518" s="115"/>
      <c r="D518" s="115"/>
      <c r="E518" s="116"/>
      <c r="F518" s="116"/>
      <c r="G518" s="116"/>
      <c r="H518" s="116"/>
      <c r="I518" s="116"/>
      <c r="J518" s="116"/>
      <c r="K518" s="116"/>
      <c r="L518" s="116"/>
    </row>
    <row r="519" spans="2:12">
      <c r="B519" s="115"/>
      <c r="C519" s="115"/>
      <c r="D519" s="115"/>
      <c r="E519" s="116"/>
      <c r="F519" s="116"/>
      <c r="G519" s="116"/>
      <c r="H519" s="116"/>
      <c r="I519" s="116"/>
      <c r="J519" s="116"/>
      <c r="K519" s="116"/>
      <c r="L519" s="116"/>
    </row>
    <row r="520" spans="2:12">
      <c r="B520" s="115"/>
      <c r="C520" s="115"/>
      <c r="D520" s="115"/>
      <c r="E520" s="116"/>
      <c r="F520" s="116"/>
      <c r="G520" s="116"/>
      <c r="H520" s="116"/>
      <c r="I520" s="116"/>
      <c r="J520" s="116"/>
      <c r="K520" s="116"/>
      <c r="L520" s="116"/>
    </row>
    <row r="521" spans="2:12">
      <c r="B521" s="115"/>
      <c r="C521" s="115"/>
      <c r="D521" s="115"/>
      <c r="E521" s="116"/>
      <c r="F521" s="116"/>
      <c r="G521" s="116"/>
      <c r="H521" s="116"/>
      <c r="I521" s="116"/>
      <c r="J521" s="116"/>
      <c r="K521" s="116"/>
      <c r="L521" s="116"/>
    </row>
    <row r="522" spans="2:12">
      <c r="B522" s="115"/>
      <c r="C522" s="115"/>
      <c r="D522" s="115"/>
      <c r="E522" s="116"/>
      <c r="F522" s="116"/>
      <c r="G522" s="116"/>
      <c r="H522" s="116"/>
      <c r="I522" s="116"/>
      <c r="J522" s="116"/>
      <c r="K522" s="116"/>
      <c r="L522" s="116"/>
    </row>
    <row r="523" spans="2:12">
      <c r="B523" s="115"/>
      <c r="C523" s="115"/>
      <c r="D523" s="115"/>
      <c r="E523" s="116"/>
      <c r="F523" s="116"/>
      <c r="G523" s="116"/>
      <c r="H523" s="116"/>
      <c r="I523" s="116"/>
      <c r="J523" s="116"/>
      <c r="K523" s="116"/>
      <c r="L523" s="116"/>
    </row>
    <row r="524" spans="2:12">
      <c r="B524" s="115"/>
      <c r="C524" s="115"/>
      <c r="D524" s="115"/>
      <c r="E524" s="116"/>
      <c r="F524" s="116"/>
      <c r="G524" s="116"/>
      <c r="H524" s="116"/>
      <c r="I524" s="116"/>
      <c r="J524" s="116"/>
      <c r="K524" s="116"/>
      <c r="L524" s="116"/>
    </row>
    <row r="525" spans="2:12">
      <c r="B525" s="115"/>
      <c r="C525" s="115"/>
      <c r="D525" s="115"/>
      <c r="E525" s="116"/>
      <c r="F525" s="116"/>
      <c r="G525" s="116"/>
      <c r="H525" s="116"/>
      <c r="I525" s="116"/>
      <c r="J525" s="116"/>
      <c r="K525" s="116"/>
      <c r="L525" s="116"/>
    </row>
    <row r="526" spans="2:12">
      <c r="B526" s="115"/>
      <c r="C526" s="115"/>
      <c r="D526" s="115"/>
      <c r="E526" s="116"/>
      <c r="F526" s="116"/>
      <c r="G526" s="116"/>
      <c r="H526" s="116"/>
      <c r="I526" s="116"/>
      <c r="J526" s="116"/>
      <c r="K526" s="116"/>
      <c r="L526" s="116"/>
    </row>
    <row r="527" spans="2:12">
      <c r="B527" s="115"/>
      <c r="C527" s="115"/>
      <c r="D527" s="115"/>
      <c r="E527" s="116"/>
      <c r="F527" s="116"/>
      <c r="G527" s="116"/>
      <c r="H527" s="116"/>
      <c r="I527" s="116"/>
      <c r="J527" s="116"/>
      <c r="K527" s="116"/>
      <c r="L527" s="116"/>
    </row>
    <row r="528" spans="2:12">
      <c r="B528" s="115"/>
      <c r="C528" s="115"/>
      <c r="D528" s="115"/>
      <c r="E528" s="116"/>
      <c r="F528" s="116"/>
      <c r="G528" s="116"/>
      <c r="H528" s="116"/>
      <c r="I528" s="116"/>
      <c r="J528" s="116"/>
      <c r="K528" s="116"/>
      <c r="L528" s="116"/>
    </row>
    <row r="529" spans="2:12">
      <c r="B529" s="115"/>
      <c r="C529" s="115"/>
      <c r="D529" s="115"/>
      <c r="E529" s="116"/>
      <c r="F529" s="116"/>
      <c r="G529" s="116"/>
      <c r="H529" s="116"/>
      <c r="I529" s="116"/>
      <c r="J529" s="116"/>
      <c r="K529" s="116"/>
      <c r="L529" s="116"/>
    </row>
    <row r="530" spans="2:12">
      <c r="B530" s="115"/>
      <c r="C530" s="115"/>
      <c r="D530" s="115"/>
      <c r="E530" s="116"/>
      <c r="F530" s="116"/>
      <c r="G530" s="116"/>
      <c r="H530" s="116"/>
      <c r="I530" s="116"/>
      <c r="J530" s="116"/>
      <c r="K530" s="116"/>
      <c r="L530" s="116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17"/>
  <sheetViews>
    <sheetView rightToLeft="1" zoomScale="70" zoomScaleNormal="70" workbookViewId="0">
      <selection activeCell="I13" sqref="H13:I95"/>
    </sheetView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57.140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4.42578125" style="1" bestFit="1" customWidth="1"/>
    <col min="11" max="11" width="21.85546875" style="1" customWidth="1"/>
    <col min="12" max="12" width="9" style="1" customWidth="1"/>
    <col min="13" max="16384" width="9.140625" style="1"/>
  </cols>
  <sheetData>
    <row r="1" spans="2:12">
      <c r="B1" s="46" t="s">
        <v>144</v>
      </c>
      <c r="C1" s="67" t="s" vm="1">
        <v>229</v>
      </c>
    </row>
    <row r="2" spans="2:12">
      <c r="B2" s="46" t="s">
        <v>143</v>
      </c>
      <c r="C2" s="67" t="s">
        <v>230</v>
      </c>
    </row>
    <row r="3" spans="2:12">
      <c r="B3" s="46" t="s">
        <v>145</v>
      </c>
      <c r="C3" s="67" t="s">
        <v>231</v>
      </c>
    </row>
    <row r="4" spans="2:12">
      <c r="B4" s="46" t="s">
        <v>146</v>
      </c>
      <c r="C4" s="67">
        <v>8801</v>
      </c>
    </row>
    <row r="6" spans="2:12" ht="26.25" customHeight="1">
      <c r="B6" s="152" t="s">
        <v>171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2" s="3" customFormat="1" ht="63">
      <c r="B7" s="66" t="s">
        <v>113</v>
      </c>
      <c r="C7" s="49" t="s">
        <v>44</v>
      </c>
      <c r="D7" s="49" t="s">
        <v>115</v>
      </c>
      <c r="E7" s="49" t="s">
        <v>14</v>
      </c>
      <c r="F7" s="49" t="s">
        <v>65</v>
      </c>
      <c r="G7" s="49" t="s">
        <v>101</v>
      </c>
      <c r="H7" s="49" t="s">
        <v>16</v>
      </c>
      <c r="I7" s="49" t="s">
        <v>18</v>
      </c>
      <c r="J7" s="49" t="s">
        <v>60</v>
      </c>
      <c r="K7" s="49" t="s">
        <v>147</v>
      </c>
      <c r="L7" s="51" t="s">
        <v>148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208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68" t="s">
        <v>43</v>
      </c>
      <c r="C10" s="69"/>
      <c r="D10" s="69"/>
      <c r="E10" s="69"/>
      <c r="F10" s="69"/>
      <c r="G10" s="69"/>
      <c r="H10" s="69"/>
      <c r="I10" s="69"/>
      <c r="J10" s="77">
        <f>J11+J58</f>
        <v>2761900.4333766727</v>
      </c>
      <c r="K10" s="78">
        <f>IFERROR(J10/$J$10,0)</f>
        <v>1</v>
      </c>
      <c r="L10" s="78">
        <f>J10/'סכום נכסי הקרן'!$C$42</f>
        <v>0.14742838896702939</v>
      </c>
    </row>
    <row r="11" spans="2:12">
      <c r="B11" s="70" t="s">
        <v>197</v>
      </c>
      <c r="C11" s="71"/>
      <c r="D11" s="71"/>
      <c r="E11" s="71"/>
      <c r="F11" s="71"/>
      <c r="G11" s="71"/>
      <c r="H11" s="71"/>
      <c r="I11" s="71"/>
      <c r="J11" s="80">
        <f>J12+J21</f>
        <v>2654497.6271223496</v>
      </c>
      <c r="K11" s="81">
        <f t="shared" ref="K11:K55" si="0">IFERROR(J11/$J$10,0)</f>
        <v>0.96111271610069826</v>
      </c>
      <c r="L11" s="81">
        <f>J11/'סכום נכסי הקרן'!$C$42</f>
        <v>0.14169529935045186</v>
      </c>
    </row>
    <row r="12" spans="2:12">
      <c r="B12" s="89" t="s">
        <v>41</v>
      </c>
      <c r="C12" s="71"/>
      <c r="D12" s="71"/>
      <c r="E12" s="71"/>
      <c r="F12" s="71"/>
      <c r="G12" s="71"/>
      <c r="H12" s="71"/>
      <c r="I12" s="71"/>
      <c r="J12" s="80">
        <f>SUM(J13:J19)</f>
        <v>1644349.7663150991</v>
      </c>
      <c r="K12" s="81">
        <f t="shared" si="0"/>
        <v>0.59536895191574046</v>
      </c>
      <c r="L12" s="81">
        <f>J12/'סכום נכסי הקרן'!$C$42</f>
        <v>8.7774285421926418E-2</v>
      </c>
    </row>
    <row r="13" spans="2:12">
      <c r="B13" s="76" t="s">
        <v>3044</v>
      </c>
      <c r="C13" s="73">
        <v>30011000</v>
      </c>
      <c r="D13" s="73">
        <v>11</v>
      </c>
      <c r="E13" s="73" t="s">
        <v>304</v>
      </c>
      <c r="F13" s="73" t="s">
        <v>305</v>
      </c>
      <c r="G13" s="86" t="s">
        <v>131</v>
      </c>
      <c r="H13" s="114"/>
      <c r="I13" s="114"/>
      <c r="J13" s="83">
        <v>282002.72207823809</v>
      </c>
      <c r="K13" s="84">
        <f t="shared" si="0"/>
        <v>0.10210459387685612</v>
      </c>
      <c r="L13" s="84">
        <f>J13/'סכום נכסי הקרן'!$C$42</f>
        <v>1.5053115781397713E-2</v>
      </c>
    </row>
    <row r="14" spans="2:12">
      <c r="B14" s="76" t="s">
        <v>3045</v>
      </c>
      <c r="C14" s="73">
        <v>30012000</v>
      </c>
      <c r="D14" s="73">
        <v>12</v>
      </c>
      <c r="E14" s="73" t="s">
        <v>304</v>
      </c>
      <c r="F14" s="73" t="s">
        <v>305</v>
      </c>
      <c r="G14" s="86" t="s">
        <v>131</v>
      </c>
      <c r="H14" s="114"/>
      <c r="I14" s="114"/>
      <c r="J14" s="83">
        <v>170587.42660617901</v>
      </c>
      <c r="K14" s="84">
        <f t="shared" si="0"/>
        <v>6.1764509880474029E-2</v>
      </c>
      <c r="L14" s="84">
        <f>J14/'סכום נכסי הקרן'!$C$42</f>
        <v>9.1058421870164555E-3</v>
      </c>
    </row>
    <row r="15" spans="2:12">
      <c r="B15" s="76" t="s">
        <v>3045</v>
      </c>
      <c r="C15" s="73">
        <v>30112000</v>
      </c>
      <c r="D15" s="73">
        <v>12</v>
      </c>
      <c r="E15" s="73" t="s">
        <v>304</v>
      </c>
      <c r="F15" s="73" t="s">
        <v>305</v>
      </c>
      <c r="G15" s="86" t="s">
        <v>131</v>
      </c>
      <c r="H15" s="114"/>
      <c r="I15" s="114"/>
      <c r="J15" s="83">
        <v>2198.2376300000005</v>
      </c>
      <c r="K15" s="84">
        <f t="shared" si="0"/>
        <v>7.9591487203340512E-4</v>
      </c>
      <c r="L15" s="84">
        <f>J15/'סכום נכסי הקרן'!$C$42</f>
        <v>1.1734044733878427E-4</v>
      </c>
    </row>
    <row r="16" spans="2:12">
      <c r="B16" s="76" t="s">
        <v>3046</v>
      </c>
      <c r="C16" s="73">
        <v>34810000</v>
      </c>
      <c r="D16" s="73">
        <v>10</v>
      </c>
      <c r="E16" s="73" t="s">
        <v>304</v>
      </c>
      <c r="F16" s="73" t="s">
        <v>305</v>
      </c>
      <c r="G16" s="86" t="s">
        <v>131</v>
      </c>
      <c r="H16" s="114"/>
      <c r="I16" s="114"/>
      <c r="J16" s="83">
        <v>6415.1836197200009</v>
      </c>
      <c r="K16" s="84">
        <f t="shared" si="0"/>
        <v>2.3227425370569424E-3</v>
      </c>
      <c r="L16" s="84">
        <f>J16/'סכום נכסי הקרן'!$C$42</f>
        <v>3.4243819022349557E-4</v>
      </c>
    </row>
    <row r="17" spans="2:12">
      <c r="B17" s="76" t="s">
        <v>3046</v>
      </c>
      <c r="C17" s="73">
        <v>34110000</v>
      </c>
      <c r="D17" s="73">
        <v>10</v>
      </c>
      <c r="E17" s="73" t="s">
        <v>304</v>
      </c>
      <c r="F17" s="73" t="s">
        <v>305</v>
      </c>
      <c r="G17" s="86" t="s">
        <v>131</v>
      </c>
      <c r="H17" s="114"/>
      <c r="I17" s="114"/>
      <c r="J17" s="83">
        <v>263682.08195011399</v>
      </c>
      <c r="K17" s="84">
        <f t="shared" si="0"/>
        <v>9.5471248262102931E-2</v>
      </c>
      <c r="L17" s="84">
        <f>J17/'סכום נכסי הקרן'!$C$42</f>
        <v>1.4075172323953141E-2</v>
      </c>
    </row>
    <row r="18" spans="2:12">
      <c r="B18" s="76" t="s">
        <v>3046</v>
      </c>
      <c r="C18" s="73">
        <v>30010000</v>
      </c>
      <c r="D18" s="73">
        <v>10</v>
      </c>
      <c r="E18" s="73" t="s">
        <v>304</v>
      </c>
      <c r="F18" s="73" t="s">
        <v>305</v>
      </c>
      <c r="G18" s="86" t="s">
        <v>131</v>
      </c>
      <c r="H18" s="114"/>
      <c r="I18" s="114"/>
      <c r="J18" s="83">
        <v>886926.90587000013</v>
      </c>
      <c r="K18" s="84">
        <f t="shared" si="0"/>
        <v>0.3211292105797065</v>
      </c>
      <c r="L18" s="84">
        <f>J18/'סכום נכסי הקרן'!$C$42</f>
        <v>4.7343562166020058E-2</v>
      </c>
    </row>
    <row r="19" spans="2:12">
      <c r="B19" s="76" t="s">
        <v>3047</v>
      </c>
      <c r="C19" s="73">
        <v>30120000</v>
      </c>
      <c r="D19" s="73">
        <v>20</v>
      </c>
      <c r="E19" s="73" t="s">
        <v>304</v>
      </c>
      <c r="F19" s="73" t="s">
        <v>305</v>
      </c>
      <c r="G19" s="86" t="s">
        <v>131</v>
      </c>
      <c r="H19" s="114"/>
      <c r="I19" s="114"/>
      <c r="J19" s="83">
        <v>32537.208560848008</v>
      </c>
      <c r="K19" s="84">
        <f t="shared" si="0"/>
        <v>1.1780731907510632E-2</v>
      </c>
      <c r="L19" s="84">
        <f>J19/'סכום נכסי הקרן'!$C$42</f>
        <v>1.7368143259767716E-3</v>
      </c>
    </row>
    <row r="20" spans="2:12">
      <c r="B20" s="72"/>
      <c r="C20" s="73"/>
      <c r="D20" s="73"/>
      <c r="E20" s="73"/>
      <c r="F20" s="73"/>
      <c r="G20" s="73"/>
      <c r="H20" s="73"/>
      <c r="I20" s="73"/>
      <c r="J20" s="73"/>
      <c r="K20" s="84"/>
      <c r="L20" s="73"/>
    </row>
    <row r="21" spans="2:12">
      <c r="B21" s="89" t="s">
        <v>42</v>
      </c>
      <c r="C21" s="71"/>
      <c r="D21" s="71"/>
      <c r="E21" s="71"/>
      <c r="F21" s="71"/>
      <c r="G21" s="71"/>
      <c r="H21" s="71"/>
      <c r="I21" s="71"/>
      <c r="J21" s="80">
        <f>SUM(J22:J55)</f>
        <v>1010147.8608072506</v>
      </c>
      <c r="K21" s="81">
        <f t="shared" si="0"/>
        <v>0.36574376418495785</v>
      </c>
      <c r="L21" s="81">
        <f>J21/'סכום נכסי הקרן'!$C$42</f>
        <v>5.3921013928525441E-2</v>
      </c>
    </row>
    <row r="22" spans="2:12">
      <c r="B22" s="76" t="s">
        <v>3044</v>
      </c>
      <c r="C22" s="73">
        <v>32011000</v>
      </c>
      <c r="D22" s="73">
        <v>11</v>
      </c>
      <c r="E22" s="73" t="s">
        <v>304</v>
      </c>
      <c r="F22" s="73" t="s">
        <v>305</v>
      </c>
      <c r="G22" s="86" t="s">
        <v>132</v>
      </c>
      <c r="H22" s="87"/>
      <c r="I22" s="87"/>
      <c r="J22" s="83">
        <v>0.31221016000000001</v>
      </c>
      <c r="K22" s="84">
        <f t="shared" si="0"/>
        <v>1.1304178681716448E-7</v>
      </c>
      <c r="L22" s="84">
        <f>J22/'סכום נכסי הקרן'!$C$42</f>
        <v>1.6665568516408942E-8</v>
      </c>
    </row>
    <row r="23" spans="2:12">
      <c r="B23" s="76" t="s">
        <v>3044</v>
      </c>
      <c r="C23" s="73">
        <v>31211000</v>
      </c>
      <c r="D23" s="73">
        <v>11</v>
      </c>
      <c r="E23" s="73" t="s">
        <v>304</v>
      </c>
      <c r="F23" s="73" t="s">
        <v>305</v>
      </c>
      <c r="G23" s="86" t="s">
        <v>134</v>
      </c>
      <c r="H23" s="87"/>
      <c r="I23" s="87"/>
      <c r="J23" s="83">
        <v>2.6950360000000005E-3</v>
      </c>
      <c r="K23" s="84">
        <f t="shared" si="0"/>
        <v>9.757904258355452E-10</v>
      </c>
      <c r="L23" s="84">
        <f>J23/'סכום נכסי הקרן'!$C$42</f>
        <v>1.4385921045038602E-10</v>
      </c>
    </row>
    <row r="24" spans="2:12">
      <c r="B24" s="76" t="s">
        <v>3044</v>
      </c>
      <c r="C24" s="73">
        <v>30211000</v>
      </c>
      <c r="D24" s="73">
        <v>11</v>
      </c>
      <c r="E24" s="73" t="s">
        <v>304</v>
      </c>
      <c r="F24" s="73" t="s">
        <v>305</v>
      </c>
      <c r="G24" s="86" t="s">
        <v>133</v>
      </c>
      <c r="H24" s="87"/>
      <c r="I24" s="87"/>
      <c r="J24" s="83">
        <v>6.5792848999999987E-2</v>
      </c>
      <c r="K24" s="84">
        <f t="shared" si="0"/>
        <v>2.3821586109663731E-8</v>
      </c>
      <c r="L24" s="84">
        <f>J24/'סכום נכסי הקרן'!$C$42</f>
        <v>3.5119780627870893E-9</v>
      </c>
    </row>
    <row r="25" spans="2:12">
      <c r="B25" s="76" t="s">
        <v>3044</v>
      </c>
      <c r="C25" s="73">
        <v>30311000</v>
      </c>
      <c r="D25" s="73">
        <v>11</v>
      </c>
      <c r="E25" s="73" t="s">
        <v>304</v>
      </c>
      <c r="F25" s="73" t="s">
        <v>305</v>
      </c>
      <c r="G25" s="86" t="s">
        <v>130</v>
      </c>
      <c r="H25" s="87"/>
      <c r="I25" s="87"/>
      <c r="J25" s="83">
        <v>100317.07433449301</v>
      </c>
      <c r="K25" s="84">
        <f t="shared" si="0"/>
        <v>3.6321756252395504E-2</v>
      </c>
      <c r="L25" s="84">
        <f>J25/'סכום נכסי הקרן'!$C$42</f>
        <v>5.3548580087437962E-3</v>
      </c>
    </row>
    <row r="26" spans="2:12">
      <c r="B26" s="76" t="s">
        <v>3045</v>
      </c>
      <c r="C26" s="73">
        <v>32012000</v>
      </c>
      <c r="D26" s="73">
        <v>12</v>
      </c>
      <c r="E26" s="73" t="s">
        <v>304</v>
      </c>
      <c r="F26" s="73" t="s">
        <v>305</v>
      </c>
      <c r="G26" s="86" t="s">
        <v>132</v>
      </c>
      <c r="H26" s="87"/>
      <c r="I26" s="87"/>
      <c r="J26" s="83">
        <v>974.68767223400016</v>
      </c>
      <c r="K26" s="84">
        <f t="shared" si="0"/>
        <v>3.5290471026949965E-4</v>
      </c>
      <c r="L26" s="84">
        <f>J26/'סכום נכסי הקרן'!$C$42</f>
        <v>5.2028172893908605E-5</v>
      </c>
    </row>
    <row r="27" spans="2:12">
      <c r="B27" s="76" t="s">
        <v>3045</v>
      </c>
      <c r="C27" s="73">
        <v>31212000</v>
      </c>
      <c r="D27" s="73">
        <v>12</v>
      </c>
      <c r="E27" s="73" t="s">
        <v>304</v>
      </c>
      <c r="F27" s="73" t="s">
        <v>305</v>
      </c>
      <c r="G27" s="86" t="s">
        <v>134</v>
      </c>
      <c r="H27" s="87"/>
      <c r="I27" s="87"/>
      <c r="J27" s="83">
        <v>205.91438000000002</v>
      </c>
      <c r="K27" s="84">
        <f t="shared" si="0"/>
        <v>7.4555323396742118E-5</v>
      </c>
      <c r="L27" s="84">
        <f>J27/'סכום נכסי הקרן'!$C$42</f>
        <v>1.0991571217297564E-5</v>
      </c>
    </row>
    <row r="28" spans="2:12">
      <c r="B28" s="76" t="s">
        <v>3045</v>
      </c>
      <c r="C28" s="73">
        <v>30312000</v>
      </c>
      <c r="D28" s="73">
        <v>12</v>
      </c>
      <c r="E28" s="73" t="s">
        <v>304</v>
      </c>
      <c r="F28" s="73" t="s">
        <v>305</v>
      </c>
      <c r="G28" s="86" t="s">
        <v>130</v>
      </c>
      <c r="H28" s="87"/>
      <c r="I28" s="87"/>
      <c r="J28" s="83">
        <v>88095.483993789021</v>
      </c>
      <c r="K28" s="84">
        <f t="shared" si="0"/>
        <v>3.189669074568497E-2</v>
      </c>
      <c r="L28" s="84">
        <f>J28/'סכום נכסי הקרן'!$C$42</f>
        <v>4.7024777300158907E-3</v>
      </c>
    </row>
    <row r="29" spans="2:12">
      <c r="B29" s="76" t="s">
        <v>3045</v>
      </c>
      <c r="C29" s="73">
        <v>30212000</v>
      </c>
      <c r="D29" s="73">
        <v>12</v>
      </c>
      <c r="E29" s="73" t="s">
        <v>304</v>
      </c>
      <c r="F29" s="73" t="s">
        <v>305</v>
      </c>
      <c r="G29" s="86" t="s">
        <v>133</v>
      </c>
      <c r="H29" s="87"/>
      <c r="I29" s="87"/>
      <c r="J29" s="83">
        <v>2186.5716449099996</v>
      </c>
      <c r="K29" s="84">
        <f t="shared" si="0"/>
        <v>7.9169097426032785E-4</v>
      </c>
      <c r="L29" s="84">
        <f>J29/'סכום נכסי הקרן'!$C$42</f>
        <v>1.1671772489493806E-4</v>
      </c>
    </row>
    <row r="30" spans="2:12">
      <c r="B30" s="76" t="s">
        <v>3045</v>
      </c>
      <c r="C30" s="73">
        <v>31712000</v>
      </c>
      <c r="D30" s="73">
        <v>12</v>
      </c>
      <c r="E30" s="73" t="s">
        <v>304</v>
      </c>
      <c r="F30" s="73" t="s">
        <v>305</v>
      </c>
      <c r="G30" s="86" t="s">
        <v>139</v>
      </c>
      <c r="H30" s="87"/>
      <c r="I30" s="87"/>
      <c r="J30" s="83">
        <v>21.628304714000006</v>
      </c>
      <c r="K30" s="84">
        <f t="shared" si="0"/>
        <v>7.8309501865559471E-6</v>
      </c>
      <c r="L30" s="84">
        <f>J30/'סכום נכסי הקרן'!$C$42</f>
        <v>1.1545043700850015E-6</v>
      </c>
    </row>
    <row r="31" spans="2:12">
      <c r="B31" s="76" t="s">
        <v>3045</v>
      </c>
      <c r="C31" s="73">
        <v>31012000</v>
      </c>
      <c r="D31" s="73">
        <v>12</v>
      </c>
      <c r="E31" s="73" t="s">
        <v>304</v>
      </c>
      <c r="F31" s="73" t="s">
        <v>305</v>
      </c>
      <c r="G31" s="86" t="s">
        <v>137</v>
      </c>
      <c r="H31" s="87"/>
      <c r="I31" s="87"/>
      <c r="J31" s="83">
        <v>0.38191000000000008</v>
      </c>
      <c r="K31" s="84">
        <f t="shared" si="0"/>
        <v>1.3827797533348463E-7</v>
      </c>
      <c r="L31" s="84">
        <f>J31/'סכום נכסי הקרן'!$C$42</f>
        <v>2.038609913303827E-8</v>
      </c>
    </row>
    <row r="32" spans="2:12">
      <c r="B32" s="76" t="s">
        <v>3046</v>
      </c>
      <c r="C32" s="73">
        <v>32610000</v>
      </c>
      <c r="D32" s="73">
        <v>10</v>
      </c>
      <c r="E32" s="73" t="s">
        <v>304</v>
      </c>
      <c r="F32" s="73" t="s">
        <v>305</v>
      </c>
      <c r="G32" s="86" t="s">
        <v>135</v>
      </c>
      <c r="H32" s="87"/>
      <c r="I32" s="87"/>
      <c r="J32" s="83">
        <v>3.0280316870000008</v>
      </c>
      <c r="K32" s="84">
        <f t="shared" si="0"/>
        <v>1.0963580187059672E-6</v>
      </c>
      <c r="L32" s="84">
        <f>J32/'סכום נכסי הקרן'!$C$42</f>
        <v>1.6163429642890502E-7</v>
      </c>
    </row>
    <row r="33" spans="2:12">
      <c r="B33" s="76" t="s">
        <v>3046</v>
      </c>
      <c r="C33" s="73">
        <v>34510000</v>
      </c>
      <c r="D33" s="73">
        <v>10</v>
      </c>
      <c r="E33" s="73" t="s">
        <v>304</v>
      </c>
      <c r="F33" s="73" t="s">
        <v>305</v>
      </c>
      <c r="G33" s="86" t="s">
        <v>132</v>
      </c>
      <c r="H33" s="87"/>
      <c r="I33" s="87"/>
      <c r="J33" s="83">
        <v>44888.793657481001</v>
      </c>
      <c r="K33" s="84">
        <f t="shared" si="0"/>
        <v>1.6252864554787878E-2</v>
      </c>
      <c r="L33" s="84">
        <f>J33/'סכום נכסי הקרן'!$C$42</f>
        <v>2.3961336374117123E-3</v>
      </c>
    </row>
    <row r="34" spans="2:12">
      <c r="B34" s="76" t="s">
        <v>3046</v>
      </c>
      <c r="C34" s="73">
        <v>30310000</v>
      </c>
      <c r="D34" s="73">
        <v>10</v>
      </c>
      <c r="E34" s="73" t="s">
        <v>304</v>
      </c>
      <c r="F34" s="73" t="s">
        <v>305</v>
      </c>
      <c r="G34" s="86" t="s">
        <v>130</v>
      </c>
      <c r="H34" s="87"/>
      <c r="I34" s="87"/>
      <c r="J34" s="83">
        <v>9002.8230500000027</v>
      </c>
      <c r="K34" s="84">
        <f t="shared" si="0"/>
        <v>3.2596479370522557E-3</v>
      </c>
      <c r="L34" s="84">
        <f>J34/'סכום נכסי הקרן'!$C$42</f>
        <v>4.8056464395931496E-4</v>
      </c>
    </row>
    <row r="35" spans="2:12">
      <c r="B35" s="76" t="s">
        <v>3046</v>
      </c>
      <c r="C35" s="73">
        <v>32010000</v>
      </c>
      <c r="D35" s="73">
        <v>10</v>
      </c>
      <c r="E35" s="73" t="s">
        <v>304</v>
      </c>
      <c r="F35" s="73" t="s">
        <v>305</v>
      </c>
      <c r="G35" s="86" t="s">
        <v>132</v>
      </c>
      <c r="H35" s="87"/>
      <c r="I35" s="87"/>
      <c r="J35" s="83">
        <v>4452.6804000000011</v>
      </c>
      <c r="K35" s="84">
        <f t="shared" si="0"/>
        <v>1.6121799128566692E-3</v>
      </c>
      <c r="L35" s="84">
        <f>J35/'סכום נכסי הקרן'!$C$42</f>
        <v>2.3768108727746458E-4</v>
      </c>
    </row>
    <row r="36" spans="2:12">
      <c r="B36" s="76" t="s">
        <v>3046</v>
      </c>
      <c r="C36" s="73">
        <v>31010000</v>
      </c>
      <c r="D36" s="73">
        <v>10</v>
      </c>
      <c r="E36" s="73" t="s">
        <v>304</v>
      </c>
      <c r="F36" s="73" t="s">
        <v>305</v>
      </c>
      <c r="G36" s="86" t="s">
        <v>137</v>
      </c>
      <c r="H36" s="87"/>
      <c r="I36" s="87"/>
      <c r="J36" s="83">
        <v>-198.46579000000003</v>
      </c>
      <c r="K36" s="84">
        <f t="shared" si="0"/>
        <v>-7.1858415894217328E-5</v>
      </c>
      <c r="L36" s="84">
        <f>J36/'סכום נכסי הקרן'!$C$42</f>
        <v>-1.059397048900724E-5</v>
      </c>
    </row>
    <row r="37" spans="2:12">
      <c r="B37" s="76" t="s">
        <v>3046</v>
      </c>
      <c r="C37" s="73">
        <v>33810000</v>
      </c>
      <c r="D37" s="73">
        <v>10</v>
      </c>
      <c r="E37" s="73" t="s">
        <v>304</v>
      </c>
      <c r="F37" s="73" t="s">
        <v>305</v>
      </c>
      <c r="G37" s="86" t="s">
        <v>133</v>
      </c>
      <c r="H37" s="87"/>
      <c r="I37" s="87"/>
      <c r="J37" s="83">
        <v>238.89491679200006</v>
      </c>
      <c r="K37" s="84">
        <f t="shared" si="0"/>
        <v>8.6496570949854784E-5</v>
      </c>
      <c r="L37" s="84">
        <f>J37/'סכום נכסי הקרן'!$C$42</f>
        <v>1.2752050106309448E-5</v>
      </c>
    </row>
    <row r="38" spans="2:12">
      <c r="B38" s="76" t="s">
        <v>3046</v>
      </c>
      <c r="C38" s="73">
        <v>31110000</v>
      </c>
      <c r="D38" s="73">
        <v>10</v>
      </c>
      <c r="E38" s="73" t="s">
        <v>304</v>
      </c>
      <c r="F38" s="73" t="s">
        <v>305</v>
      </c>
      <c r="G38" s="86" t="s">
        <v>138</v>
      </c>
      <c r="H38" s="87"/>
      <c r="I38" s="87"/>
      <c r="J38" s="83">
        <v>5.7314799999999995</v>
      </c>
      <c r="K38" s="84">
        <f t="shared" si="0"/>
        <v>2.0751942867805513E-6</v>
      </c>
      <c r="L38" s="84">
        <f>J38/'סכום נכסי הקרן'!$C$42</f>
        <v>3.0594255049364025E-7</v>
      </c>
    </row>
    <row r="39" spans="2:12">
      <c r="B39" s="76" t="s">
        <v>3046</v>
      </c>
      <c r="C39" s="73">
        <v>34610000</v>
      </c>
      <c r="D39" s="73">
        <v>10</v>
      </c>
      <c r="E39" s="73" t="s">
        <v>304</v>
      </c>
      <c r="F39" s="73" t="s">
        <v>305</v>
      </c>
      <c r="G39" s="86" t="s">
        <v>134</v>
      </c>
      <c r="H39" s="87"/>
      <c r="I39" s="87"/>
      <c r="J39" s="83">
        <v>-1.6234107540000002</v>
      </c>
      <c r="K39" s="84">
        <f t="shared" si="0"/>
        <v>-5.877875735061289E-7</v>
      </c>
      <c r="L39" s="84">
        <f>J39/'סכום נכסי הקרן'!$C$42</f>
        <v>-8.6656575016847962E-8</v>
      </c>
    </row>
    <row r="40" spans="2:12">
      <c r="B40" s="76" t="s">
        <v>3046</v>
      </c>
      <c r="C40" s="73">
        <v>30210000</v>
      </c>
      <c r="D40" s="73">
        <v>10</v>
      </c>
      <c r="E40" s="73" t="s">
        <v>304</v>
      </c>
      <c r="F40" s="73" t="s">
        <v>305</v>
      </c>
      <c r="G40" s="86" t="s">
        <v>133</v>
      </c>
      <c r="H40" s="87"/>
      <c r="I40" s="87"/>
      <c r="J40" s="83">
        <v>348.24271999999996</v>
      </c>
      <c r="K40" s="84">
        <f t="shared" si="0"/>
        <v>1.2608807898778661E-4</v>
      </c>
      <c r="L40" s="84">
        <f>J40/'סכום נכסי הקרן'!$C$42</f>
        <v>1.858896235311693E-5</v>
      </c>
    </row>
    <row r="41" spans="2:12">
      <c r="B41" s="76" t="s">
        <v>3046</v>
      </c>
      <c r="C41" s="73">
        <v>31710000</v>
      </c>
      <c r="D41" s="73">
        <v>10</v>
      </c>
      <c r="E41" s="73" t="s">
        <v>304</v>
      </c>
      <c r="F41" s="73" t="s">
        <v>305</v>
      </c>
      <c r="G41" s="86" t="s">
        <v>139</v>
      </c>
      <c r="H41" s="87"/>
      <c r="I41" s="87"/>
      <c r="J41" s="83">
        <v>11.276445022000003</v>
      </c>
      <c r="K41" s="84">
        <f t="shared" si="0"/>
        <v>4.0828571825862419E-6</v>
      </c>
      <c r="L41" s="84">
        <f>J41/'סכום נכסי הקרן'!$C$42</f>
        <v>6.0192905681115428E-7</v>
      </c>
    </row>
    <row r="42" spans="2:12">
      <c r="B42" s="76" t="s">
        <v>3046</v>
      </c>
      <c r="C42" s="73">
        <v>30710000</v>
      </c>
      <c r="D42" s="73">
        <v>10</v>
      </c>
      <c r="E42" s="73" t="s">
        <v>304</v>
      </c>
      <c r="F42" s="73" t="s">
        <v>305</v>
      </c>
      <c r="G42" s="86" t="s">
        <v>3039</v>
      </c>
      <c r="H42" s="87"/>
      <c r="I42" s="87"/>
      <c r="J42" s="83">
        <v>3.3239773760000006</v>
      </c>
      <c r="K42" s="84">
        <f t="shared" si="0"/>
        <v>1.2035109361042889E-6</v>
      </c>
      <c r="L42" s="84">
        <f>J42/'סכום נכסי הקרן'!$C$42</f>
        <v>1.7743167841405678E-7</v>
      </c>
    </row>
    <row r="43" spans="2:12">
      <c r="B43" s="76" t="s">
        <v>3046</v>
      </c>
      <c r="C43" s="73">
        <v>34710000</v>
      </c>
      <c r="D43" s="73">
        <v>10</v>
      </c>
      <c r="E43" s="73" t="s">
        <v>304</v>
      </c>
      <c r="F43" s="73" t="s">
        <v>305</v>
      </c>
      <c r="G43" s="86" t="s">
        <v>138</v>
      </c>
      <c r="H43" s="87"/>
      <c r="I43" s="87"/>
      <c r="J43" s="83">
        <v>903.5338470800001</v>
      </c>
      <c r="K43" s="84">
        <f t="shared" si="0"/>
        <v>3.2714207802753712E-4</v>
      </c>
      <c r="L43" s="84">
        <f>J43/'סכום נכסי הקרן'!$C$42</f>
        <v>4.8230029526926027E-5</v>
      </c>
    </row>
    <row r="44" spans="2:12">
      <c r="B44" s="76" t="s">
        <v>3046</v>
      </c>
      <c r="C44" s="73">
        <v>30910000</v>
      </c>
      <c r="D44" s="73">
        <v>10</v>
      </c>
      <c r="E44" s="73" t="s">
        <v>304</v>
      </c>
      <c r="F44" s="73" t="s">
        <v>305</v>
      </c>
      <c r="G44" s="86" t="s">
        <v>3041</v>
      </c>
      <c r="H44" s="87"/>
      <c r="I44" s="87"/>
      <c r="J44" s="83">
        <v>34.596855292000008</v>
      </c>
      <c r="K44" s="84">
        <f t="shared" si="0"/>
        <v>1.252646723752537E-5</v>
      </c>
      <c r="L44" s="84">
        <f>J44/'סכום נכסי הקרן'!$C$42</f>
        <v>1.8467568842766402E-6</v>
      </c>
    </row>
    <row r="45" spans="2:12">
      <c r="B45" s="76" t="s">
        <v>3046</v>
      </c>
      <c r="C45" s="73">
        <v>34010000</v>
      </c>
      <c r="D45" s="73">
        <v>10</v>
      </c>
      <c r="E45" s="73" t="s">
        <v>304</v>
      </c>
      <c r="F45" s="73" t="s">
        <v>305</v>
      </c>
      <c r="G45" s="86" t="s">
        <v>130</v>
      </c>
      <c r="H45" s="87"/>
      <c r="I45" s="87"/>
      <c r="J45" s="83">
        <v>558773.91191979765</v>
      </c>
      <c r="K45" s="84">
        <f t="shared" si="0"/>
        <v>0.20231500932010285</v>
      </c>
      <c r="L45" s="84">
        <f>J45/'סכום נכסי הקרן'!$C$42</f>
        <v>2.9826975887912301E-2</v>
      </c>
    </row>
    <row r="46" spans="2:12">
      <c r="B46" s="76" t="s">
        <v>3046</v>
      </c>
      <c r="C46" s="73">
        <v>31410000</v>
      </c>
      <c r="D46" s="73">
        <v>10</v>
      </c>
      <c r="E46" s="73" t="s">
        <v>304</v>
      </c>
      <c r="F46" s="73" t="s">
        <v>305</v>
      </c>
      <c r="G46" s="86" t="s">
        <v>130</v>
      </c>
      <c r="H46" s="87"/>
      <c r="I46" s="87"/>
      <c r="J46" s="83">
        <v>1965.5194571260001</v>
      </c>
      <c r="K46" s="84">
        <f t="shared" si="0"/>
        <v>7.1165471186916576E-4</v>
      </c>
      <c r="L46" s="84">
        <f>J46/'סכום נכסי הקרן'!$C$42</f>
        <v>1.0491810767166661E-4</v>
      </c>
    </row>
    <row r="47" spans="2:12">
      <c r="B47" s="76" t="s">
        <v>3046</v>
      </c>
      <c r="C47" s="73">
        <v>30810000</v>
      </c>
      <c r="D47" s="73">
        <v>10</v>
      </c>
      <c r="E47" s="73" t="s">
        <v>304</v>
      </c>
      <c r="F47" s="73" t="s">
        <v>305</v>
      </c>
      <c r="G47" s="86" t="s">
        <v>136</v>
      </c>
      <c r="H47" s="87"/>
      <c r="I47" s="87"/>
      <c r="J47" s="83">
        <v>0.61040369000000005</v>
      </c>
      <c r="K47" s="84">
        <f t="shared" si="0"/>
        <v>2.21008578956529E-7</v>
      </c>
      <c r="L47" s="84">
        <f>J47/'סכום נכסי הקרן'!$C$42</f>
        <v>3.2582938743453584E-8</v>
      </c>
    </row>
    <row r="48" spans="2:12">
      <c r="B48" s="76" t="s">
        <v>3047</v>
      </c>
      <c r="C48" s="73">
        <v>31720000</v>
      </c>
      <c r="D48" s="73">
        <v>20</v>
      </c>
      <c r="E48" s="73" t="s">
        <v>304</v>
      </c>
      <c r="F48" s="73" t="s">
        <v>305</v>
      </c>
      <c r="G48" s="86" t="s">
        <v>139</v>
      </c>
      <c r="H48" s="87"/>
      <c r="I48" s="87"/>
      <c r="J48" s="83">
        <v>3.738179392000001</v>
      </c>
      <c r="K48" s="84">
        <f t="shared" si="0"/>
        <v>1.3534808665892923E-6</v>
      </c>
      <c r="L48" s="84">
        <f>J48/'סכום נכסי הקרן'!$C$42</f>
        <v>1.9954150365895823E-7</v>
      </c>
    </row>
    <row r="49" spans="2:12">
      <c r="B49" s="76" t="s">
        <v>3047</v>
      </c>
      <c r="C49" s="73">
        <v>32020000</v>
      </c>
      <c r="D49" s="73">
        <v>20</v>
      </c>
      <c r="E49" s="73" t="s">
        <v>304</v>
      </c>
      <c r="F49" s="73" t="s">
        <v>305</v>
      </c>
      <c r="G49" s="86" t="s">
        <v>132</v>
      </c>
      <c r="H49" s="87"/>
      <c r="I49" s="87"/>
      <c r="J49" s="83">
        <v>653.59236881500021</v>
      </c>
      <c r="K49" s="84">
        <f t="shared" si="0"/>
        <v>2.3664588372431823E-4</v>
      </c>
      <c r="L49" s="84">
        <f>J49/'סכום נכסי הקרן'!$C$42</f>
        <v>3.4888321393155201E-5</v>
      </c>
    </row>
    <row r="50" spans="2:12">
      <c r="B50" s="76" t="s">
        <v>3047</v>
      </c>
      <c r="C50" s="73">
        <v>33820000</v>
      </c>
      <c r="D50" s="73">
        <v>20</v>
      </c>
      <c r="E50" s="73" t="s">
        <v>304</v>
      </c>
      <c r="F50" s="73" t="s">
        <v>305</v>
      </c>
      <c r="G50" s="86" t="s">
        <v>133</v>
      </c>
      <c r="H50" s="87"/>
      <c r="I50" s="87"/>
      <c r="J50" s="83">
        <v>4.5145318340000014</v>
      </c>
      <c r="K50" s="84">
        <f t="shared" si="0"/>
        <v>1.634574432678074E-6</v>
      </c>
      <c r="L50" s="84">
        <f>J50/'סכום נכסי הקרן'!$C$42</f>
        <v>2.409826752564245E-7</v>
      </c>
    </row>
    <row r="51" spans="2:12">
      <c r="B51" s="76" t="s">
        <v>3047</v>
      </c>
      <c r="C51" s="73">
        <v>34020000</v>
      </c>
      <c r="D51" s="73">
        <v>20</v>
      </c>
      <c r="E51" s="73" t="s">
        <v>304</v>
      </c>
      <c r="F51" s="73" t="s">
        <v>305</v>
      </c>
      <c r="G51" s="86" t="s">
        <v>130</v>
      </c>
      <c r="H51" s="87"/>
      <c r="I51" s="87"/>
      <c r="J51" s="83">
        <v>197186.91926855303</v>
      </c>
      <c r="K51" s="84">
        <f t="shared" si="0"/>
        <v>7.1395375765763658E-2</v>
      </c>
      <c r="L51" s="84">
        <f>J51/'סכום נכסי הקרן'!$C$42</f>
        <v>1.0525705228842228E-2</v>
      </c>
    </row>
    <row r="52" spans="2:12">
      <c r="B52" s="76" t="s">
        <v>3047</v>
      </c>
      <c r="C52" s="73">
        <v>31220000</v>
      </c>
      <c r="D52" s="73">
        <v>20</v>
      </c>
      <c r="E52" s="73" t="s">
        <v>304</v>
      </c>
      <c r="F52" s="73" t="s">
        <v>305</v>
      </c>
      <c r="G52" s="86" t="s">
        <v>134</v>
      </c>
      <c r="H52" s="87"/>
      <c r="I52" s="87"/>
      <c r="J52" s="83">
        <v>2.0576679290000008</v>
      </c>
      <c r="K52" s="84">
        <f t="shared" si="0"/>
        <v>7.450188660437393E-7</v>
      </c>
      <c r="L52" s="84">
        <f>J52/'סכום נכסי הקרן'!$C$42</f>
        <v>1.0983693117087157E-7</v>
      </c>
    </row>
    <row r="53" spans="2:12">
      <c r="B53" s="76" t="s">
        <v>3047</v>
      </c>
      <c r="C53" s="73">
        <v>30820000</v>
      </c>
      <c r="D53" s="73">
        <v>20</v>
      </c>
      <c r="E53" s="73" t="s">
        <v>304</v>
      </c>
      <c r="F53" s="73" t="s">
        <v>305</v>
      </c>
      <c r="G53" s="86" t="s">
        <v>136</v>
      </c>
      <c r="H53" s="87"/>
      <c r="I53" s="87"/>
      <c r="J53" s="83">
        <v>7.8562000000000025E-5</v>
      </c>
      <c r="K53" s="84">
        <f t="shared" si="0"/>
        <v>2.8444906648553905E-11</v>
      </c>
      <c r="L53" s="84">
        <f>J53/'סכום נכסי הקרן'!$C$42</f>
        <v>4.1935867615138459E-12</v>
      </c>
    </row>
    <row r="54" spans="2:12">
      <c r="B54" s="76" t="s">
        <v>3047</v>
      </c>
      <c r="C54" s="73">
        <v>34520000</v>
      </c>
      <c r="D54" s="73">
        <v>20</v>
      </c>
      <c r="E54" s="73" t="s">
        <v>304</v>
      </c>
      <c r="F54" s="73" t="s">
        <v>305</v>
      </c>
      <c r="G54" s="86" t="s">
        <v>132</v>
      </c>
      <c r="H54" s="87"/>
      <c r="I54" s="87"/>
      <c r="J54" s="83">
        <v>40.252578427000003</v>
      </c>
      <c r="K54" s="84">
        <f t="shared" si="0"/>
        <v>1.4574232271576709E-5</v>
      </c>
      <c r="L54" s="84">
        <f>J54/'סכום נכסי הקרן'!$C$42</f>
        <v>2.1486555842298438E-6</v>
      </c>
    </row>
    <row r="55" spans="2:12">
      <c r="B55" s="76" t="s">
        <v>3047</v>
      </c>
      <c r="C55" s="73">
        <v>31120000</v>
      </c>
      <c r="D55" s="73">
        <v>20</v>
      </c>
      <c r="E55" s="73" t="s">
        <v>304</v>
      </c>
      <c r="F55" s="73" t="s">
        <v>305</v>
      </c>
      <c r="G55" s="86" t="s">
        <v>138</v>
      </c>
      <c r="H55" s="87"/>
      <c r="I55" s="87"/>
      <c r="J55" s="83">
        <v>21.785234964000001</v>
      </c>
      <c r="K55" s="84">
        <f t="shared" si="0"/>
        <v>7.8877698488810422E-6</v>
      </c>
      <c r="L55" s="84">
        <f>J55/'סכום נכסי הקרן'!$C$42</f>
        <v>1.162881201363241E-6</v>
      </c>
    </row>
    <row r="56" spans="2:12">
      <c r="B56" s="115"/>
      <c r="C56" s="115"/>
      <c r="D56" s="115"/>
      <c r="E56" s="116"/>
      <c r="F56" s="116"/>
      <c r="G56" s="116"/>
      <c r="H56" s="116"/>
      <c r="I56" s="116"/>
      <c r="J56" s="116"/>
      <c r="K56" s="116"/>
      <c r="L56" s="116"/>
    </row>
    <row r="57" spans="2:12">
      <c r="B57" s="115"/>
      <c r="C57" s="115"/>
      <c r="D57" s="115"/>
      <c r="E57" s="116"/>
      <c r="F57" s="116"/>
      <c r="G57" s="116"/>
      <c r="H57" s="116"/>
      <c r="I57" s="116"/>
      <c r="J57" s="116"/>
      <c r="K57" s="116"/>
      <c r="L57" s="116"/>
    </row>
    <row r="58" spans="2:12">
      <c r="B58" s="117" t="s">
        <v>196</v>
      </c>
      <c r="C58" s="118"/>
      <c r="D58" s="118"/>
      <c r="E58" s="118"/>
      <c r="F58" s="118"/>
      <c r="G58" s="119"/>
      <c r="H58" s="120"/>
      <c r="I58" s="114"/>
      <c r="J58" s="121">
        <f>J59</f>
        <v>107402.80625432299</v>
      </c>
      <c r="K58" s="84">
        <f>IFERROR(J58/$J$10,0)</f>
        <v>3.888728389930167E-2</v>
      </c>
      <c r="L58" s="84">
        <f>J58/'סכום נכסי הקרן'!$C$42</f>
        <v>5.7330896165775462E-3</v>
      </c>
    </row>
    <row r="59" spans="2:12">
      <c r="B59" s="122" t="s">
        <v>42</v>
      </c>
      <c r="C59" s="118"/>
      <c r="D59" s="118"/>
      <c r="E59" s="118"/>
      <c r="F59" s="118"/>
      <c r="G59" s="119"/>
      <c r="H59" s="120"/>
      <c r="I59" s="114"/>
      <c r="J59" s="121">
        <f>SUM(J60:J72)</f>
        <v>107402.80625432299</v>
      </c>
      <c r="K59" s="84">
        <f t="shared" ref="K59" si="1">IFERROR(J59/$J$10,0)</f>
        <v>3.888728389930167E-2</v>
      </c>
      <c r="L59" s="84">
        <f>J59/'סכום נכסי הקרן'!$C$42</f>
        <v>5.7330896165775462E-3</v>
      </c>
    </row>
    <row r="60" spans="2:12">
      <c r="B60" s="76" t="s">
        <v>3048</v>
      </c>
      <c r="C60" s="73">
        <v>31785000</v>
      </c>
      <c r="D60" s="73">
        <v>85</v>
      </c>
      <c r="E60" s="73" t="s">
        <v>692</v>
      </c>
      <c r="F60" s="73" t="s">
        <v>647</v>
      </c>
      <c r="G60" s="86" t="s">
        <v>139</v>
      </c>
      <c r="H60" s="87"/>
      <c r="I60" s="87"/>
      <c r="J60" s="83">
        <v>1392.1696900530003</v>
      </c>
      <c r="K60" s="84">
        <f>IFERROR(J60/$J$10,0)</f>
        <v>5.0406222948122254E-4</v>
      </c>
      <c r="L60" s="84">
        <f>J60/'סכום נכסי הקרן'!$C$42</f>
        <v>7.4313082431545712E-5</v>
      </c>
    </row>
    <row r="61" spans="2:12">
      <c r="B61" s="76" t="s">
        <v>3048</v>
      </c>
      <c r="C61" s="73">
        <v>32085000</v>
      </c>
      <c r="D61" s="73">
        <v>85</v>
      </c>
      <c r="E61" s="73" t="s">
        <v>692</v>
      </c>
      <c r="F61" s="73" t="s">
        <v>647</v>
      </c>
      <c r="G61" s="86" t="s">
        <v>132</v>
      </c>
      <c r="H61" s="87"/>
      <c r="I61" s="87"/>
      <c r="J61" s="83">
        <v>15254.893568750002</v>
      </c>
      <c r="K61" s="84">
        <f>IFERROR(J61/$J$10,0)</f>
        <v>5.5233321898210197E-3</v>
      </c>
      <c r="L61" s="84">
        <f>J61/'סכום נכסי הקרן'!$C$42</f>
        <v>8.142959664750476E-4</v>
      </c>
    </row>
    <row r="62" spans="2:12">
      <c r="B62" s="76" t="s">
        <v>3048</v>
      </c>
      <c r="C62" s="73">
        <v>30385000</v>
      </c>
      <c r="D62" s="73">
        <v>85</v>
      </c>
      <c r="E62" s="73" t="s">
        <v>692</v>
      </c>
      <c r="F62" s="73" t="s">
        <v>647</v>
      </c>
      <c r="G62" s="86" t="s">
        <v>130</v>
      </c>
      <c r="H62" s="87"/>
      <c r="I62" s="87"/>
      <c r="J62" s="83">
        <v>90755.742995519991</v>
      </c>
      <c r="K62" s="84">
        <f>IFERROR(J62/$J$10,0)</f>
        <v>3.2859889479999432E-2</v>
      </c>
      <c r="L62" s="84">
        <f>J62/'סכום נכסי הקרן'!$C$42</f>
        <v>4.8444805676709536E-3</v>
      </c>
    </row>
    <row r="63" spans="2:12">
      <c r="B63" s="76"/>
      <c r="C63" s="73"/>
      <c r="D63" s="73"/>
      <c r="E63" s="73"/>
      <c r="F63" s="73"/>
      <c r="G63" s="86"/>
      <c r="H63" s="73"/>
      <c r="I63" s="73"/>
      <c r="J63" s="83"/>
      <c r="K63" s="84"/>
      <c r="L63" s="84"/>
    </row>
    <row r="64" spans="2:12">
      <c r="B64" s="76"/>
      <c r="C64" s="73"/>
      <c r="D64" s="73"/>
      <c r="E64" s="73"/>
      <c r="F64" s="73"/>
      <c r="G64" s="86"/>
      <c r="H64" s="73"/>
      <c r="I64" s="73"/>
      <c r="J64" s="83"/>
      <c r="K64" s="84"/>
      <c r="L64" s="84"/>
    </row>
    <row r="65" spans="2:12">
      <c r="B65" s="76"/>
      <c r="C65" s="73"/>
      <c r="D65" s="73"/>
      <c r="E65" s="73"/>
      <c r="F65" s="73"/>
      <c r="G65" s="86"/>
      <c r="H65" s="73"/>
      <c r="I65" s="73"/>
      <c r="J65" s="83"/>
      <c r="K65" s="84"/>
      <c r="L65" s="84"/>
    </row>
    <row r="66" spans="2:12">
      <c r="B66" s="123" t="s">
        <v>220</v>
      </c>
      <c r="C66" s="73"/>
      <c r="D66" s="73"/>
      <c r="E66" s="73"/>
      <c r="F66" s="73"/>
      <c r="G66" s="86"/>
      <c r="H66" s="73"/>
      <c r="I66" s="73"/>
      <c r="J66" s="83"/>
      <c r="K66" s="84"/>
      <c r="L66" s="84"/>
    </row>
    <row r="67" spans="2:12">
      <c r="B67" s="76"/>
      <c r="C67" s="73"/>
      <c r="D67" s="73"/>
      <c r="E67" s="73"/>
      <c r="F67" s="73"/>
      <c r="G67" s="86"/>
      <c r="H67" s="73"/>
      <c r="I67" s="73"/>
      <c r="J67" s="83"/>
      <c r="K67" s="84"/>
      <c r="L67" s="84"/>
    </row>
    <row r="68" spans="2:12">
      <c r="B68" s="76"/>
      <c r="C68" s="73"/>
      <c r="D68" s="73"/>
      <c r="E68" s="73"/>
      <c r="F68" s="73"/>
      <c r="G68" s="86"/>
      <c r="H68" s="73"/>
      <c r="I68" s="73"/>
      <c r="J68" s="83"/>
      <c r="K68" s="84"/>
      <c r="L68" s="84"/>
    </row>
    <row r="69" spans="2:12">
      <c r="B69" s="76"/>
      <c r="C69" s="73"/>
      <c r="D69" s="73"/>
      <c r="E69" s="73"/>
      <c r="F69" s="73"/>
      <c r="G69" s="86"/>
      <c r="H69" s="73"/>
      <c r="I69" s="73"/>
      <c r="J69" s="83"/>
      <c r="K69" s="84"/>
      <c r="L69" s="84"/>
    </row>
    <row r="70" spans="2:12">
      <c r="B70" s="76"/>
      <c r="C70" s="73"/>
      <c r="D70" s="73"/>
      <c r="E70" s="73"/>
      <c r="F70" s="73"/>
      <c r="G70" s="86"/>
      <c r="H70" s="73"/>
      <c r="I70" s="73"/>
      <c r="J70" s="83"/>
      <c r="K70" s="84"/>
      <c r="L70" s="84"/>
    </row>
    <row r="71" spans="2:12">
      <c r="B71" s="76"/>
      <c r="C71" s="73"/>
      <c r="D71" s="73"/>
      <c r="E71" s="73"/>
      <c r="F71" s="73"/>
      <c r="G71" s="86"/>
      <c r="H71" s="73"/>
      <c r="I71" s="73"/>
      <c r="J71" s="83"/>
      <c r="K71" s="84"/>
      <c r="L71" s="84"/>
    </row>
    <row r="72" spans="2:12">
      <c r="B72" s="76"/>
      <c r="C72" s="73"/>
      <c r="D72" s="73"/>
      <c r="E72" s="73"/>
      <c r="F72" s="73"/>
      <c r="G72" s="86"/>
      <c r="H72" s="73"/>
      <c r="I72" s="73"/>
      <c r="J72" s="83"/>
      <c r="K72" s="84"/>
      <c r="L72" s="84"/>
    </row>
    <row r="73" spans="2:12">
      <c r="B73" s="115"/>
      <c r="C73" s="115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2:12">
      <c r="B74" s="115"/>
      <c r="C74" s="115"/>
      <c r="D74" s="116"/>
      <c r="E74" s="116"/>
      <c r="F74" s="116"/>
      <c r="G74" s="116"/>
      <c r="H74" s="116"/>
      <c r="I74" s="116"/>
      <c r="J74" s="116"/>
      <c r="K74" s="116"/>
      <c r="L74" s="116"/>
    </row>
    <row r="75" spans="2:12">
      <c r="B75" s="115"/>
      <c r="C75" s="115"/>
      <c r="D75" s="116"/>
      <c r="E75" s="116"/>
      <c r="F75" s="116"/>
      <c r="G75" s="116"/>
      <c r="H75" s="116"/>
      <c r="I75" s="116"/>
      <c r="J75" s="116"/>
      <c r="K75" s="116"/>
      <c r="L75" s="116"/>
    </row>
    <row r="76" spans="2:12">
      <c r="B76" s="115"/>
      <c r="C76" s="115"/>
      <c r="D76" s="116"/>
      <c r="E76" s="116"/>
      <c r="F76" s="116"/>
      <c r="G76" s="116"/>
      <c r="H76" s="116"/>
      <c r="I76" s="116"/>
      <c r="J76" s="116"/>
      <c r="K76" s="116"/>
      <c r="L76" s="116"/>
    </row>
    <row r="77" spans="2:12">
      <c r="B77" s="124"/>
      <c r="C77" s="115"/>
      <c r="D77" s="116"/>
      <c r="E77" s="116"/>
      <c r="F77" s="116"/>
      <c r="G77" s="116"/>
      <c r="H77" s="116"/>
      <c r="I77" s="116"/>
      <c r="J77" s="116"/>
      <c r="K77" s="116"/>
      <c r="L77" s="116"/>
    </row>
    <row r="78" spans="2:12">
      <c r="B78" s="115"/>
      <c r="C78" s="115"/>
      <c r="D78" s="116"/>
      <c r="E78" s="116"/>
      <c r="F78" s="116"/>
      <c r="G78" s="116"/>
      <c r="H78" s="116"/>
      <c r="I78" s="116"/>
      <c r="J78" s="116"/>
      <c r="K78" s="116"/>
      <c r="L78" s="116"/>
    </row>
    <row r="79" spans="2:12">
      <c r="B79" s="115"/>
      <c r="C79" s="115"/>
      <c r="D79" s="116"/>
      <c r="E79" s="116"/>
      <c r="F79" s="116"/>
      <c r="G79" s="116"/>
      <c r="H79" s="116"/>
      <c r="I79" s="116"/>
      <c r="J79" s="116"/>
      <c r="K79" s="116"/>
      <c r="L79" s="116"/>
    </row>
    <row r="80" spans="2:12">
      <c r="B80" s="115"/>
      <c r="C80" s="115"/>
      <c r="D80" s="116"/>
      <c r="E80" s="116"/>
      <c r="F80" s="116"/>
      <c r="G80" s="116"/>
      <c r="H80" s="116"/>
      <c r="I80" s="116"/>
      <c r="J80" s="116"/>
      <c r="K80" s="116"/>
      <c r="L80" s="116"/>
    </row>
    <row r="81" spans="2:12">
      <c r="B81" s="115"/>
      <c r="C81" s="115"/>
      <c r="D81" s="116"/>
      <c r="E81" s="116"/>
      <c r="F81" s="116"/>
      <c r="G81" s="116"/>
      <c r="H81" s="116"/>
      <c r="I81" s="116"/>
      <c r="J81" s="116"/>
      <c r="K81" s="116"/>
      <c r="L81" s="116"/>
    </row>
    <row r="82" spans="2:12">
      <c r="B82" s="115"/>
      <c r="C82" s="115"/>
      <c r="D82" s="116"/>
      <c r="E82" s="116"/>
      <c r="F82" s="116"/>
      <c r="G82" s="116"/>
      <c r="H82" s="116"/>
      <c r="I82" s="116"/>
      <c r="J82" s="116"/>
      <c r="K82" s="116"/>
      <c r="L82" s="116"/>
    </row>
    <row r="83" spans="2:12">
      <c r="B83" s="115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>
      <c r="B84" s="115"/>
      <c r="C84" s="115"/>
      <c r="D84" s="116"/>
      <c r="E84" s="116"/>
      <c r="F84" s="116"/>
      <c r="G84" s="116"/>
      <c r="H84" s="116"/>
      <c r="I84" s="116"/>
      <c r="J84" s="116"/>
      <c r="K84" s="116"/>
      <c r="L84" s="116"/>
    </row>
    <row r="85" spans="2:12">
      <c r="B85" s="115"/>
      <c r="C85" s="115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2:12">
      <c r="B86" s="115"/>
      <c r="C86" s="115"/>
      <c r="D86" s="116"/>
      <c r="E86" s="116"/>
      <c r="F86" s="116"/>
      <c r="G86" s="116"/>
      <c r="H86" s="116"/>
      <c r="I86" s="116"/>
      <c r="J86" s="116"/>
      <c r="K86" s="116"/>
      <c r="L86" s="116"/>
    </row>
    <row r="87" spans="2:12">
      <c r="B87" s="115"/>
      <c r="C87" s="115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2:12">
      <c r="B88" s="115"/>
      <c r="C88" s="115"/>
      <c r="D88" s="116"/>
      <c r="E88" s="116"/>
      <c r="F88" s="116"/>
      <c r="G88" s="116"/>
      <c r="H88" s="116"/>
      <c r="I88" s="116"/>
      <c r="J88" s="116"/>
      <c r="K88" s="116"/>
      <c r="L88" s="116"/>
    </row>
    <row r="89" spans="2:12">
      <c r="B89" s="115"/>
      <c r="C89" s="115"/>
      <c r="D89" s="116"/>
      <c r="E89" s="116"/>
      <c r="F89" s="116"/>
      <c r="G89" s="116"/>
      <c r="H89" s="116"/>
      <c r="I89" s="116"/>
      <c r="J89" s="116"/>
      <c r="K89" s="116"/>
      <c r="L89" s="116"/>
    </row>
    <row r="90" spans="2:12">
      <c r="B90" s="115"/>
      <c r="C90" s="115"/>
      <c r="D90" s="116"/>
      <c r="E90" s="116"/>
      <c r="F90" s="116"/>
      <c r="G90" s="116"/>
      <c r="H90" s="116"/>
      <c r="I90" s="116"/>
      <c r="J90" s="116"/>
      <c r="K90" s="116"/>
      <c r="L90" s="116"/>
    </row>
    <row r="91" spans="2:12">
      <c r="B91" s="115"/>
      <c r="C91" s="115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2:12">
      <c r="B92" s="115"/>
      <c r="C92" s="115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2:12">
      <c r="B93" s="115"/>
      <c r="C93" s="115"/>
      <c r="D93" s="116"/>
      <c r="E93" s="116"/>
      <c r="F93" s="116"/>
      <c r="G93" s="116"/>
      <c r="H93" s="116"/>
      <c r="I93" s="116"/>
      <c r="J93" s="116"/>
      <c r="K93" s="116"/>
      <c r="L93" s="116"/>
    </row>
    <row r="94" spans="2:12">
      <c r="B94" s="115"/>
      <c r="C94" s="115"/>
      <c r="D94" s="116"/>
      <c r="E94" s="116"/>
      <c r="F94" s="116"/>
      <c r="G94" s="116"/>
      <c r="H94" s="116"/>
      <c r="I94" s="116"/>
      <c r="J94" s="116"/>
      <c r="K94" s="116"/>
      <c r="L94" s="116"/>
    </row>
    <row r="95" spans="2:12">
      <c r="B95" s="115"/>
      <c r="C95" s="115"/>
      <c r="D95" s="116"/>
      <c r="E95" s="116"/>
      <c r="F95" s="116"/>
      <c r="G95" s="116"/>
      <c r="H95" s="116"/>
      <c r="I95" s="116"/>
      <c r="J95" s="116"/>
      <c r="K95" s="116"/>
      <c r="L95" s="116"/>
    </row>
    <row r="96" spans="2:12">
      <c r="B96" s="115"/>
      <c r="C96" s="115"/>
      <c r="D96" s="116"/>
      <c r="E96" s="116"/>
      <c r="F96" s="116"/>
      <c r="G96" s="116"/>
      <c r="H96" s="116"/>
      <c r="I96" s="116"/>
      <c r="J96" s="116"/>
      <c r="K96" s="116"/>
      <c r="L96" s="116"/>
    </row>
    <row r="97" spans="2:12">
      <c r="B97" s="115"/>
      <c r="C97" s="115"/>
      <c r="D97" s="116"/>
      <c r="E97" s="116"/>
      <c r="F97" s="116"/>
      <c r="G97" s="116"/>
      <c r="H97" s="116"/>
      <c r="I97" s="116"/>
      <c r="J97" s="116"/>
      <c r="K97" s="116"/>
      <c r="L97" s="116"/>
    </row>
    <row r="98" spans="2:12">
      <c r="B98" s="115"/>
      <c r="C98" s="115"/>
      <c r="D98" s="116"/>
      <c r="E98" s="116"/>
      <c r="F98" s="116"/>
      <c r="G98" s="116"/>
      <c r="H98" s="116"/>
      <c r="I98" s="116"/>
      <c r="J98" s="116"/>
      <c r="K98" s="116"/>
      <c r="L98" s="116"/>
    </row>
    <row r="99" spans="2:12">
      <c r="B99" s="115"/>
      <c r="C99" s="115"/>
      <c r="D99" s="116"/>
      <c r="E99" s="116"/>
      <c r="F99" s="116"/>
      <c r="G99" s="116"/>
      <c r="H99" s="116"/>
      <c r="I99" s="116"/>
      <c r="J99" s="116"/>
      <c r="K99" s="116"/>
      <c r="L99" s="116"/>
    </row>
    <row r="100" spans="2:12">
      <c r="B100" s="115"/>
      <c r="C100" s="115"/>
      <c r="D100" s="116"/>
      <c r="E100" s="116"/>
      <c r="F100" s="116"/>
      <c r="G100" s="116"/>
      <c r="H100" s="116"/>
      <c r="I100" s="116"/>
      <c r="J100" s="116"/>
      <c r="K100" s="116"/>
      <c r="L100" s="116"/>
    </row>
    <row r="101" spans="2:12">
      <c r="B101" s="115"/>
      <c r="C101" s="115"/>
      <c r="D101" s="116"/>
      <c r="E101" s="116"/>
      <c r="F101" s="116"/>
      <c r="G101" s="116"/>
      <c r="H101" s="116"/>
      <c r="I101" s="116"/>
      <c r="J101" s="116"/>
      <c r="K101" s="116"/>
      <c r="L101" s="116"/>
    </row>
    <row r="102" spans="2:12">
      <c r="B102" s="115"/>
      <c r="C102" s="115"/>
      <c r="D102" s="116"/>
      <c r="E102" s="116"/>
      <c r="F102" s="116"/>
      <c r="G102" s="116"/>
      <c r="H102" s="116"/>
      <c r="I102" s="116"/>
      <c r="J102" s="116"/>
      <c r="K102" s="116"/>
      <c r="L102" s="116"/>
    </row>
    <row r="103" spans="2:12">
      <c r="B103" s="115"/>
      <c r="C103" s="115"/>
      <c r="D103" s="116"/>
      <c r="E103" s="116"/>
      <c r="F103" s="116"/>
      <c r="G103" s="116"/>
      <c r="H103" s="116"/>
      <c r="I103" s="116"/>
      <c r="J103" s="116"/>
      <c r="K103" s="116"/>
      <c r="L103" s="116"/>
    </row>
    <row r="104" spans="2:12">
      <c r="B104" s="115"/>
      <c r="C104" s="115"/>
      <c r="D104" s="116"/>
      <c r="E104" s="116"/>
      <c r="F104" s="116"/>
      <c r="G104" s="116"/>
      <c r="H104" s="116"/>
      <c r="I104" s="116"/>
      <c r="J104" s="116"/>
      <c r="K104" s="116"/>
      <c r="L104" s="116"/>
    </row>
    <row r="105" spans="2:12">
      <c r="B105" s="115"/>
      <c r="C105" s="115"/>
      <c r="D105" s="116"/>
      <c r="E105" s="116"/>
      <c r="F105" s="116"/>
      <c r="G105" s="116"/>
      <c r="H105" s="116"/>
      <c r="I105" s="116"/>
      <c r="J105" s="116"/>
      <c r="K105" s="116"/>
      <c r="L105" s="116"/>
    </row>
    <row r="106" spans="2:12">
      <c r="B106" s="115"/>
      <c r="C106" s="115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2:12">
      <c r="B107" s="115"/>
      <c r="C107" s="115"/>
      <c r="D107" s="116"/>
      <c r="E107" s="116"/>
      <c r="F107" s="116"/>
      <c r="G107" s="116"/>
      <c r="H107" s="116"/>
      <c r="I107" s="116"/>
      <c r="J107" s="116"/>
      <c r="K107" s="116"/>
      <c r="L107" s="116"/>
    </row>
    <row r="108" spans="2:12">
      <c r="B108" s="115"/>
      <c r="C108" s="115"/>
      <c r="D108" s="116"/>
      <c r="E108" s="116"/>
      <c r="F108" s="116"/>
      <c r="G108" s="116"/>
      <c r="H108" s="116"/>
      <c r="I108" s="116"/>
      <c r="J108" s="116"/>
      <c r="K108" s="116"/>
      <c r="L108" s="116"/>
    </row>
    <row r="109" spans="2:12">
      <c r="B109" s="115"/>
      <c r="C109" s="115"/>
      <c r="D109" s="116"/>
      <c r="E109" s="116"/>
      <c r="F109" s="116"/>
      <c r="G109" s="116"/>
      <c r="H109" s="116"/>
      <c r="I109" s="116"/>
      <c r="J109" s="116"/>
      <c r="K109" s="116"/>
      <c r="L109" s="116"/>
    </row>
    <row r="110" spans="2:12">
      <c r="B110" s="115"/>
      <c r="C110" s="115"/>
      <c r="D110" s="116"/>
      <c r="E110" s="116"/>
      <c r="F110" s="116"/>
      <c r="G110" s="116"/>
      <c r="H110" s="116"/>
      <c r="I110" s="116"/>
      <c r="J110" s="116"/>
      <c r="K110" s="116"/>
      <c r="L110" s="116"/>
    </row>
    <row r="111" spans="2:12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</row>
    <row r="112" spans="2:12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</row>
    <row r="113" spans="2:12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</row>
    <row r="114" spans="2:12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</row>
    <row r="115" spans="2:12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</row>
    <row r="116" spans="2:12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</row>
    <row r="117" spans="2:12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</row>
    <row r="118" spans="2:12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2:12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</row>
    <row r="120" spans="2:12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2:12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2:12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2:12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</row>
    <row r="137" spans="2:12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2:12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</row>
    <row r="139" spans="2:12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</row>
    <row r="140" spans="2:12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</row>
    <row r="141" spans="2:12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2:12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</row>
    <row r="143" spans="2:12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</row>
    <row r="144" spans="2:12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</row>
    <row r="145" spans="2:12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</row>
    <row r="146" spans="2:12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</row>
    <row r="147" spans="2:12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2:12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</row>
    <row r="149" spans="2:12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</row>
    <row r="150" spans="2:12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</row>
    <row r="151" spans="2:12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2:12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</row>
    <row r="153" spans="2:12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2:12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2:12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</row>
    <row r="156" spans="2:12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</row>
    <row r="157" spans="2:12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</row>
    <row r="158" spans="2:12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</row>
    <row r="159" spans="2:12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</row>
    <row r="160" spans="2:12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</row>
    <row r="161" spans="2:12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</row>
    <row r="162" spans="2:12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</row>
    <row r="163" spans="2:12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</row>
    <row r="164" spans="2:12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</row>
    <row r="165" spans="2:12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2:12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</row>
    <row r="167" spans="2:12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</row>
    <row r="168" spans="2:12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</row>
    <row r="169" spans="2:12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</row>
    <row r="170" spans="2:12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</row>
    <row r="171" spans="2:12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</row>
    <row r="172" spans="2:12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</row>
    <row r="173" spans="2:12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</row>
    <row r="174" spans="2:12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</row>
    <row r="175" spans="2:12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</row>
    <row r="176" spans="2:12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2:12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</row>
    <row r="178" spans="2:12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</row>
    <row r="179" spans="2:12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</row>
    <row r="180" spans="2:12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</row>
    <row r="181" spans="2:12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</row>
    <row r="182" spans="2:12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</row>
    <row r="183" spans="2:12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</row>
    <row r="184" spans="2:12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2:12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2:12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</row>
    <row r="187" spans="2:12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2:12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</row>
    <row r="189" spans="2:12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2:12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</row>
    <row r="191" spans="2:12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</row>
    <row r="192" spans="2:12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</row>
    <row r="193" spans="2:12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2:12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</row>
    <row r="195" spans="2:12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</row>
    <row r="196" spans="2:12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</row>
    <row r="197" spans="2:12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</row>
    <row r="198" spans="2:12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</row>
    <row r="199" spans="2:12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2:12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</row>
    <row r="201" spans="2:12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</row>
    <row r="202" spans="2:12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</row>
    <row r="203" spans="2:12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</row>
    <row r="204" spans="2:12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</row>
    <row r="205" spans="2:12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</row>
    <row r="206" spans="2:12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</row>
    <row r="207" spans="2:12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</row>
    <row r="208" spans="2:12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</row>
    <row r="209" spans="2:12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</row>
    <row r="210" spans="2:12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</row>
    <row r="211" spans="2:12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2:12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2:12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2:12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2:12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2:12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2:12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2:12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2:12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2:12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</row>
    <row r="221" spans="2:12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</row>
    <row r="222" spans="2:12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</row>
    <row r="223" spans="2:12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</row>
    <row r="224" spans="2:12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</row>
    <row r="225" spans="2:12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</row>
    <row r="226" spans="2:12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</row>
    <row r="227" spans="2:12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</row>
    <row r="228" spans="2:12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</row>
    <row r="229" spans="2:12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</row>
    <row r="230" spans="2:12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</row>
    <row r="231" spans="2:12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</row>
    <row r="232" spans="2:12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</row>
    <row r="233" spans="2:12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</row>
    <row r="234" spans="2:12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</row>
    <row r="235" spans="2:12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</row>
    <row r="236" spans="2:12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</row>
    <row r="237" spans="2:12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</row>
    <row r="238" spans="2:12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</row>
    <row r="239" spans="2:12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</row>
    <row r="240" spans="2:12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</row>
    <row r="241" spans="2:12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</row>
    <row r="242" spans="2:12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</row>
    <row r="243" spans="2:12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</row>
    <row r="244" spans="2:12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</row>
    <row r="245" spans="2:12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</row>
    <row r="246" spans="2:12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</row>
    <row r="247" spans="2:12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</row>
    <row r="248" spans="2:12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</row>
    <row r="249" spans="2:12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2:12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2:12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2:12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</row>
    <row r="253" spans="2:12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2:12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2:12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2:12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</row>
    <row r="257" spans="2:12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58" spans="2:12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</row>
    <row r="259" spans="2:12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</row>
    <row r="260" spans="2:12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</row>
    <row r="261" spans="2:12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</row>
    <row r="262" spans="2:12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</row>
    <row r="263" spans="2:12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</row>
    <row r="264" spans="2:12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</row>
    <row r="265" spans="2:12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</row>
    <row r="266" spans="2:12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</row>
    <row r="267" spans="2:12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</row>
    <row r="268" spans="2:12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</row>
    <row r="269" spans="2:12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</row>
    <row r="270" spans="2:12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</row>
    <row r="271" spans="2:12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</row>
    <row r="272" spans="2:12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</row>
    <row r="273" spans="2:12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</row>
    <row r="274" spans="2:12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</row>
    <row r="275" spans="2:12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</row>
    <row r="276" spans="2:12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</row>
    <row r="277" spans="2:12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</row>
    <row r="278" spans="2:12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2:12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</row>
    <row r="280" spans="2:12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</row>
    <row r="281" spans="2:12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</row>
    <row r="282" spans="2:12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3" spans="2:12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</row>
    <row r="284" spans="2:12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</row>
    <row r="285" spans="2:12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</row>
    <row r="286" spans="2:12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</row>
    <row r="287" spans="2:12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</row>
    <row r="288" spans="2:12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</row>
    <row r="289" spans="2:12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</row>
    <row r="290" spans="2:12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</row>
    <row r="291" spans="2:12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</row>
    <row r="292" spans="2:12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</row>
    <row r="293" spans="2:12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</row>
    <row r="294" spans="2:12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</row>
    <row r="295" spans="2:12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</row>
    <row r="296" spans="2:12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</row>
    <row r="297" spans="2:12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</row>
    <row r="298" spans="2:12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</row>
    <row r="299" spans="2:12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</row>
    <row r="300" spans="2:12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</row>
    <row r="301" spans="2:12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2:12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</row>
    <row r="303" spans="2:12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</row>
    <row r="304" spans="2:12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</row>
    <row r="305" spans="2:12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</row>
    <row r="306" spans="2:12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</row>
    <row r="307" spans="2:12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</row>
    <row r="308" spans="2:12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</row>
    <row r="309" spans="2:12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</row>
    <row r="310" spans="2:12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</row>
    <row r="311" spans="2:12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</row>
    <row r="312" spans="2:12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</row>
    <row r="313" spans="2:12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</row>
    <row r="314" spans="2:12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</row>
    <row r="315" spans="2:12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</row>
    <row r="316" spans="2:12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</row>
    <row r="317" spans="2:12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</row>
    <row r="318" spans="2:12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</row>
    <row r="319" spans="2:12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</row>
    <row r="320" spans="2:12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2:12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</row>
    <row r="322" spans="2:12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</row>
    <row r="323" spans="2:12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</row>
    <row r="324" spans="2:12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</row>
    <row r="325" spans="2:12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</row>
    <row r="326" spans="2:12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</row>
    <row r="327" spans="2:12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</row>
    <row r="328" spans="2:12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</row>
    <row r="329" spans="2:12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</row>
    <row r="330" spans="2:12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</row>
    <row r="331" spans="2:12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</row>
    <row r="332" spans="2:12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</row>
    <row r="333" spans="2:12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</row>
    <row r="334" spans="2:12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</row>
    <row r="335" spans="2:12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</row>
    <row r="336" spans="2:12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</row>
    <row r="337" spans="2:12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</row>
    <row r="338" spans="2:12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</row>
    <row r="339" spans="2:12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</row>
    <row r="340" spans="2:12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2:12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</row>
    <row r="342" spans="2:12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</row>
    <row r="343" spans="2:12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</row>
    <row r="344" spans="2:12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</row>
    <row r="345" spans="2:12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</row>
    <row r="346" spans="2:12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</row>
    <row r="347" spans="2:12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</row>
    <row r="348" spans="2:12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</row>
    <row r="349" spans="2:12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</row>
    <row r="350" spans="2:12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</row>
    <row r="351" spans="2:12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</row>
    <row r="352" spans="2:12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2:12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</row>
    <row r="354" spans="2:12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</row>
    <row r="355" spans="2:12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</row>
    <row r="356" spans="2:12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</row>
    <row r="357" spans="2:12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</row>
    <row r="358" spans="2:12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</row>
    <row r="359" spans="2:12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</row>
    <row r="360" spans="2:12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</row>
    <row r="361" spans="2:12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</row>
    <row r="362" spans="2:12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</row>
    <row r="363" spans="2:12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</row>
    <row r="364" spans="2:12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</row>
    <row r="365" spans="2:12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</row>
    <row r="366" spans="2:12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</row>
    <row r="367" spans="2:12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</row>
    <row r="368" spans="2:12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</row>
    <row r="369" spans="2:12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</row>
    <row r="370" spans="2:12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</row>
    <row r="371" spans="2:12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</row>
    <row r="372" spans="2:12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</row>
    <row r="373" spans="2:12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</row>
    <row r="374" spans="2:12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</row>
    <row r="375" spans="2:12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</row>
    <row r="376" spans="2:12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</row>
    <row r="377" spans="2:12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</row>
    <row r="378" spans="2:12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</row>
    <row r="379" spans="2:12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</row>
    <row r="380" spans="2:12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</row>
    <row r="381" spans="2:12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</row>
    <row r="382" spans="2:12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</row>
    <row r="383" spans="2:12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</row>
    <row r="384" spans="2:12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</row>
    <row r="385" spans="2:12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</row>
    <row r="386" spans="2:12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</row>
    <row r="387" spans="2:12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</row>
    <row r="388" spans="2:12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</row>
    <row r="389" spans="2:12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</row>
    <row r="390" spans="2:12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</row>
    <row r="391" spans="2:12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</row>
    <row r="392" spans="2:12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</row>
    <row r="393" spans="2:12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</row>
    <row r="394" spans="2:12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</row>
    <row r="395" spans="2:12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</row>
    <row r="396" spans="2:12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</row>
    <row r="397" spans="2:12">
      <c r="B397" s="115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</row>
    <row r="398" spans="2:12">
      <c r="B398" s="115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</row>
    <row r="399" spans="2:12">
      <c r="B399" s="115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</row>
    <row r="400" spans="2:12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</row>
    <row r="401" spans="2:12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</row>
    <row r="402" spans="2:12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</row>
    <row r="403" spans="2:12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</row>
    <row r="404" spans="2:12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</row>
    <row r="405" spans="2:12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</row>
    <row r="406" spans="2:12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</row>
    <row r="407" spans="2:12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</row>
    <row r="408" spans="2:12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</row>
    <row r="409" spans="2:12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</row>
    <row r="410" spans="2:12">
      <c r="B410" s="115"/>
      <c r="C410" s="115"/>
      <c r="D410" s="116"/>
      <c r="E410" s="116"/>
      <c r="F410" s="116"/>
      <c r="G410" s="116"/>
      <c r="H410" s="116"/>
      <c r="I410" s="116"/>
      <c r="J410" s="116"/>
      <c r="K410" s="116"/>
      <c r="L410" s="116"/>
    </row>
    <row r="411" spans="2:12">
      <c r="B411" s="115"/>
      <c r="C411" s="115"/>
      <c r="D411" s="116"/>
      <c r="E411" s="116"/>
      <c r="F411" s="116"/>
      <c r="G411" s="116"/>
      <c r="H411" s="116"/>
      <c r="I411" s="116"/>
      <c r="J411" s="116"/>
      <c r="K411" s="116"/>
      <c r="L411" s="116"/>
    </row>
    <row r="412" spans="2:12">
      <c r="B412" s="115"/>
      <c r="C412" s="115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2:12">
      <c r="B413" s="115"/>
      <c r="C413" s="115"/>
      <c r="D413" s="116"/>
      <c r="E413" s="116"/>
      <c r="F413" s="116"/>
      <c r="G413" s="116"/>
      <c r="H413" s="116"/>
      <c r="I413" s="116"/>
      <c r="J413" s="116"/>
      <c r="K413" s="116"/>
      <c r="L413" s="116"/>
    </row>
    <row r="414" spans="2:12">
      <c r="B414" s="115"/>
      <c r="C414" s="115"/>
      <c r="D414" s="116"/>
      <c r="E414" s="116"/>
      <c r="F414" s="116"/>
      <c r="G414" s="116"/>
      <c r="H414" s="116"/>
      <c r="I414" s="116"/>
      <c r="J414" s="116"/>
      <c r="K414" s="116"/>
      <c r="L414" s="116"/>
    </row>
    <row r="415" spans="2:12">
      <c r="B415" s="115"/>
      <c r="C415" s="115"/>
      <c r="D415" s="116"/>
      <c r="E415" s="116"/>
      <c r="F415" s="116"/>
      <c r="G415" s="116"/>
      <c r="H415" s="116"/>
      <c r="I415" s="116"/>
      <c r="J415" s="116"/>
      <c r="K415" s="116"/>
      <c r="L415" s="116"/>
    </row>
    <row r="416" spans="2:12">
      <c r="B416" s="115"/>
      <c r="C416" s="115"/>
      <c r="D416" s="116"/>
      <c r="E416" s="116"/>
      <c r="F416" s="116"/>
      <c r="G416" s="116"/>
      <c r="H416" s="116"/>
      <c r="I416" s="116"/>
      <c r="J416" s="116"/>
      <c r="K416" s="116"/>
      <c r="L416" s="116"/>
    </row>
    <row r="417" spans="2:12">
      <c r="B417" s="115"/>
      <c r="C417" s="115"/>
      <c r="D417" s="116"/>
      <c r="E417" s="116"/>
      <c r="F417" s="116"/>
      <c r="G417" s="116"/>
      <c r="H417" s="116"/>
      <c r="I417" s="116"/>
      <c r="J417" s="116"/>
      <c r="K417" s="116"/>
      <c r="L417" s="116"/>
    </row>
    <row r="418" spans="2:12">
      <c r="B418" s="115"/>
      <c r="C418" s="115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2:12">
      <c r="B419" s="115"/>
      <c r="C419" s="115"/>
      <c r="D419" s="116"/>
      <c r="E419" s="116"/>
      <c r="F419" s="116"/>
      <c r="G419" s="116"/>
      <c r="H419" s="116"/>
      <c r="I419" s="116"/>
      <c r="J419" s="116"/>
      <c r="K419" s="116"/>
      <c r="L419" s="116"/>
    </row>
    <row r="420" spans="2:12">
      <c r="B420" s="115"/>
      <c r="C420" s="115"/>
      <c r="D420" s="116"/>
      <c r="E420" s="116"/>
      <c r="F420" s="116"/>
      <c r="G420" s="116"/>
      <c r="H420" s="116"/>
      <c r="I420" s="116"/>
      <c r="J420" s="116"/>
      <c r="K420" s="116"/>
      <c r="L420" s="116"/>
    </row>
    <row r="421" spans="2:12">
      <c r="B421" s="115"/>
      <c r="C421" s="115"/>
      <c r="D421" s="116"/>
      <c r="E421" s="116"/>
      <c r="F421" s="116"/>
      <c r="G421" s="116"/>
      <c r="H421" s="116"/>
      <c r="I421" s="116"/>
      <c r="J421" s="116"/>
      <c r="K421" s="116"/>
      <c r="L421" s="116"/>
    </row>
    <row r="422" spans="2:12">
      <c r="B422" s="115"/>
      <c r="C422" s="115"/>
      <c r="D422" s="116"/>
      <c r="E422" s="116"/>
      <c r="F422" s="116"/>
      <c r="G422" s="116"/>
      <c r="H422" s="116"/>
      <c r="I422" s="116"/>
      <c r="J422" s="116"/>
      <c r="K422" s="116"/>
      <c r="L422" s="116"/>
    </row>
    <row r="423" spans="2:12">
      <c r="B423" s="115"/>
      <c r="C423" s="115"/>
      <c r="D423" s="116"/>
      <c r="E423" s="116"/>
      <c r="F423" s="116"/>
      <c r="G423" s="116"/>
      <c r="H423" s="116"/>
      <c r="I423" s="116"/>
      <c r="J423" s="116"/>
      <c r="K423" s="116"/>
      <c r="L423" s="116"/>
    </row>
    <row r="424" spans="2:12">
      <c r="B424" s="115"/>
      <c r="C424" s="115"/>
      <c r="D424" s="116"/>
      <c r="E424" s="116"/>
      <c r="F424" s="116"/>
      <c r="G424" s="116"/>
      <c r="H424" s="116"/>
      <c r="I424" s="116"/>
      <c r="J424" s="116"/>
      <c r="K424" s="116"/>
      <c r="L424" s="116"/>
    </row>
    <row r="425" spans="2:12">
      <c r="B425" s="115"/>
      <c r="C425" s="115"/>
      <c r="D425" s="116"/>
      <c r="E425" s="116"/>
      <c r="F425" s="116"/>
      <c r="G425" s="116"/>
      <c r="H425" s="116"/>
      <c r="I425" s="116"/>
      <c r="J425" s="116"/>
      <c r="K425" s="116"/>
      <c r="L425" s="116"/>
    </row>
    <row r="426" spans="2:12">
      <c r="B426" s="115"/>
      <c r="C426" s="115"/>
      <c r="D426" s="116"/>
      <c r="E426" s="116"/>
      <c r="F426" s="116"/>
      <c r="G426" s="116"/>
      <c r="H426" s="116"/>
      <c r="I426" s="116"/>
      <c r="J426" s="116"/>
      <c r="K426" s="116"/>
      <c r="L426" s="116"/>
    </row>
    <row r="427" spans="2:12">
      <c r="B427" s="115"/>
      <c r="C427" s="115"/>
      <c r="D427" s="116"/>
      <c r="E427" s="116"/>
      <c r="F427" s="116"/>
      <c r="G427" s="116"/>
      <c r="H427" s="116"/>
      <c r="I427" s="116"/>
      <c r="J427" s="116"/>
      <c r="K427" s="116"/>
      <c r="L427" s="116"/>
    </row>
    <row r="428" spans="2:12">
      <c r="B428" s="115"/>
      <c r="C428" s="115"/>
      <c r="D428" s="116"/>
      <c r="E428" s="116"/>
      <c r="F428" s="116"/>
      <c r="G428" s="116"/>
      <c r="H428" s="116"/>
      <c r="I428" s="116"/>
      <c r="J428" s="116"/>
      <c r="K428" s="116"/>
      <c r="L428" s="116"/>
    </row>
    <row r="429" spans="2:12">
      <c r="B429" s="115"/>
      <c r="C429" s="115"/>
      <c r="D429" s="116"/>
      <c r="E429" s="116"/>
      <c r="F429" s="116"/>
      <c r="G429" s="116"/>
      <c r="H429" s="116"/>
      <c r="I429" s="116"/>
      <c r="J429" s="116"/>
      <c r="K429" s="116"/>
      <c r="L429" s="116"/>
    </row>
    <row r="430" spans="2:12">
      <c r="B430" s="115"/>
      <c r="C430" s="115"/>
      <c r="D430" s="116"/>
      <c r="E430" s="116"/>
      <c r="F430" s="116"/>
      <c r="G430" s="116"/>
      <c r="H430" s="116"/>
      <c r="I430" s="116"/>
      <c r="J430" s="116"/>
      <c r="K430" s="116"/>
      <c r="L430" s="116"/>
    </row>
    <row r="431" spans="2:12">
      <c r="B431" s="115"/>
      <c r="C431" s="115"/>
      <c r="D431" s="116"/>
      <c r="E431" s="116"/>
      <c r="F431" s="116"/>
      <c r="G431" s="116"/>
      <c r="H431" s="116"/>
      <c r="I431" s="116"/>
      <c r="J431" s="116"/>
      <c r="K431" s="116"/>
      <c r="L431" s="116"/>
    </row>
    <row r="432" spans="2:12">
      <c r="B432" s="115"/>
      <c r="C432" s="115"/>
      <c r="D432" s="116"/>
      <c r="E432" s="116"/>
      <c r="F432" s="116"/>
      <c r="G432" s="116"/>
      <c r="H432" s="116"/>
      <c r="I432" s="116"/>
      <c r="J432" s="116"/>
      <c r="K432" s="116"/>
      <c r="L432" s="116"/>
    </row>
    <row r="433" spans="2:12">
      <c r="B433" s="115"/>
      <c r="C433" s="115"/>
      <c r="D433" s="116"/>
      <c r="E433" s="116"/>
      <c r="F433" s="116"/>
      <c r="G433" s="116"/>
      <c r="H433" s="116"/>
      <c r="I433" s="116"/>
      <c r="J433" s="116"/>
      <c r="K433" s="116"/>
      <c r="L433" s="116"/>
    </row>
    <row r="434" spans="2:12">
      <c r="B434" s="115"/>
      <c r="C434" s="115"/>
      <c r="D434" s="116"/>
      <c r="E434" s="116"/>
      <c r="F434" s="116"/>
      <c r="G434" s="116"/>
      <c r="H434" s="116"/>
      <c r="I434" s="116"/>
      <c r="J434" s="116"/>
      <c r="K434" s="116"/>
      <c r="L434" s="116"/>
    </row>
    <row r="435" spans="2:12">
      <c r="B435" s="115"/>
      <c r="C435" s="115"/>
      <c r="D435" s="116"/>
      <c r="E435" s="116"/>
      <c r="F435" s="116"/>
      <c r="G435" s="116"/>
      <c r="H435" s="116"/>
      <c r="I435" s="116"/>
      <c r="J435" s="116"/>
      <c r="K435" s="116"/>
      <c r="L435" s="116"/>
    </row>
    <row r="436" spans="2:12">
      <c r="B436" s="115"/>
      <c r="C436" s="115"/>
      <c r="D436" s="116"/>
      <c r="E436" s="116"/>
      <c r="F436" s="116"/>
      <c r="G436" s="116"/>
      <c r="H436" s="116"/>
      <c r="I436" s="116"/>
      <c r="J436" s="116"/>
      <c r="K436" s="116"/>
      <c r="L436" s="116"/>
    </row>
    <row r="437" spans="2:12">
      <c r="B437" s="115"/>
      <c r="C437" s="115"/>
      <c r="D437" s="116"/>
      <c r="E437" s="116"/>
      <c r="F437" s="116"/>
      <c r="G437" s="116"/>
      <c r="H437" s="116"/>
      <c r="I437" s="116"/>
      <c r="J437" s="116"/>
      <c r="K437" s="116"/>
      <c r="L437" s="116"/>
    </row>
    <row r="438" spans="2:12">
      <c r="B438" s="115"/>
      <c r="C438" s="115"/>
      <c r="D438" s="116"/>
      <c r="E438" s="116"/>
      <c r="F438" s="116"/>
      <c r="G438" s="116"/>
      <c r="H438" s="116"/>
      <c r="I438" s="116"/>
      <c r="J438" s="116"/>
      <c r="K438" s="116"/>
      <c r="L438" s="116"/>
    </row>
    <row r="439" spans="2:12">
      <c r="B439" s="115"/>
      <c r="C439" s="115"/>
      <c r="D439" s="116"/>
      <c r="E439" s="116"/>
      <c r="F439" s="116"/>
      <c r="G439" s="116"/>
      <c r="H439" s="116"/>
      <c r="I439" s="116"/>
      <c r="J439" s="116"/>
      <c r="K439" s="116"/>
      <c r="L439" s="116"/>
    </row>
    <row r="440" spans="2:12">
      <c r="B440" s="115"/>
      <c r="C440" s="115"/>
      <c r="D440" s="116"/>
      <c r="E440" s="116"/>
      <c r="F440" s="116"/>
      <c r="G440" s="116"/>
      <c r="H440" s="116"/>
      <c r="I440" s="116"/>
      <c r="J440" s="116"/>
      <c r="K440" s="116"/>
      <c r="L440" s="116"/>
    </row>
    <row r="441" spans="2:12">
      <c r="B441" s="115"/>
      <c r="C441" s="115"/>
      <c r="D441" s="116"/>
      <c r="E441" s="116"/>
      <c r="F441" s="116"/>
      <c r="G441" s="116"/>
      <c r="H441" s="116"/>
      <c r="I441" s="116"/>
      <c r="J441" s="116"/>
      <c r="K441" s="116"/>
      <c r="L441" s="116"/>
    </row>
    <row r="442" spans="2:12">
      <c r="B442" s="115"/>
      <c r="C442" s="115"/>
      <c r="D442" s="116"/>
      <c r="E442" s="116"/>
      <c r="F442" s="116"/>
      <c r="G442" s="116"/>
      <c r="H442" s="116"/>
      <c r="I442" s="116"/>
      <c r="J442" s="116"/>
      <c r="K442" s="116"/>
      <c r="L442" s="116"/>
    </row>
    <row r="443" spans="2:12">
      <c r="B443" s="115"/>
      <c r="C443" s="115"/>
      <c r="D443" s="116"/>
      <c r="E443" s="116"/>
      <c r="F443" s="116"/>
      <c r="G443" s="116"/>
      <c r="H443" s="116"/>
      <c r="I443" s="116"/>
      <c r="J443" s="116"/>
      <c r="K443" s="116"/>
      <c r="L443" s="116"/>
    </row>
    <row r="444" spans="2:12">
      <c r="B444" s="115"/>
      <c r="C444" s="115"/>
      <c r="D444" s="116"/>
      <c r="E444" s="116"/>
      <c r="F444" s="116"/>
      <c r="G444" s="116"/>
      <c r="H444" s="116"/>
      <c r="I444" s="116"/>
      <c r="J444" s="116"/>
      <c r="K444" s="116"/>
      <c r="L444" s="116"/>
    </row>
    <row r="445" spans="2:12">
      <c r="B445" s="115"/>
      <c r="C445" s="115"/>
      <c r="D445" s="116"/>
      <c r="E445" s="116"/>
      <c r="F445" s="116"/>
      <c r="G445" s="116"/>
      <c r="H445" s="116"/>
      <c r="I445" s="116"/>
      <c r="J445" s="116"/>
      <c r="K445" s="116"/>
      <c r="L445" s="116"/>
    </row>
    <row r="446" spans="2:12">
      <c r="B446" s="115"/>
      <c r="C446" s="115"/>
      <c r="D446" s="116"/>
      <c r="E446" s="116"/>
      <c r="F446" s="116"/>
      <c r="G446" s="116"/>
      <c r="H446" s="116"/>
      <c r="I446" s="116"/>
      <c r="J446" s="116"/>
      <c r="K446" s="116"/>
      <c r="L446" s="116"/>
    </row>
    <row r="447" spans="2:12">
      <c r="B447" s="115"/>
      <c r="C447" s="115"/>
      <c r="D447" s="116"/>
      <c r="E447" s="116"/>
      <c r="F447" s="116"/>
      <c r="G447" s="116"/>
      <c r="H447" s="116"/>
      <c r="I447" s="116"/>
      <c r="J447" s="116"/>
      <c r="K447" s="116"/>
      <c r="L447" s="116"/>
    </row>
    <row r="448" spans="2:12">
      <c r="B448" s="115"/>
      <c r="C448" s="115"/>
      <c r="D448" s="116"/>
      <c r="E448" s="116"/>
      <c r="F448" s="116"/>
      <c r="G448" s="116"/>
      <c r="H448" s="116"/>
      <c r="I448" s="116"/>
      <c r="J448" s="116"/>
      <c r="K448" s="116"/>
      <c r="L448" s="116"/>
    </row>
    <row r="449" spans="2:12">
      <c r="B449" s="115"/>
      <c r="C449" s="115"/>
      <c r="D449" s="116"/>
      <c r="E449" s="116"/>
      <c r="F449" s="116"/>
      <c r="G449" s="116"/>
      <c r="H449" s="116"/>
      <c r="I449" s="116"/>
      <c r="J449" s="116"/>
      <c r="K449" s="116"/>
      <c r="L449" s="116"/>
    </row>
    <row r="450" spans="2:12">
      <c r="B450" s="115"/>
      <c r="C450" s="115"/>
      <c r="D450" s="116"/>
      <c r="E450" s="116"/>
      <c r="F450" s="116"/>
      <c r="G450" s="116"/>
      <c r="H450" s="116"/>
      <c r="I450" s="116"/>
      <c r="J450" s="116"/>
      <c r="K450" s="116"/>
      <c r="L450" s="116"/>
    </row>
    <row r="451" spans="2:12">
      <c r="B451" s="115"/>
      <c r="C451" s="115"/>
      <c r="D451" s="116"/>
      <c r="E451" s="116"/>
      <c r="F451" s="116"/>
      <c r="G451" s="116"/>
      <c r="H451" s="116"/>
      <c r="I451" s="116"/>
      <c r="J451" s="116"/>
      <c r="K451" s="116"/>
      <c r="L451" s="116"/>
    </row>
    <row r="452" spans="2:12">
      <c r="B452" s="115"/>
      <c r="C452" s="115"/>
      <c r="D452" s="116"/>
      <c r="E452" s="116"/>
      <c r="F452" s="116"/>
      <c r="G452" s="116"/>
      <c r="H452" s="116"/>
      <c r="I452" s="116"/>
      <c r="J452" s="116"/>
      <c r="K452" s="116"/>
      <c r="L452" s="116"/>
    </row>
    <row r="453" spans="2:12">
      <c r="B453" s="115"/>
      <c r="C453" s="115"/>
      <c r="D453" s="116"/>
      <c r="E453" s="116"/>
      <c r="F453" s="116"/>
      <c r="G453" s="116"/>
      <c r="H453" s="116"/>
      <c r="I453" s="116"/>
      <c r="J453" s="116"/>
      <c r="K453" s="116"/>
      <c r="L453" s="116"/>
    </row>
    <row r="454" spans="2:12">
      <c r="B454" s="115"/>
      <c r="C454" s="115"/>
      <c r="D454" s="116"/>
      <c r="E454" s="116"/>
      <c r="F454" s="116"/>
      <c r="G454" s="116"/>
      <c r="H454" s="116"/>
      <c r="I454" s="116"/>
      <c r="J454" s="116"/>
      <c r="K454" s="116"/>
      <c r="L454" s="116"/>
    </row>
    <row r="455" spans="2:12">
      <c r="B455" s="115"/>
      <c r="C455" s="115"/>
      <c r="D455" s="116"/>
      <c r="E455" s="116"/>
      <c r="F455" s="116"/>
      <c r="G455" s="116"/>
      <c r="H455" s="116"/>
      <c r="I455" s="116"/>
      <c r="J455" s="116"/>
      <c r="K455" s="116"/>
      <c r="L455" s="116"/>
    </row>
    <row r="456" spans="2:12">
      <c r="B456" s="115"/>
      <c r="C456" s="115"/>
      <c r="D456" s="116"/>
      <c r="E456" s="116"/>
      <c r="F456" s="116"/>
      <c r="G456" s="116"/>
      <c r="H456" s="116"/>
      <c r="I456" s="116"/>
      <c r="J456" s="116"/>
      <c r="K456" s="116"/>
      <c r="L456" s="116"/>
    </row>
    <row r="457" spans="2:12">
      <c r="B457" s="115"/>
      <c r="C457" s="115"/>
      <c r="D457" s="116"/>
      <c r="E457" s="116"/>
      <c r="F457" s="116"/>
      <c r="G457" s="116"/>
      <c r="H457" s="116"/>
      <c r="I457" s="116"/>
      <c r="J457" s="116"/>
      <c r="K457" s="116"/>
      <c r="L457" s="116"/>
    </row>
    <row r="458" spans="2:12">
      <c r="B458" s="115"/>
      <c r="C458" s="115"/>
      <c r="D458" s="116"/>
      <c r="E458" s="116"/>
      <c r="F458" s="116"/>
      <c r="G458" s="116"/>
      <c r="H458" s="116"/>
      <c r="I458" s="116"/>
      <c r="J458" s="116"/>
      <c r="K458" s="116"/>
      <c r="L458" s="116"/>
    </row>
    <row r="459" spans="2:12">
      <c r="B459" s="115"/>
      <c r="C459" s="115"/>
      <c r="D459" s="116"/>
      <c r="E459" s="116"/>
      <c r="F459" s="116"/>
      <c r="G459" s="116"/>
      <c r="H459" s="116"/>
      <c r="I459" s="116"/>
      <c r="J459" s="116"/>
      <c r="K459" s="116"/>
      <c r="L459" s="116"/>
    </row>
    <row r="460" spans="2:12">
      <c r="B460" s="115"/>
      <c r="C460" s="115"/>
      <c r="D460" s="116"/>
      <c r="E460" s="116"/>
      <c r="F460" s="116"/>
      <c r="G460" s="116"/>
      <c r="H460" s="116"/>
      <c r="I460" s="116"/>
      <c r="J460" s="116"/>
      <c r="K460" s="116"/>
      <c r="L460" s="116"/>
    </row>
    <row r="461" spans="2:12">
      <c r="B461" s="115"/>
      <c r="C461" s="115"/>
      <c r="D461" s="116"/>
      <c r="E461" s="116"/>
      <c r="F461" s="116"/>
      <c r="G461" s="116"/>
      <c r="H461" s="116"/>
      <c r="I461" s="116"/>
      <c r="J461" s="116"/>
      <c r="K461" s="116"/>
      <c r="L461" s="116"/>
    </row>
    <row r="462" spans="2:12">
      <c r="B462" s="115"/>
      <c r="C462" s="115"/>
      <c r="D462" s="116"/>
      <c r="E462" s="116"/>
      <c r="F462" s="116"/>
      <c r="G462" s="116"/>
      <c r="H462" s="116"/>
      <c r="I462" s="116"/>
      <c r="J462" s="116"/>
      <c r="K462" s="116"/>
      <c r="L462" s="116"/>
    </row>
    <row r="463" spans="2:12">
      <c r="B463" s="115"/>
      <c r="C463" s="115"/>
      <c r="D463" s="116"/>
      <c r="E463" s="116"/>
      <c r="F463" s="116"/>
      <c r="G463" s="116"/>
      <c r="H463" s="116"/>
      <c r="I463" s="116"/>
      <c r="J463" s="116"/>
      <c r="K463" s="116"/>
      <c r="L463" s="116"/>
    </row>
    <row r="464" spans="2:12">
      <c r="B464" s="115"/>
      <c r="C464" s="115"/>
      <c r="D464" s="116"/>
      <c r="E464" s="116"/>
      <c r="F464" s="116"/>
      <c r="G464" s="116"/>
      <c r="H464" s="116"/>
      <c r="I464" s="116"/>
      <c r="J464" s="116"/>
      <c r="K464" s="116"/>
      <c r="L464" s="116"/>
    </row>
    <row r="465" spans="2:12">
      <c r="B465" s="115"/>
      <c r="C465" s="115"/>
      <c r="D465" s="116"/>
      <c r="E465" s="116"/>
      <c r="F465" s="116"/>
      <c r="G465" s="116"/>
      <c r="H465" s="116"/>
      <c r="I465" s="116"/>
      <c r="J465" s="116"/>
      <c r="K465" s="116"/>
      <c r="L465" s="116"/>
    </row>
    <row r="466" spans="2:12">
      <c r="B466" s="115"/>
      <c r="C466" s="115"/>
      <c r="D466" s="116"/>
      <c r="E466" s="116"/>
      <c r="F466" s="116"/>
      <c r="G466" s="116"/>
      <c r="H466" s="116"/>
      <c r="I466" s="116"/>
      <c r="J466" s="116"/>
      <c r="K466" s="116"/>
      <c r="L466" s="116"/>
    </row>
    <row r="467" spans="2:12">
      <c r="B467" s="115"/>
      <c r="C467" s="115"/>
      <c r="D467" s="116"/>
      <c r="E467" s="116"/>
      <c r="F467" s="116"/>
      <c r="G467" s="116"/>
      <c r="H467" s="116"/>
      <c r="I467" s="116"/>
      <c r="J467" s="116"/>
      <c r="K467" s="116"/>
      <c r="L467" s="116"/>
    </row>
    <row r="468" spans="2:12">
      <c r="B468" s="115"/>
      <c r="C468" s="115"/>
      <c r="D468" s="116"/>
      <c r="E468" s="116"/>
      <c r="F468" s="116"/>
      <c r="G468" s="116"/>
      <c r="H468" s="116"/>
      <c r="I468" s="116"/>
      <c r="J468" s="116"/>
      <c r="K468" s="116"/>
      <c r="L468" s="116"/>
    </row>
    <row r="469" spans="2:12">
      <c r="B469" s="115"/>
      <c r="C469" s="115"/>
      <c r="D469" s="116"/>
      <c r="E469" s="116"/>
      <c r="F469" s="116"/>
      <c r="G469" s="116"/>
      <c r="H469" s="116"/>
      <c r="I469" s="116"/>
      <c r="J469" s="116"/>
      <c r="K469" s="116"/>
      <c r="L469" s="116"/>
    </row>
    <row r="470" spans="2:12">
      <c r="B470" s="115"/>
      <c r="C470" s="115"/>
      <c r="D470" s="116"/>
      <c r="E470" s="116"/>
      <c r="F470" s="116"/>
      <c r="G470" s="116"/>
      <c r="H470" s="116"/>
      <c r="I470" s="116"/>
      <c r="J470" s="116"/>
      <c r="K470" s="116"/>
      <c r="L470" s="116"/>
    </row>
    <row r="471" spans="2:12">
      <c r="B471" s="115"/>
      <c r="C471" s="115"/>
      <c r="D471" s="116"/>
      <c r="E471" s="116"/>
      <c r="F471" s="116"/>
      <c r="G471" s="116"/>
      <c r="H471" s="116"/>
      <c r="I471" s="116"/>
      <c r="J471" s="116"/>
      <c r="K471" s="116"/>
      <c r="L471" s="116"/>
    </row>
    <row r="472" spans="2:12">
      <c r="B472" s="115"/>
      <c r="C472" s="115"/>
      <c r="D472" s="116"/>
      <c r="E472" s="116"/>
      <c r="F472" s="116"/>
      <c r="G472" s="116"/>
      <c r="H472" s="116"/>
      <c r="I472" s="116"/>
      <c r="J472" s="116"/>
      <c r="K472" s="116"/>
      <c r="L472" s="116"/>
    </row>
    <row r="473" spans="2:12">
      <c r="B473" s="115"/>
      <c r="C473" s="115"/>
      <c r="D473" s="116"/>
      <c r="E473" s="116"/>
      <c r="F473" s="116"/>
      <c r="G473" s="116"/>
      <c r="H473" s="116"/>
      <c r="I473" s="116"/>
      <c r="J473" s="116"/>
      <c r="K473" s="116"/>
      <c r="L473" s="116"/>
    </row>
    <row r="474" spans="2:12">
      <c r="B474" s="115"/>
      <c r="C474" s="115"/>
      <c r="D474" s="116"/>
      <c r="E474" s="116"/>
      <c r="F474" s="116"/>
      <c r="G474" s="116"/>
      <c r="H474" s="116"/>
      <c r="I474" s="116"/>
      <c r="J474" s="116"/>
      <c r="K474" s="116"/>
      <c r="L474" s="116"/>
    </row>
    <row r="475" spans="2:12">
      <c r="B475" s="115"/>
      <c r="C475" s="115"/>
      <c r="D475" s="116"/>
      <c r="E475" s="116"/>
      <c r="F475" s="116"/>
      <c r="G475" s="116"/>
      <c r="H475" s="116"/>
      <c r="I475" s="116"/>
      <c r="J475" s="116"/>
      <c r="K475" s="116"/>
      <c r="L475" s="116"/>
    </row>
    <row r="476" spans="2:12">
      <c r="B476" s="115"/>
      <c r="C476" s="115"/>
      <c r="D476" s="116"/>
      <c r="E476" s="116"/>
      <c r="F476" s="116"/>
      <c r="G476" s="116"/>
      <c r="H476" s="116"/>
      <c r="I476" s="116"/>
      <c r="J476" s="116"/>
      <c r="K476" s="116"/>
      <c r="L476" s="116"/>
    </row>
    <row r="477" spans="2:12">
      <c r="B477" s="115"/>
      <c r="C477" s="115"/>
      <c r="D477" s="116"/>
      <c r="E477" s="116"/>
      <c r="F477" s="116"/>
      <c r="G477" s="116"/>
      <c r="H477" s="116"/>
      <c r="I477" s="116"/>
      <c r="J477" s="116"/>
      <c r="K477" s="116"/>
      <c r="L477" s="116"/>
    </row>
    <row r="478" spans="2:12">
      <c r="B478" s="115"/>
      <c r="C478" s="115"/>
      <c r="D478" s="116"/>
      <c r="E478" s="116"/>
      <c r="F478" s="116"/>
      <c r="G478" s="116"/>
      <c r="H478" s="116"/>
      <c r="I478" s="116"/>
      <c r="J478" s="116"/>
      <c r="K478" s="116"/>
      <c r="L478" s="116"/>
    </row>
    <row r="479" spans="2:12">
      <c r="B479" s="115"/>
      <c r="C479" s="115"/>
      <c r="D479" s="116"/>
      <c r="E479" s="116"/>
      <c r="F479" s="116"/>
      <c r="G479" s="116"/>
      <c r="H479" s="116"/>
      <c r="I479" s="116"/>
      <c r="J479" s="116"/>
      <c r="K479" s="116"/>
      <c r="L479" s="116"/>
    </row>
    <row r="480" spans="2:12">
      <c r="B480" s="115"/>
      <c r="C480" s="115"/>
      <c r="D480" s="116"/>
      <c r="E480" s="116"/>
      <c r="F480" s="116"/>
      <c r="G480" s="116"/>
      <c r="H480" s="116"/>
      <c r="I480" s="116"/>
      <c r="J480" s="116"/>
      <c r="K480" s="116"/>
      <c r="L480" s="116"/>
    </row>
    <row r="481" spans="2:12">
      <c r="B481" s="115"/>
      <c r="C481" s="115"/>
      <c r="D481" s="116"/>
      <c r="E481" s="116"/>
      <c r="F481" s="116"/>
      <c r="G481" s="116"/>
      <c r="H481" s="116"/>
      <c r="I481" s="116"/>
      <c r="J481" s="116"/>
      <c r="K481" s="116"/>
      <c r="L481" s="116"/>
    </row>
    <row r="482" spans="2:12">
      <c r="B482" s="115"/>
      <c r="C482" s="115"/>
      <c r="D482" s="116"/>
      <c r="E482" s="116"/>
      <c r="F482" s="116"/>
      <c r="G482" s="116"/>
      <c r="H482" s="116"/>
      <c r="I482" s="116"/>
      <c r="J482" s="116"/>
      <c r="K482" s="116"/>
      <c r="L482" s="116"/>
    </row>
    <row r="483" spans="2:12">
      <c r="B483" s="115"/>
      <c r="C483" s="115"/>
      <c r="D483" s="116"/>
      <c r="E483" s="116"/>
      <c r="F483" s="116"/>
      <c r="G483" s="116"/>
      <c r="H483" s="116"/>
      <c r="I483" s="116"/>
      <c r="J483" s="116"/>
      <c r="K483" s="116"/>
      <c r="L483" s="116"/>
    </row>
    <row r="484" spans="2:12">
      <c r="B484" s="115"/>
      <c r="C484" s="115"/>
      <c r="D484" s="116"/>
      <c r="E484" s="116"/>
      <c r="F484" s="116"/>
      <c r="G484" s="116"/>
      <c r="H484" s="116"/>
      <c r="I484" s="116"/>
      <c r="J484" s="116"/>
      <c r="K484" s="116"/>
      <c r="L484" s="116"/>
    </row>
    <row r="485" spans="2:12">
      <c r="B485" s="115"/>
      <c r="C485" s="115"/>
      <c r="D485" s="116"/>
      <c r="E485" s="116"/>
      <c r="F485" s="116"/>
      <c r="G485" s="116"/>
      <c r="H485" s="116"/>
      <c r="I485" s="116"/>
      <c r="J485" s="116"/>
      <c r="K485" s="116"/>
      <c r="L485" s="116"/>
    </row>
    <row r="486" spans="2:12">
      <c r="B486" s="115"/>
      <c r="C486" s="115"/>
      <c r="D486" s="116"/>
      <c r="E486" s="116"/>
      <c r="F486" s="116"/>
      <c r="G486" s="116"/>
      <c r="H486" s="116"/>
      <c r="I486" s="116"/>
      <c r="J486" s="116"/>
      <c r="K486" s="116"/>
      <c r="L486" s="116"/>
    </row>
    <row r="487" spans="2:12">
      <c r="B487" s="115"/>
      <c r="C487" s="115"/>
      <c r="D487" s="116"/>
      <c r="E487" s="116"/>
      <c r="F487" s="116"/>
      <c r="G487" s="116"/>
      <c r="H487" s="116"/>
      <c r="I487" s="116"/>
      <c r="J487" s="116"/>
      <c r="K487" s="116"/>
      <c r="L487" s="116"/>
    </row>
    <row r="488" spans="2:12">
      <c r="B488" s="115"/>
      <c r="C488" s="115"/>
      <c r="D488" s="116"/>
      <c r="E488" s="116"/>
      <c r="F488" s="116"/>
      <c r="G488" s="116"/>
      <c r="H488" s="116"/>
      <c r="I488" s="116"/>
      <c r="J488" s="116"/>
      <c r="K488" s="116"/>
      <c r="L488" s="116"/>
    </row>
    <row r="489" spans="2:12">
      <c r="B489" s="115"/>
      <c r="C489" s="115"/>
      <c r="D489" s="116"/>
      <c r="E489" s="116"/>
      <c r="F489" s="116"/>
      <c r="G489" s="116"/>
      <c r="H489" s="116"/>
      <c r="I489" s="116"/>
      <c r="J489" s="116"/>
      <c r="K489" s="116"/>
      <c r="L489" s="116"/>
    </row>
    <row r="490" spans="2:12">
      <c r="B490" s="115"/>
      <c r="C490" s="115"/>
      <c r="D490" s="116"/>
      <c r="E490" s="116"/>
      <c r="F490" s="116"/>
      <c r="G490" s="116"/>
      <c r="H490" s="116"/>
      <c r="I490" s="116"/>
      <c r="J490" s="116"/>
      <c r="K490" s="116"/>
      <c r="L490" s="116"/>
    </row>
    <row r="491" spans="2:12">
      <c r="B491" s="115"/>
      <c r="C491" s="115"/>
      <c r="D491" s="116"/>
      <c r="E491" s="116"/>
      <c r="F491" s="116"/>
      <c r="G491" s="116"/>
      <c r="H491" s="116"/>
      <c r="I491" s="116"/>
      <c r="J491" s="116"/>
      <c r="K491" s="116"/>
      <c r="L491" s="116"/>
    </row>
    <row r="492" spans="2:12">
      <c r="B492" s="115"/>
      <c r="C492" s="115"/>
      <c r="D492" s="116"/>
      <c r="E492" s="116"/>
      <c r="F492" s="116"/>
      <c r="G492" s="116"/>
      <c r="H492" s="116"/>
      <c r="I492" s="116"/>
      <c r="J492" s="116"/>
      <c r="K492" s="116"/>
      <c r="L492" s="116"/>
    </row>
    <row r="493" spans="2:12">
      <c r="B493" s="115"/>
      <c r="C493" s="115"/>
      <c r="D493" s="116"/>
      <c r="E493" s="116"/>
      <c r="F493" s="116"/>
      <c r="G493" s="116"/>
      <c r="H493" s="116"/>
      <c r="I493" s="116"/>
      <c r="J493" s="116"/>
      <c r="K493" s="116"/>
      <c r="L493" s="116"/>
    </row>
    <row r="494" spans="2:12">
      <c r="B494" s="115"/>
      <c r="C494" s="115"/>
      <c r="D494" s="116"/>
      <c r="E494" s="116"/>
      <c r="F494" s="116"/>
      <c r="G494" s="116"/>
      <c r="H494" s="116"/>
      <c r="I494" s="116"/>
      <c r="J494" s="116"/>
      <c r="K494" s="116"/>
      <c r="L494" s="116"/>
    </row>
    <row r="495" spans="2:12">
      <c r="B495" s="115"/>
      <c r="C495" s="115"/>
      <c r="D495" s="116"/>
      <c r="E495" s="116"/>
      <c r="F495" s="116"/>
      <c r="G495" s="116"/>
      <c r="H495" s="116"/>
      <c r="I495" s="116"/>
      <c r="J495" s="116"/>
      <c r="K495" s="116"/>
      <c r="L495" s="116"/>
    </row>
    <row r="496" spans="2:12">
      <c r="B496" s="115"/>
      <c r="C496" s="115"/>
      <c r="D496" s="116"/>
      <c r="E496" s="116"/>
      <c r="F496" s="116"/>
      <c r="G496" s="116"/>
      <c r="H496" s="116"/>
      <c r="I496" s="116"/>
      <c r="J496" s="116"/>
      <c r="K496" s="116"/>
      <c r="L496" s="116"/>
    </row>
    <row r="497" spans="2:12">
      <c r="B497" s="115"/>
      <c r="C497" s="115"/>
      <c r="D497" s="116"/>
      <c r="E497" s="116"/>
      <c r="F497" s="116"/>
      <c r="G497" s="116"/>
      <c r="H497" s="116"/>
      <c r="I497" s="116"/>
      <c r="J497" s="116"/>
      <c r="K497" s="116"/>
      <c r="L497" s="116"/>
    </row>
    <row r="498" spans="2:12">
      <c r="B498" s="115"/>
      <c r="C498" s="115"/>
      <c r="D498" s="116"/>
      <c r="E498" s="116"/>
      <c r="F498" s="116"/>
      <c r="G498" s="116"/>
      <c r="H498" s="116"/>
      <c r="I498" s="116"/>
      <c r="J498" s="116"/>
      <c r="K498" s="116"/>
      <c r="L498" s="116"/>
    </row>
    <row r="499" spans="2:12">
      <c r="B499" s="115"/>
      <c r="C499" s="115"/>
      <c r="D499" s="116"/>
      <c r="E499" s="116"/>
      <c r="F499" s="116"/>
      <c r="G499" s="116"/>
      <c r="H499" s="116"/>
      <c r="I499" s="116"/>
      <c r="J499" s="116"/>
      <c r="K499" s="116"/>
      <c r="L499" s="116"/>
    </row>
    <row r="500" spans="2:12">
      <c r="B500" s="115"/>
      <c r="C500" s="115"/>
      <c r="D500" s="116"/>
      <c r="E500" s="116"/>
      <c r="F500" s="116"/>
      <c r="G500" s="116"/>
      <c r="H500" s="116"/>
      <c r="I500" s="116"/>
      <c r="J500" s="116"/>
      <c r="K500" s="116"/>
      <c r="L500" s="116"/>
    </row>
    <row r="501" spans="2:12">
      <c r="B501" s="115"/>
      <c r="C501" s="115"/>
      <c r="D501" s="116"/>
      <c r="E501" s="116"/>
      <c r="F501" s="116"/>
      <c r="G501" s="116"/>
      <c r="H501" s="116"/>
      <c r="I501" s="116"/>
      <c r="J501" s="116"/>
      <c r="K501" s="116"/>
      <c r="L501" s="116"/>
    </row>
    <row r="502" spans="2:12">
      <c r="B502" s="115"/>
      <c r="C502" s="115"/>
      <c r="D502" s="116"/>
      <c r="E502" s="116"/>
      <c r="F502" s="116"/>
      <c r="G502" s="116"/>
      <c r="H502" s="116"/>
      <c r="I502" s="116"/>
      <c r="J502" s="116"/>
      <c r="K502" s="116"/>
      <c r="L502" s="116"/>
    </row>
    <row r="503" spans="2:12">
      <c r="B503" s="115"/>
      <c r="C503" s="115"/>
      <c r="D503" s="116"/>
      <c r="E503" s="116"/>
      <c r="F503" s="116"/>
      <c r="G503" s="116"/>
      <c r="H503" s="116"/>
      <c r="I503" s="116"/>
      <c r="J503" s="116"/>
      <c r="K503" s="116"/>
      <c r="L503" s="116"/>
    </row>
    <row r="504" spans="2:12">
      <c r="B504" s="115"/>
      <c r="C504" s="115"/>
      <c r="D504" s="116"/>
      <c r="E504" s="116"/>
      <c r="F504" s="116"/>
      <c r="G504" s="116"/>
      <c r="H504" s="116"/>
      <c r="I504" s="116"/>
      <c r="J504" s="116"/>
      <c r="K504" s="116"/>
      <c r="L504" s="116"/>
    </row>
    <row r="505" spans="2:12">
      <c r="B505" s="115"/>
      <c r="C505" s="115"/>
      <c r="D505" s="116"/>
      <c r="E505" s="116"/>
      <c r="F505" s="116"/>
      <c r="G505" s="116"/>
      <c r="H505" s="116"/>
      <c r="I505" s="116"/>
      <c r="J505" s="116"/>
      <c r="K505" s="116"/>
      <c r="L505" s="116"/>
    </row>
    <row r="506" spans="2:12">
      <c r="D506" s="1"/>
    </row>
    <row r="507" spans="2:12">
      <c r="D507" s="1"/>
    </row>
    <row r="508" spans="2:12">
      <c r="D508" s="1"/>
    </row>
    <row r="509" spans="2:12">
      <c r="D509" s="1"/>
    </row>
    <row r="510" spans="2:12">
      <c r="D510" s="1"/>
    </row>
    <row r="511" spans="2:12">
      <c r="D511" s="1"/>
    </row>
    <row r="512" spans="2:12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E517" s="2"/>
    </row>
  </sheetData>
  <sheetProtection sheet="1" objects="1" scenarios="1"/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1099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43" style="2" customWidth="1"/>
    <col min="4" max="4" width="8.5703125" style="2" bestFit="1" customWidth="1"/>
    <col min="5" max="5" width="12.28515625" style="1" bestFit="1" customWidth="1"/>
    <col min="6" max="6" width="11.28515625" style="1" bestFit="1" customWidth="1"/>
    <col min="7" max="7" width="15.42578125" style="1" bestFit="1" customWidth="1"/>
    <col min="8" max="8" width="6.85546875" style="1" bestFit="1" customWidth="1"/>
    <col min="9" max="9" width="12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1">
      <c r="B1" s="46" t="s">
        <v>144</v>
      </c>
      <c r="C1" s="67" t="s" vm="1">
        <v>229</v>
      </c>
    </row>
    <row r="2" spans="2:11">
      <c r="B2" s="46" t="s">
        <v>143</v>
      </c>
      <c r="C2" s="67" t="s">
        <v>230</v>
      </c>
    </row>
    <row r="3" spans="2:11">
      <c r="B3" s="46" t="s">
        <v>145</v>
      </c>
      <c r="C3" s="67" t="s">
        <v>231</v>
      </c>
    </row>
    <row r="4" spans="2:11">
      <c r="B4" s="46" t="s">
        <v>146</v>
      </c>
      <c r="C4" s="67">
        <v>8801</v>
      </c>
    </row>
    <row r="6" spans="2:11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2:11" ht="26.25" customHeight="1">
      <c r="B7" s="152" t="s">
        <v>99</v>
      </c>
      <c r="C7" s="153"/>
      <c r="D7" s="153"/>
      <c r="E7" s="153"/>
      <c r="F7" s="153"/>
      <c r="G7" s="153"/>
      <c r="H7" s="153"/>
      <c r="I7" s="153"/>
      <c r="J7" s="153"/>
      <c r="K7" s="154"/>
    </row>
    <row r="8" spans="2:11" s="3" customFormat="1" ht="63">
      <c r="B8" s="21" t="s">
        <v>114</v>
      </c>
      <c r="C8" s="29" t="s">
        <v>44</v>
      </c>
      <c r="D8" s="29" t="s">
        <v>64</v>
      </c>
      <c r="E8" s="29" t="s">
        <v>101</v>
      </c>
      <c r="F8" s="29" t="s">
        <v>102</v>
      </c>
      <c r="G8" s="29" t="s">
        <v>205</v>
      </c>
      <c r="H8" s="29" t="s">
        <v>204</v>
      </c>
      <c r="I8" s="29" t="s">
        <v>109</v>
      </c>
      <c r="J8" s="29" t="s">
        <v>147</v>
      </c>
      <c r="K8" s="30" t="s">
        <v>149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212</v>
      </c>
      <c r="H9" s="15"/>
      <c r="I9" s="15" t="s">
        <v>208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68" t="s">
        <v>48</v>
      </c>
      <c r="C11" s="69"/>
      <c r="D11" s="69"/>
      <c r="E11" s="69"/>
      <c r="F11" s="69"/>
      <c r="G11" s="77"/>
      <c r="H11" s="79"/>
      <c r="I11" s="77">
        <v>-52453.18043417202</v>
      </c>
      <c r="J11" s="78">
        <f>IFERROR(I11/$I$11,0)</f>
        <v>1</v>
      </c>
      <c r="K11" s="78">
        <f>I11/'סכום נכסי הקרן'!$C$42</f>
        <v>-2.799915519819261E-3</v>
      </c>
    </row>
    <row r="12" spans="2:11" ht="19.5" customHeight="1">
      <c r="B12" s="70" t="s">
        <v>32</v>
      </c>
      <c r="C12" s="71"/>
      <c r="D12" s="71"/>
      <c r="E12" s="71"/>
      <c r="F12" s="71"/>
      <c r="G12" s="80"/>
      <c r="H12" s="82"/>
      <c r="I12" s="80">
        <v>-107103.45871633607</v>
      </c>
      <c r="J12" s="81">
        <f t="shared" ref="J12:J75" si="0">IFERROR(I12/$I$11,0)</f>
        <v>2.0418868375531463</v>
      </c>
      <c r="K12" s="81">
        <f>I12/'סכום נכסי הקרן'!$C$42</f>
        <v>-5.7171106461797244E-3</v>
      </c>
    </row>
    <row r="13" spans="2:11">
      <c r="B13" s="89" t="s">
        <v>190</v>
      </c>
      <c r="C13" s="71"/>
      <c r="D13" s="71"/>
      <c r="E13" s="71"/>
      <c r="F13" s="71"/>
      <c r="G13" s="80"/>
      <c r="H13" s="82"/>
      <c r="I13" s="80">
        <v>-2775.8982305779996</v>
      </c>
      <c r="J13" s="81">
        <f t="shared" si="0"/>
        <v>5.292144742417882E-2</v>
      </c>
      <c r="K13" s="81">
        <f>I13/'סכום נכסי הקרן'!$C$42</f>
        <v>-1.4817558197425732E-4</v>
      </c>
    </row>
    <row r="14" spans="2:11">
      <c r="B14" s="76" t="s">
        <v>2362</v>
      </c>
      <c r="C14" s="73" t="s">
        <v>2363</v>
      </c>
      <c r="D14" s="86" t="s">
        <v>511</v>
      </c>
      <c r="E14" s="86" t="s">
        <v>131</v>
      </c>
      <c r="F14" s="94">
        <v>44952</v>
      </c>
      <c r="G14" s="83">
        <v>7443011.1108230008</v>
      </c>
      <c r="H14" s="85">
        <v>-34.616999</v>
      </c>
      <c r="I14" s="83">
        <v>-2576.5470637470003</v>
      </c>
      <c r="J14" s="84">
        <f t="shared" si="0"/>
        <v>4.9120893002484942E-2</v>
      </c>
      <c r="K14" s="84">
        <f>I14/'סכום נכסי הקרן'!$C$42</f>
        <v>-1.3753435066503892E-4</v>
      </c>
    </row>
    <row r="15" spans="2:11">
      <c r="B15" s="76" t="s">
        <v>939</v>
      </c>
      <c r="C15" s="73" t="s">
        <v>2364</v>
      </c>
      <c r="D15" s="86" t="s">
        <v>511</v>
      </c>
      <c r="E15" s="86" t="s">
        <v>131</v>
      </c>
      <c r="F15" s="94">
        <v>44952</v>
      </c>
      <c r="G15" s="83">
        <v>12387984.468726002</v>
      </c>
      <c r="H15" s="85">
        <v>-20.266642000000001</v>
      </c>
      <c r="I15" s="83">
        <v>-2510.6284841419997</v>
      </c>
      <c r="J15" s="84">
        <f t="shared" si="0"/>
        <v>4.7864180272019961E-2</v>
      </c>
      <c r="K15" s="84">
        <f>I15/'סכום נכסי הקרן'!$C$42</f>
        <v>-1.3401566118705557E-4</v>
      </c>
    </row>
    <row r="16" spans="2:11" s="6" customFormat="1">
      <c r="B16" s="76" t="s">
        <v>950</v>
      </c>
      <c r="C16" s="73" t="s">
        <v>2365</v>
      </c>
      <c r="D16" s="86" t="s">
        <v>511</v>
      </c>
      <c r="E16" s="86" t="s">
        <v>131</v>
      </c>
      <c r="F16" s="94">
        <v>44882</v>
      </c>
      <c r="G16" s="83">
        <v>3348577.8764420003</v>
      </c>
      <c r="H16" s="85">
        <v>-3.8064249999999999</v>
      </c>
      <c r="I16" s="83">
        <v>-127.46109094400001</v>
      </c>
      <c r="J16" s="84">
        <f t="shared" si="0"/>
        <v>2.4299973784041909E-3</v>
      </c>
      <c r="K16" s="84">
        <f>I16/'סכום נכסי הקרן'!$C$42</f>
        <v>-6.8037873729140116E-6</v>
      </c>
    </row>
    <row r="17" spans="2:11" s="6" customFormat="1">
      <c r="B17" s="76" t="s">
        <v>950</v>
      </c>
      <c r="C17" s="73" t="s">
        <v>2366</v>
      </c>
      <c r="D17" s="86" t="s">
        <v>511</v>
      </c>
      <c r="E17" s="86" t="s">
        <v>131</v>
      </c>
      <c r="F17" s="94">
        <v>44965</v>
      </c>
      <c r="G17" s="83">
        <v>3481254.1864080005</v>
      </c>
      <c r="H17" s="85">
        <v>-3.0257000000000001</v>
      </c>
      <c r="I17" s="83">
        <v>-105.33229592700002</v>
      </c>
      <c r="J17" s="84">
        <f t="shared" si="0"/>
        <v>2.0081202904214841E-3</v>
      </c>
      <c r="K17" s="84">
        <f>I17/'סכום נכסי הקרן'!$C$42</f>
        <v>-5.6225671668150743E-6</v>
      </c>
    </row>
    <row r="18" spans="2:11" s="6" customFormat="1">
      <c r="B18" s="76" t="s">
        <v>1056</v>
      </c>
      <c r="C18" s="73" t="s">
        <v>2367</v>
      </c>
      <c r="D18" s="86" t="s">
        <v>511</v>
      </c>
      <c r="E18" s="86" t="s">
        <v>131</v>
      </c>
      <c r="F18" s="94">
        <v>44965</v>
      </c>
      <c r="G18" s="83">
        <v>2977145.7039299998</v>
      </c>
      <c r="H18" s="85">
        <v>18.024788000000001</v>
      </c>
      <c r="I18" s="83">
        <v>536.62419140700001</v>
      </c>
      <c r="J18" s="84">
        <f t="shared" si="0"/>
        <v>-1.0230536775180975E-2</v>
      </c>
      <c r="K18" s="84">
        <f>I18/'סכום נכסי הקרן'!$C$42</f>
        <v>2.8644638692910905E-5</v>
      </c>
    </row>
    <row r="19" spans="2:11">
      <c r="B19" s="76" t="s">
        <v>1056</v>
      </c>
      <c r="C19" s="73" t="s">
        <v>2368</v>
      </c>
      <c r="D19" s="86" t="s">
        <v>511</v>
      </c>
      <c r="E19" s="86" t="s">
        <v>131</v>
      </c>
      <c r="F19" s="94">
        <v>44952</v>
      </c>
      <c r="G19" s="83">
        <v>8571465.8125730027</v>
      </c>
      <c r="H19" s="85">
        <v>30.234833999999999</v>
      </c>
      <c r="I19" s="83">
        <v>2591.5684879999999</v>
      </c>
      <c r="J19" s="84">
        <f t="shared" si="0"/>
        <v>-4.9407270761253091E-2</v>
      </c>
      <c r="K19" s="84">
        <f>I19/'סכום נכסי הקרן'!$C$42</f>
        <v>1.3833618419634492E-4</v>
      </c>
    </row>
    <row r="20" spans="2:11">
      <c r="B20" s="76" t="s">
        <v>963</v>
      </c>
      <c r="C20" s="73" t="s">
        <v>2369</v>
      </c>
      <c r="D20" s="86" t="s">
        <v>511</v>
      </c>
      <c r="E20" s="86" t="s">
        <v>131</v>
      </c>
      <c r="F20" s="94">
        <v>45091</v>
      </c>
      <c r="G20" s="83">
        <v>7293737.9322849996</v>
      </c>
      <c r="H20" s="85">
        <v>1.5185919999999999</v>
      </c>
      <c r="I20" s="83">
        <v>110.76210389100002</v>
      </c>
      <c r="J20" s="84">
        <f t="shared" si="0"/>
        <v>-2.111637520817348E-3</v>
      </c>
      <c r="K20" s="84">
        <f>I20/'סכום נכסי הקרן'!$C$42</f>
        <v>5.9124066667691599E-6</v>
      </c>
    </row>
    <row r="21" spans="2:11">
      <c r="B21" s="76" t="s">
        <v>982</v>
      </c>
      <c r="C21" s="73" t="s">
        <v>2370</v>
      </c>
      <c r="D21" s="86" t="s">
        <v>511</v>
      </c>
      <c r="E21" s="86" t="s">
        <v>131</v>
      </c>
      <c r="F21" s="94">
        <v>44917</v>
      </c>
      <c r="G21" s="83">
        <v>11791592.473820003</v>
      </c>
      <c r="H21" s="85">
        <v>-5.9169239999999999</v>
      </c>
      <c r="I21" s="83">
        <v>-697.69955035700013</v>
      </c>
      <c r="J21" s="84">
        <f t="shared" si="0"/>
        <v>1.3301377429965433E-2</v>
      </c>
      <c r="K21" s="84">
        <f>I21/'סכום נכסי הקרן'!$C$42</f>
        <v>-3.7242733101133849E-5</v>
      </c>
    </row>
    <row r="22" spans="2:11">
      <c r="B22" s="76" t="s">
        <v>982</v>
      </c>
      <c r="C22" s="73" t="s">
        <v>2371</v>
      </c>
      <c r="D22" s="86" t="s">
        <v>511</v>
      </c>
      <c r="E22" s="86" t="s">
        <v>131</v>
      </c>
      <c r="F22" s="94">
        <v>45043</v>
      </c>
      <c r="G22" s="83">
        <v>9717809.4472200014</v>
      </c>
      <c r="H22" s="85">
        <v>2.8972000000000001E-2</v>
      </c>
      <c r="I22" s="83">
        <v>2.8154712410000005</v>
      </c>
      <c r="J22" s="84">
        <f t="shared" si="0"/>
        <v>-5.3675891865763523E-5</v>
      </c>
      <c r="K22" s="84">
        <f>I22/'סכום נכסי הקרן'!$C$42</f>
        <v>1.5028796267509171E-7</v>
      </c>
    </row>
    <row r="23" spans="2:11">
      <c r="B23" s="72"/>
      <c r="C23" s="73"/>
      <c r="D23" s="73"/>
      <c r="E23" s="73"/>
      <c r="F23" s="73"/>
      <c r="G23" s="83"/>
      <c r="H23" s="85"/>
      <c r="I23" s="73"/>
      <c r="J23" s="84"/>
      <c r="K23" s="73"/>
    </row>
    <row r="24" spans="2:11">
      <c r="B24" s="89" t="s">
        <v>2353</v>
      </c>
      <c r="C24" s="71"/>
      <c r="D24" s="71"/>
      <c r="E24" s="71"/>
      <c r="F24" s="71"/>
      <c r="G24" s="80"/>
      <c r="H24" s="82"/>
      <c r="I24" s="80">
        <v>-94912.973761783054</v>
      </c>
      <c r="J24" s="81">
        <f t="shared" si="0"/>
        <v>1.8094798633020444</v>
      </c>
      <c r="K24" s="81">
        <f>I24/'סכום נכסי הקרן'!$C$42</f>
        <v>-5.066390752059829E-3</v>
      </c>
    </row>
    <row r="25" spans="2:11">
      <c r="B25" s="76" t="s">
        <v>2372</v>
      </c>
      <c r="C25" s="73" t="s">
        <v>2373</v>
      </c>
      <c r="D25" s="86" t="s">
        <v>511</v>
      </c>
      <c r="E25" s="86" t="s">
        <v>130</v>
      </c>
      <c r="F25" s="94">
        <v>44951</v>
      </c>
      <c r="G25" s="83">
        <v>10342507.243950002</v>
      </c>
      <c r="H25" s="85">
        <v>-11.310268000000001</v>
      </c>
      <c r="I25" s="83">
        <v>-1169.7653257770003</v>
      </c>
      <c r="J25" s="84">
        <f t="shared" si="0"/>
        <v>2.2301132478421186E-2</v>
      </c>
      <c r="K25" s="84">
        <f>I25/'סכום נכסי הקרן'!$C$42</f>
        <v>-6.2441286935876854E-5</v>
      </c>
    </row>
    <row r="26" spans="2:11">
      <c r="B26" s="76" t="s">
        <v>2372</v>
      </c>
      <c r="C26" s="73" t="s">
        <v>2374</v>
      </c>
      <c r="D26" s="86" t="s">
        <v>511</v>
      </c>
      <c r="E26" s="86" t="s">
        <v>130</v>
      </c>
      <c r="F26" s="94">
        <v>44951</v>
      </c>
      <c r="G26" s="83">
        <v>3816557.8156500007</v>
      </c>
      <c r="H26" s="85">
        <v>-11.310268000000001</v>
      </c>
      <c r="I26" s="83">
        <v>-431.6629310080001</v>
      </c>
      <c r="J26" s="84">
        <f t="shared" si="0"/>
        <v>8.2294901364414075E-3</v>
      </c>
      <c r="K26" s="84">
        <f>I26/'סכום נכסי הקרן'!$C$42</f>
        <v>-2.3041877153221827E-5</v>
      </c>
    </row>
    <row r="27" spans="2:11">
      <c r="B27" s="76" t="s">
        <v>2375</v>
      </c>
      <c r="C27" s="73" t="s">
        <v>2376</v>
      </c>
      <c r="D27" s="86" t="s">
        <v>511</v>
      </c>
      <c r="E27" s="86" t="s">
        <v>130</v>
      </c>
      <c r="F27" s="94">
        <v>44951</v>
      </c>
      <c r="G27" s="83">
        <v>11820008.278800001</v>
      </c>
      <c r="H27" s="85">
        <v>-11.310268000000001</v>
      </c>
      <c r="I27" s="83">
        <v>-1336.8746575210002</v>
      </c>
      <c r="J27" s="84">
        <f t="shared" si="0"/>
        <v>2.5487008537046833E-2</v>
      </c>
      <c r="K27" s="84">
        <f>I27/'סכום נכסי הקרן'!$C$42</f>
        <v>-7.1361470756643435E-5</v>
      </c>
    </row>
    <row r="28" spans="2:11">
      <c r="B28" s="76" t="s">
        <v>2377</v>
      </c>
      <c r="C28" s="73" t="s">
        <v>2378</v>
      </c>
      <c r="D28" s="86" t="s">
        <v>511</v>
      </c>
      <c r="E28" s="86" t="s">
        <v>130</v>
      </c>
      <c r="F28" s="94">
        <v>44951</v>
      </c>
      <c r="G28" s="83">
        <v>5502382.9856980005</v>
      </c>
      <c r="H28" s="85">
        <v>-11.259849000000001</v>
      </c>
      <c r="I28" s="83">
        <v>-619.55998818800003</v>
      </c>
      <c r="J28" s="84">
        <f t="shared" si="0"/>
        <v>1.1811676299886883E-2</v>
      </c>
      <c r="K28" s="84">
        <f>I28/'סכום נכסי הקרן'!$C$42</f>
        <v>-3.307169578713463E-5</v>
      </c>
    </row>
    <row r="29" spans="2:11">
      <c r="B29" s="76" t="s">
        <v>2377</v>
      </c>
      <c r="C29" s="73" t="s">
        <v>2379</v>
      </c>
      <c r="D29" s="86" t="s">
        <v>511</v>
      </c>
      <c r="E29" s="86" t="s">
        <v>130</v>
      </c>
      <c r="F29" s="94">
        <v>44951</v>
      </c>
      <c r="G29" s="83">
        <v>22172558.958788004</v>
      </c>
      <c r="H29" s="85">
        <v>-11.259848</v>
      </c>
      <c r="I29" s="83">
        <v>-2496.5965472600005</v>
      </c>
      <c r="J29" s="84">
        <f t="shared" si="0"/>
        <v>4.7596666714865704E-2</v>
      </c>
      <c r="K29" s="84">
        <f>I29/'סכום נכסי הקרן'!$C$42</f>
        <v>-1.3326664582661733E-4</v>
      </c>
    </row>
    <row r="30" spans="2:11">
      <c r="B30" s="76" t="s">
        <v>2380</v>
      </c>
      <c r="C30" s="73" t="s">
        <v>2381</v>
      </c>
      <c r="D30" s="86" t="s">
        <v>511</v>
      </c>
      <c r="E30" s="86" t="s">
        <v>130</v>
      </c>
      <c r="F30" s="94">
        <v>44950</v>
      </c>
      <c r="G30" s="83">
        <v>11525773.99554</v>
      </c>
      <c r="H30" s="85">
        <v>-10.581398999999999</v>
      </c>
      <c r="I30" s="83">
        <v>-1219.5880835270002</v>
      </c>
      <c r="J30" s="84">
        <f t="shared" si="0"/>
        <v>2.325098446713952E-2</v>
      </c>
      <c r="K30" s="84">
        <f>I30/'סכום נכסי הקרן'!$C$42</f>
        <v>-6.5100792260620508E-5</v>
      </c>
    </row>
    <row r="31" spans="2:11">
      <c r="B31" s="76" t="s">
        <v>2382</v>
      </c>
      <c r="C31" s="73" t="s">
        <v>2383</v>
      </c>
      <c r="D31" s="86" t="s">
        <v>511</v>
      </c>
      <c r="E31" s="86" t="s">
        <v>130</v>
      </c>
      <c r="F31" s="94">
        <v>44950</v>
      </c>
      <c r="G31" s="83">
        <v>17868210.098076001</v>
      </c>
      <c r="H31" s="85">
        <v>-10.455429000000001</v>
      </c>
      <c r="I31" s="83">
        <v>-1868.1980172580004</v>
      </c>
      <c r="J31" s="84">
        <f t="shared" si="0"/>
        <v>3.56164869659822E-2</v>
      </c>
      <c r="K31" s="84">
        <f>I31/'סכום נכסי הקרן'!$C$42</f>
        <v>-9.9723154617493986E-5</v>
      </c>
    </row>
    <row r="32" spans="2:11">
      <c r="B32" s="76" t="s">
        <v>2384</v>
      </c>
      <c r="C32" s="73" t="s">
        <v>2385</v>
      </c>
      <c r="D32" s="86" t="s">
        <v>511</v>
      </c>
      <c r="E32" s="86" t="s">
        <v>130</v>
      </c>
      <c r="F32" s="94">
        <v>44950</v>
      </c>
      <c r="G32" s="83">
        <v>10423747.482120002</v>
      </c>
      <c r="H32" s="85">
        <v>-10.448807</v>
      </c>
      <c r="I32" s="83">
        <v>-1089.1572518250002</v>
      </c>
      <c r="J32" s="84">
        <f t="shared" si="0"/>
        <v>2.0764370107011466E-2</v>
      </c>
      <c r="K32" s="84">
        <f>I32/'סכום נכסי הקרן'!$C$42</f>
        <v>-5.8138482121892537E-5</v>
      </c>
    </row>
    <row r="33" spans="2:11">
      <c r="B33" s="76" t="s">
        <v>2386</v>
      </c>
      <c r="C33" s="73" t="s">
        <v>2387</v>
      </c>
      <c r="D33" s="86" t="s">
        <v>511</v>
      </c>
      <c r="E33" s="86" t="s">
        <v>130</v>
      </c>
      <c r="F33" s="94">
        <v>44952</v>
      </c>
      <c r="G33" s="83">
        <v>14011030.719749002</v>
      </c>
      <c r="H33" s="85">
        <v>-10.330845</v>
      </c>
      <c r="I33" s="83">
        <v>-1447.4578278790002</v>
      </c>
      <c r="J33" s="84">
        <f t="shared" si="0"/>
        <v>2.7595234757891159E-2</v>
      </c>
      <c r="K33" s="84">
        <f>I33/'סכום נכסי הקרן'!$C$42</f>
        <v>-7.7264326071675368E-5</v>
      </c>
    </row>
    <row r="34" spans="2:11">
      <c r="B34" s="76" t="s">
        <v>2388</v>
      </c>
      <c r="C34" s="73" t="s">
        <v>2389</v>
      </c>
      <c r="D34" s="86" t="s">
        <v>511</v>
      </c>
      <c r="E34" s="86" t="s">
        <v>130</v>
      </c>
      <c r="F34" s="94">
        <v>44952</v>
      </c>
      <c r="G34" s="83">
        <v>28326953.375100005</v>
      </c>
      <c r="H34" s="85">
        <v>-10.304418</v>
      </c>
      <c r="I34" s="83">
        <v>-2918.9277320720003</v>
      </c>
      <c r="J34" s="84">
        <f t="shared" si="0"/>
        <v>5.5648250647741218E-2</v>
      </c>
      <c r="K34" s="84">
        <f>I34/'סכום נכסי הקרן'!$C$42</f>
        <v>-1.5581040063940288E-4</v>
      </c>
    </row>
    <row r="35" spans="2:11">
      <c r="B35" s="76" t="s">
        <v>2390</v>
      </c>
      <c r="C35" s="73" t="s">
        <v>2391</v>
      </c>
      <c r="D35" s="86" t="s">
        <v>511</v>
      </c>
      <c r="E35" s="86" t="s">
        <v>130</v>
      </c>
      <c r="F35" s="94">
        <v>44952</v>
      </c>
      <c r="G35" s="83">
        <v>11690000.000000002</v>
      </c>
      <c r="H35" s="85">
        <v>-10.304418</v>
      </c>
      <c r="I35" s="83">
        <v>-1204.5864800000002</v>
      </c>
      <c r="J35" s="84">
        <f t="shared" si="0"/>
        <v>2.2964984582998522E-2</v>
      </c>
      <c r="K35" s="84">
        <f>I35/'סכום נכסי הקרן'!$C$42</f>
        <v>-6.4300016746347626E-5</v>
      </c>
    </row>
    <row r="36" spans="2:11">
      <c r="B36" s="76" t="s">
        <v>2392</v>
      </c>
      <c r="C36" s="73" t="s">
        <v>2393</v>
      </c>
      <c r="D36" s="86" t="s">
        <v>511</v>
      </c>
      <c r="E36" s="86" t="s">
        <v>130</v>
      </c>
      <c r="F36" s="94">
        <v>44952</v>
      </c>
      <c r="G36" s="83">
        <v>14318136.675029002</v>
      </c>
      <c r="H36" s="85">
        <v>-10.261502</v>
      </c>
      <c r="I36" s="83">
        <v>-1469.2558845160002</v>
      </c>
      <c r="J36" s="84">
        <f t="shared" si="0"/>
        <v>2.8010806444041938E-2</v>
      </c>
      <c r="K36" s="84">
        <f>I36/'סכום נכסי הקרן'!$C$42</f>
        <v>-7.8427891685326393E-5</v>
      </c>
    </row>
    <row r="37" spans="2:11">
      <c r="B37" s="76" t="s">
        <v>2394</v>
      </c>
      <c r="C37" s="73" t="s">
        <v>2395</v>
      </c>
      <c r="D37" s="86" t="s">
        <v>511</v>
      </c>
      <c r="E37" s="86" t="s">
        <v>130</v>
      </c>
      <c r="F37" s="94">
        <v>44959</v>
      </c>
      <c r="G37" s="83">
        <v>18673041.960878003</v>
      </c>
      <c r="H37" s="85">
        <v>-9.1638409999999997</v>
      </c>
      <c r="I37" s="83">
        <v>-1711.1679306420001</v>
      </c>
      <c r="J37" s="84">
        <f t="shared" si="0"/>
        <v>3.2622767894684497E-2</v>
      </c>
      <c r="K37" s="84">
        <f>I37/'סכום נכסי הקרן'!$C$42</f>
        <v>-9.1340994127788651E-5</v>
      </c>
    </row>
    <row r="38" spans="2:11">
      <c r="B38" s="76" t="s">
        <v>2396</v>
      </c>
      <c r="C38" s="73" t="s">
        <v>2397</v>
      </c>
      <c r="D38" s="86" t="s">
        <v>511</v>
      </c>
      <c r="E38" s="86" t="s">
        <v>130</v>
      </c>
      <c r="F38" s="94">
        <v>44959</v>
      </c>
      <c r="G38" s="83">
        <v>2341547.3963000006</v>
      </c>
      <c r="H38" s="85">
        <v>-9.1509</v>
      </c>
      <c r="I38" s="83">
        <v>-214.27264958400002</v>
      </c>
      <c r="J38" s="84">
        <f t="shared" si="0"/>
        <v>4.0850268336523289E-3</v>
      </c>
      <c r="K38" s="84">
        <f>I38/'סכום נכסי הקרן'!$C$42</f>
        <v>-1.1437730030421291E-5</v>
      </c>
    </row>
    <row r="39" spans="2:11">
      <c r="B39" s="76" t="s">
        <v>2398</v>
      </c>
      <c r="C39" s="73" t="s">
        <v>2399</v>
      </c>
      <c r="D39" s="86" t="s">
        <v>511</v>
      </c>
      <c r="E39" s="86" t="s">
        <v>130</v>
      </c>
      <c r="F39" s="94">
        <v>44959</v>
      </c>
      <c r="G39" s="83">
        <v>15072742.430145001</v>
      </c>
      <c r="H39" s="85">
        <v>-9.0636229999999998</v>
      </c>
      <c r="I39" s="83">
        <v>-1366.1365146290004</v>
      </c>
      <c r="J39" s="84">
        <f t="shared" si="0"/>
        <v>2.6044874749653779E-2</v>
      </c>
      <c r="K39" s="84">
        <f>I39/'סכום נכסי הקרן'!$C$42</f>
        <v>-7.2923449023304398E-5</v>
      </c>
    </row>
    <row r="40" spans="2:11">
      <c r="B40" s="76" t="s">
        <v>2398</v>
      </c>
      <c r="C40" s="73" t="s">
        <v>2400</v>
      </c>
      <c r="D40" s="86" t="s">
        <v>511</v>
      </c>
      <c r="E40" s="86" t="s">
        <v>130</v>
      </c>
      <c r="F40" s="94">
        <v>44959</v>
      </c>
      <c r="G40" s="83">
        <v>10382574.643388001</v>
      </c>
      <c r="H40" s="85">
        <v>-9.0636229999999998</v>
      </c>
      <c r="I40" s="83">
        <v>-941.03739926100013</v>
      </c>
      <c r="J40" s="84">
        <f t="shared" si="0"/>
        <v>1.7940521270049362E-2</v>
      </c>
      <c r="K40" s="84">
        <f>I40/'סכום נכסי הקרן'!$C$42</f>
        <v>-5.0231943937658764E-5</v>
      </c>
    </row>
    <row r="41" spans="2:11">
      <c r="B41" s="76" t="s">
        <v>2401</v>
      </c>
      <c r="C41" s="73" t="s">
        <v>2402</v>
      </c>
      <c r="D41" s="86" t="s">
        <v>511</v>
      </c>
      <c r="E41" s="86" t="s">
        <v>130</v>
      </c>
      <c r="F41" s="94">
        <v>44958</v>
      </c>
      <c r="G41" s="83">
        <v>7821060.9255450014</v>
      </c>
      <c r="H41" s="85">
        <v>-8.5936509999999995</v>
      </c>
      <c r="I41" s="83">
        <v>-672.11466506900013</v>
      </c>
      <c r="J41" s="84">
        <f t="shared" si="0"/>
        <v>1.2813611291168403E-2</v>
      </c>
      <c r="K41" s="84">
        <f>I41/'סכום נכסי הקרן'!$C$42</f>
        <v>-3.5877029119073732E-5</v>
      </c>
    </row>
    <row r="42" spans="2:11">
      <c r="B42" s="76" t="s">
        <v>2401</v>
      </c>
      <c r="C42" s="73" t="s">
        <v>2403</v>
      </c>
      <c r="D42" s="86" t="s">
        <v>511</v>
      </c>
      <c r="E42" s="86" t="s">
        <v>130</v>
      </c>
      <c r="F42" s="94">
        <v>44958</v>
      </c>
      <c r="G42" s="83">
        <v>21799880.525556006</v>
      </c>
      <c r="H42" s="85">
        <v>-8.5936509999999995</v>
      </c>
      <c r="I42" s="83">
        <v>-1873.4056075850003</v>
      </c>
      <c r="J42" s="84">
        <f t="shared" si="0"/>
        <v>3.5715767701371269E-2</v>
      </c>
      <c r="K42" s="84">
        <f>I42/'סכום נכסי הקרן'!$C$42</f>
        <v>-1.000011322893289E-4</v>
      </c>
    </row>
    <row r="43" spans="2:11">
      <c r="B43" s="76" t="s">
        <v>2404</v>
      </c>
      <c r="C43" s="73" t="s">
        <v>2405</v>
      </c>
      <c r="D43" s="86" t="s">
        <v>511</v>
      </c>
      <c r="E43" s="86" t="s">
        <v>130</v>
      </c>
      <c r="F43" s="94">
        <v>44958</v>
      </c>
      <c r="G43" s="83">
        <v>9889880.0609700028</v>
      </c>
      <c r="H43" s="85">
        <v>-8.5456430000000001</v>
      </c>
      <c r="I43" s="83">
        <v>-845.15384289000008</v>
      </c>
      <c r="J43" s="84">
        <f t="shared" si="0"/>
        <v>1.6112537617250032E-2</v>
      </c>
      <c r="K43" s="84">
        <f>I43/'סכום נכסי הקרן'!$C$42</f>
        <v>-4.5113744138210022E-5</v>
      </c>
    </row>
    <row r="44" spans="2:11">
      <c r="B44" s="76" t="s">
        <v>2404</v>
      </c>
      <c r="C44" s="73" t="s">
        <v>2406</v>
      </c>
      <c r="D44" s="86" t="s">
        <v>511</v>
      </c>
      <c r="E44" s="86" t="s">
        <v>130</v>
      </c>
      <c r="F44" s="94">
        <v>44958</v>
      </c>
      <c r="G44" s="83">
        <v>13630951.390095001</v>
      </c>
      <c r="H44" s="85">
        <v>-8.5456430000000001</v>
      </c>
      <c r="I44" s="83">
        <v>-1164.8524437880001</v>
      </c>
      <c r="J44" s="84">
        <f t="shared" si="0"/>
        <v>2.2207470245772284E-2</v>
      </c>
      <c r="K44" s="84">
        <f>I44/'סכום נכסי הקרן'!$C$42</f>
        <v>-6.2179040597062281E-5</v>
      </c>
    </row>
    <row r="45" spans="2:11">
      <c r="B45" s="76" t="s">
        <v>2407</v>
      </c>
      <c r="C45" s="73" t="s">
        <v>2408</v>
      </c>
      <c r="D45" s="86" t="s">
        <v>511</v>
      </c>
      <c r="E45" s="86" t="s">
        <v>130</v>
      </c>
      <c r="F45" s="94">
        <v>44958</v>
      </c>
      <c r="G45" s="83">
        <v>11208662.095323002</v>
      </c>
      <c r="H45" s="85">
        <v>-8.5360469999999999</v>
      </c>
      <c r="I45" s="83">
        <v>-956.7766122590001</v>
      </c>
      <c r="J45" s="84">
        <f t="shared" si="0"/>
        <v>1.8240583399127548E-2</v>
      </c>
      <c r="K45" s="84">
        <f>I45/'סכום נכסי הקרן'!$C$42</f>
        <v>-5.1072092549774791E-5</v>
      </c>
    </row>
    <row r="46" spans="2:11">
      <c r="B46" s="76" t="s">
        <v>2407</v>
      </c>
      <c r="C46" s="73" t="s">
        <v>2409</v>
      </c>
      <c r="D46" s="86" t="s">
        <v>511</v>
      </c>
      <c r="E46" s="86" t="s">
        <v>130</v>
      </c>
      <c r="F46" s="94">
        <v>44958</v>
      </c>
      <c r="G46" s="83">
        <v>11774707.735425001</v>
      </c>
      <c r="H46" s="85">
        <v>-8.5360469999999999</v>
      </c>
      <c r="I46" s="83">
        <v>-1005.0945314060001</v>
      </c>
      <c r="J46" s="84">
        <f t="shared" si="0"/>
        <v>1.9161746210363338E-2</v>
      </c>
      <c r="K46" s="84">
        <f>I46/'סכום נכסי הקרן'!$C$42</f>
        <v>-5.3651270601234222E-5</v>
      </c>
    </row>
    <row r="47" spans="2:11">
      <c r="B47" s="76" t="s">
        <v>2410</v>
      </c>
      <c r="C47" s="73" t="s">
        <v>2411</v>
      </c>
      <c r="D47" s="86" t="s">
        <v>511</v>
      </c>
      <c r="E47" s="86" t="s">
        <v>130</v>
      </c>
      <c r="F47" s="94">
        <v>44963</v>
      </c>
      <c r="G47" s="83">
        <v>13636977.451718004</v>
      </c>
      <c r="H47" s="85">
        <v>-8.4678769999999997</v>
      </c>
      <c r="I47" s="83">
        <v>-1154.7624704850002</v>
      </c>
      <c r="J47" s="84">
        <f t="shared" si="0"/>
        <v>2.2015108729855005E-2</v>
      </c>
      <c r="K47" s="84">
        <f>I47/'סכום נכסי הקרן'!$C$42</f>
        <v>-6.164044460322953E-5</v>
      </c>
    </row>
    <row r="48" spans="2:11">
      <c r="B48" s="76" t="s">
        <v>2412</v>
      </c>
      <c r="C48" s="73" t="s">
        <v>2413</v>
      </c>
      <c r="D48" s="86" t="s">
        <v>511</v>
      </c>
      <c r="E48" s="86" t="s">
        <v>130</v>
      </c>
      <c r="F48" s="94">
        <v>44963</v>
      </c>
      <c r="G48" s="83">
        <v>23563989.417300005</v>
      </c>
      <c r="H48" s="85">
        <v>-8.4629600000000007</v>
      </c>
      <c r="I48" s="83">
        <v>-1994.2110415410004</v>
      </c>
      <c r="J48" s="84">
        <f t="shared" si="0"/>
        <v>3.8018877502455861E-2</v>
      </c>
      <c r="K48" s="84">
        <f>I48/'סכום נכסי הקרן'!$C$42</f>
        <v>-1.064496451652335E-4</v>
      </c>
    </row>
    <row r="49" spans="2:11">
      <c r="B49" s="76" t="s">
        <v>2414</v>
      </c>
      <c r="C49" s="73" t="s">
        <v>2415</v>
      </c>
      <c r="D49" s="86" t="s">
        <v>511</v>
      </c>
      <c r="E49" s="86" t="s">
        <v>130</v>
      </c>
      <c r="F49" s="94">
        <v>44963</v>
      </c>
      <c r="G49" s="83">
        <v>12130685.233560001</v>
      </c>
      <c r="H49" s="85">
        <v>-8.3880510000000008</v>
      </c>
      <c r="I49" s="83">
        <v>-1017.5280302230002</v>
      </c>
      <c r="J49" s="84">
        <f t="shared" si="0"/>
        <v>1.9398786151775545E-2</v>
      </c>
      <c r="K49" s="84">
        <f>I49/'סכום נכסי הקרן'!$C$42</f>
        <v>-5.4314962412011307E-5</v>
      </c>
    </row>
    <row r="50" spans="2:11">
      <c r="B50" s="76" t="s">
        <v>2416</v>
      </c>
      <c r="C50" s="73" t="s">
        <v>2417</v>
      </c>
      <c r="D50" s="86" t="s">
        <v>511</v>
      </c>
      <c r="E50" s="86" t="s">
        <v>130</v>
      </c>
      <c r="F50" s="94">
        <v>44963</v>
      </c>
      <c r="G50" s="83">
        <v>18819167.259599999</v>
      </c>
      <c r="H50" s="85">
        <v>-8.2924140000000008</v>
      </c>
      <c r="I50" s="83">
        <v>-1560.5632996210002</v>
      </c>
      <c r="J50" s="84">
        <f t="shared" si="0"/>
        <v>2.9751547698418104E-2</v>
      </c>
      <c r="K50" s="84">
        <f>I50/'סכום נכסי הקרן'!$C$42</f>
        <v>-8.3301820139443874E-5</v>
      </c>
    </row>
    <row r="51" spans="2:11">
      <c r="B51" s="76" t="s">
        <v>2418</v>
      </c>
      <c r="C51" s="73" t="s">
        <v>2419</v>
      </c>
      <c r="D51" s="86" t="s">
        <v>511</v>
      </c>
      <c r="E51" s="86" t="s">
        <v>130</v>
      </c>
      <c r="F51" s="94">
        <v>44964</v>
      </c>
      <c r="G51" s="83">
        <v>4876696.252797001</v>
      </c>
      <c r="H51" s="85">
        <v>-7.5183980000000004</v>
      </c>
      <c r="I51" s="83">
        <v>-366.64941086600004</v>
      </c>
      <c r="J51" s="84">
        <f t="shared" si="0"/>
        <v>6.990032021530891E-3</v>
      </c>
      <c r="K51" s="84">
        <f>I51/'סכום נכסי הקרן'!$C$42</f>
        <v>-1.9571499141117947E-5</v>
      </c>
    </row>
    <row r="52" spans="2:11">
      <c r="B52" s="76" t="s">
        <v>2420</v>
      </c>
      <c r="C52" s="73" t="s">
        <v>2421</v>
      </c>
      <c r="D52" s="86" t="s">
        <v>511</v>
      </c>
      <c r="E52" s="86" t="s">
        <v>130</v>
      </c>
      <c r="F52" s="94">
        <v>44964</v>
      </c>
      <c r="G52" s="83">
        <v>1888684.3640810004</v>
      </c>
      <c r="H52" s="85">
        <v>-7.5152580000000002</v>
      </c>
      <c r="I52" s="83">
        <v>-141.93949480400002</v>
      </c>
      <c r="J52" s="84">
        <f t="shared" si="0"/>
        <v>2.7060226592385953E-3</v>
      </c>
      <c r="K52" s="84">
        <f>I52/'סכום נכסי הקרן'!$C$42</f>
        <v>-7.5766348405847303E-6</v>
      </c>
    </row>
    <row r="53" spans="2:11">
      <c r="B53" s="76" t="s">
        <v>2420</v>
      </c>
      <c r="C53" s="73" t="s">
        <v>2422</v>
      </c>
      <c r="D53" s="86" t="s">
        <v>511</v>
      </c>
      <c r="E53" s="86" t="s">
        <v>130</v>
      </c>
      <c r="F53" s="94">
        <v>44964</v>
      </c>
      <c r="G53" s="83">
        <v>4752772.1365800006</v>
      </c>
      <c r="H53" s="85">
        <v>-7.5152580000000002</v>
      </c>
      <c r="I53" s="83">
        <v>-357.18306817899997</v>
      </c>
      <c r="J53" s="84">
        <f t="shared" si="0"/>
        <v>6.8095597868895585E-3</v>
      </c>
      <c r="K53" s="84">
        <f>I53/'סכום נכסי הקרן'!$C$42</f>
        <v>-1.9066192130449215E-5</v>
      </c>
    </row>
    <row r="54" spans="2:11">
      <c r="B54" s="76" t="s">
        <v>2423</v>
      </c>
      <c r="C54" s="73" t="s">
        <v>2424</v>
      </c>
      <c r="D54" s="86" t="s">
        <v>511</v>
      </c>
      <c r="E54" s="86" t="s">
        <v>130</v>
      </c>
      <c r="F54" s="94">
        <v>44964</v>
      </c>
      <c r="G54" s="83">
        <v>6115872.2594220005</v>
      </c>
      <c r="H54" s="85">
        <v>-7.4807300000000003</v>
      </c>
      <c r="I54" s="83">
        <v>-457.51190035300004</v>
      </c>
      <c r="J54" s="84">
        <f t="shared" si="0"/>
        <v>8.7222909376709935E-3</v>
      </c>
      <c r="K54" s="84">
        <f>I54/'סכום נכסי הקרן'!$C$42</f>
        <v>-2.4421677764763907E-5</v>
      </c>
    </row>
    <row r="55" spans="2:11">
      <c r="B55" s="76" t="s">
        <v>2423</v>
      </c>
      <c r="C55" s="73" t="s">
        <v>2425</v>
      </c>
      <c r="D55" s="86" t="s">
        <v>511</v>
      </c>
      <c r="E55" s="86" t="s">
        <v>130</v>
      </c>
      <c r="F55" s="94">
        <v>44964</v>
      </c>
      <c r="G55" s="83">
        <v>4754298.930970001</v>
      </c>
      <c r="H55" s="85">
        <v>-7.4807300000000003</v>
      </c>
      <c r="I55" s="83">
        <v>-355.65627378900007</v>
      </c>
      <c r="J55" s="84">
        <f t="shared" si="0"/>
        <v>6.7804520306512881E-3</v>
      </c>
      <c r="K55" s="84">
        <f>I55/'סכום נכסי הקרן'!$C$42</f>
        <v>-1.8984692872010563E-5</v>
      </c>
    </row>
    <row r="56" spans="2:11">
      <c r="B56" s="76" t="s">
        <v>2423</v>
      </c>
      <c r="C56" s="73" t="s">
        <v>2426</v>
      </c>
      <c r="D56" s="86" t="s">
        <v>511</v>
      </c>
      <c r="E56" s="86" t="s">
        <v>130</v>
      </c>
      <c r="F56" s="94">
        <v>44964</v>
      </c>
      <c r="G56" s="83">
        <v>5266004.2239460014</v>
      </c>
      <c r="H56" s="85">
        <v>-7.4807300000000003</v>
      </c>
      <c r="I56" s="83">
        <v>-393.93556594600005</v>
      </c>
      <c r="J56" s="84">
        <f t="shared" si="0"/>
        <v>7.5102322239617766E-3</v>
      </c>
      <c r="K56" s="84">
        <f>I56/'סכום נכסי הקרן'!$C$42</f>
        <v>-2.1028015761317299E-5</v>
      </c>
    </row>
    <row r="57" spans="2:11">
      <c r="B57" s="76" t="s">
        <v>2427</v>
      </c>
      <c r="C57" s="73" t="s">
        <v>2428</v>
      </c>
      <c r="D57" s="86" t="s">
        <v>511</v>
      </c>
      <c r="E57" s="86" t="s">
        <v>130</v>
      </c>
      <c r="F57" s="94">
        <v>44964</v>
      </c>
      <c r="G57" s="83">
        <v>14266644.379140003</v>
      </c>
      <c r="H57" s="85">
        <v>-7.4524970000000001</v>
      </c>
      <c r="I57" s="83">
        <v>-1063.2212351369999</v>
      </c>
      <c r="J57" s="84">
        <f t="shared" si="0"/>
        <v>2.0269909781187187E-2</v>
      </c>
      <c r="K57" s="84">
        <f>I57/'סכום נכסי הקרן'!$C$42</f>
        <v>-5.675403498168225E-5</v>
      </c>
    </row>
    <row r="58" spans="2:11">
      <c r="B58" s="76" t="s">
        <v>2429</v>
      </c>
      <c r="C58" s="73" t="s">
        <v>2430</v>
      </c>
      <c r="D58" s="86" t="s">
        <v>511</v>
      </c>
      <c r="E58" s="86" t="s">
        <v>130</v>
      </c>
      <c r="F58" s="94">
        <v>44964</v>
      </c>
      <c r="G58" s="83">
        <v>10714025.102351002</v>
      </c>
      <c r="H58" s="85">
        <v>-7.3737870000000001</v>
      </c>
      <c r="I58" s="83">
        <v>-790.02934147400003</v>
      </c>
      <c r="J58" s="84">
        <f t="shared" si="0"/>
        <v>1.5061609895428084E-2</v>
      </c>
      <c r="K58" s="84">
        <f>I58/'סכום נכסי הקרן'!$C$42</f>
        <v>-4.2171235299672447E-5</v>
      </c>
    </row>
    <row r="59" spans="2:11">
      <c r="B59" s="76" t="s">
        <v>2431</v>
      </c>
      <c r="C59" s="73" t="s">
        <v>2432</v>
      </c>
      <c r="D59" s="86" t="s">
        <v>511</v>
      </c>
      <c r="E59" s="86" t="s">
        <v>130</v>
      </c>
      <c r="F59" s="94">
        <v>44956</v>
      </c>
      <c r="G59" s="83">
        <v>13779594.243450003</v>
      </c>
      <c r="H59" s="85">
        <v>-7.386539</v>
      </c>
      <c r="I59" s="83">
        <v>-1017.8351522480002</v>
      </c>
      <c r="J59" s="84">
        <f t="shared" si="0"/>
        <v>1.9404641316752347E-2</v>
      </c>
      <c r="K59" s="84">
        <f>I59/'סכום נכסי הקרן'!$C$42</f>
        <v>-5.433135637930096E-5</v>
      </c>
    </row>
    <row r="60" spans="2:11">
      <c r="B60" s="76" t="s">
        <v>2433</v>
      </c>
      <c r="C60" s="73" t="s">
        <v>2434</v>
      </c>
      <c r="D60" s="86" t="s">
        <v>511</v>
      </c>
      <c r="E60" s="86" t="s">
        <v>130</v>
      </c>
      <c r="F60" s="94">
        <v>44956</v>
      </c>
      <c r="G60" s="83">
        <v>6124264.1082000006</v>
      </c>
      <c r="H60" s="85">
        <v>-7.386539</v>
      </c>
      <c r="I60" s="83">
        <v>-452.37117877700013</v>
      </c>
      <c r="J60" s="84">
        <f t="shared" si="0"/>
        <v>8.6242850296698297E-3</v>
      </c>
      <c r="K60" s="84">
        <f>I60/'סכום נכסי הקרן'!$C$42</f>
        <v>-2.4147269501917471E-5</v>
      </c>
    </row>
    <row r="61" spans="2:11">
      <c r="B61" s="76" t="s">
        <v>2435</v>
      </c>
      <c r="C61" s="73" t="s">
        <v>2436</v>
      </c>
      <c r="D61" s="86" t="s">
        <v>511</v>
      </c>
      <c r="E61" s="86" t="s">
        <v>130</v>
      </c>
      <c r="F61" s="94">
        <v>44957</v>
      </c>
      <c r="G61" s="83">
        <v>13720000.000000002</v>
      </c>
      <c r="H61" s="85">
        <v>-7.3806409999999998</v>
      </c>
      <c r="I61" s="83">
        <v>-1012.6239300000002</v>
      </c>
      <c r="J61" s="84">
        <f t="shared" si="0"/>
        <v>1.9305291340166276E-2</v>
      </c>
      <c r="K61" s="84">
        <f>I61/'סכום נכסי הקרן'!$C$42</f>
        <v>-5.4053184837963931E-5</v>
      </c>
    </row>
    <row r="62" spans="2:11">
      <c r="B62" s="76" t="s">
        <v>2437</v>
      </c>
      <c r="C62" s="73" t="s">
        <v>2438</v>
      </c>
      <c r="D62" s="86" t="s">
        <v>511</v>
      </c>
      <c r="E62" s="86" t="s">
        <v>130</v>
      </c>
      <c r="F62" s="94">
        <v>44957</v>
      </c>
      <c r="G62" s="83">
        <v>47490722.084520005</v>
      </c>
      <c r="H62" s="85">
        <v>-7.3180649999999998</v>
      </c>
      <c r="I62" s="83">
        <v>-3475.4018036270008</v>
      </c>
      <c r="J62" s="84">
        <f t="shared" si="0"/>
        <v>6.6257217862863052E-2</v>
      </c>
      <c r="K62" s="84">
        <f>I62/'סכום נכסי הקרן'!$C$42</f>
        <v>-1.8551461259427621E-4</v>
      </c>
    </row>
    <row r="63" spans="2:11">
      <c r="B63" s="76" t="s">
        <v>2439</v>
      </c>
      <c r="C63" s="73" t="s">
        <v>2440</v>
      </c>
      <c r="D63" s="86" t="s">
        <v>511</v>
      </c>
      <c r="E63" s="86" t="s">
        <v>130</v>
      </c>
      <c r="F63" s="94">
        <v>44964</v>
      </c>
      <c r="G63" s="83">
        <v>2151121.1436000005</v>
      </c>
      <c r="H63" s="85">
        <v>-7.2767999999999997</v>
      </c>
      <c r="I63" s="83">
        <v>-156.53277773600001</v>
      </c>
      <c r="J63" s="84">
        <f t="shared" si="0"/>
        <v>2.9842380660300739E-3</v>
      </c>
      <c r="K63" s="84">
        <f>I63/'סכום נכסי הקרן'!$C$42</f>
        <v>-8.3556144759130204E-6</v>
      </c>
    </row>
    <row r="64" spans="2:11">
      <c r="B64" s="76" t="s">
        <v>2439</v>
      </c>
      <c r="C64" s="73" t="s">
        <v>2441</v>
      </c>
      <c r="D64" s="86" t="s">
        <v>511</v>
      </c>
      <c r="E64" s="86" t="s">
        <v>130</v>
      </c>
      <c r="F64" s="94">
        <v>44964</v>
      </c>
      <c r="G64" s="83">
        <v>20367146.460948005</v>
      </c>
      <c r="H64" s="85">
        <v>-7.2767999999999997</v>
      </c>
      <c r="I64" s="83">
        <v>-1482.0764602740003</v>
      </c>
      <c r="J64" s="84">
        <f t="shared" si="0"/>
        <v>2.8255225860593616E-2</v>
      </c>
      <c r="K64" s="84">
        <f>I64/'סכום נכסי הקרן'!$C$42</f>
        <v>-7.9112245403074595E-5</v>
      </c>
    </row>
    <row r="65" spans="2:11">
      <c r="B65" s="76" t="s">
        <v>2442</v>
      </c>
      <c r="C65" s="73" t="s">
        <v>2443</v>
      </c>
      <c r="D65" s="86" t="s">
        <v>511</v>
      </c>
      <c r="E65" s="86" t="s">
        <v>130</v>
      </c>
      <c r="F65" s="94">
        <v>44956</v>
      </c>
      <c r="G65" s="83">
        <v>14100180.721767003</v>
      </c>
      <c r="H65" s="85">
        <v>-7.2770729999999997</v>
      </c>
      <c r="I65" s="83">
        <v>-1026.0804382800002</v>
      </c>
      <c r="J65" s="84">
        <f t="shared" si="0"/>
        <v>1.956183456916814E-2</v>
      </c>
      <c r="K65" s="84">
        <f>I65/'סכום נכסי הקרן'!$C$42</f>
        <v>-5.4771484206350804E-5</v>
      </c>
    </row>
    <row r="66" spans="2:11">
      <c r="B66" s="76" t="s">
        <v>2444</v>
      </c>
      <c r="C66" s="73" t="s">
        <v>2445</v>
      </c>
      <c r="D66" s="86" t="s">
        <v>511</v>
      </c>
      <c r="E66" s="86" t="s">
        <v>130</v>
      </c>
      <c r="F66" s="94">
        <v>44956</v>
      </c>
      <c r="G66" s="83">
        <v>11035245.433075001</v>
      </c>
      <c r="H66" s="85">
        <v>-7.273949</v>
      </c>
      <c r="I66" s="83">
        <v>-802.698083483</v>
      </c>
      <c r="J66" s="84">
        <f t="shared" si="0"/>
        <v>1.5303134659115179E-2</v>
      </c>
      <c r="K66" s="84">
        <f>I66/'סכום נכסי הקרן'!$C$42</f>
        <v>-4.2847484233940622E-5</v>
      </c>
    </row>
    <row r="67" spans="2:11">
      <c r="B67" s="76" t="s">
        <v>2446</v>
      </c>
      <c r="C67" s="73" t="s">
        <v>2447</v>
      </c>
      <c r="D67" s="86" t="s">
        <v>511</v>
      </c>
      <c r="E67" s="86" t="s">
        <v>130</v>
      </c>
      <c r="F67" s="94">
        <v>44973</v>
      </c>
      <c r="G67" s="83">
        <v>27476200.000000004</v>
      </c>
      <c r="H67" s="85">
        <v>-5.8247169999999997</v>
      </c>
      <c r="I67" s="83">
        <v>-1600.4109700000001</v>
      </c>
      <c r="J67" s="84">
        <f t="shared" si="0"/>
        <v>3.0511228427959534E-2</v>
      </c>
      <c r="K67" s="84">
        <f>I67/'סכום נכסי הקרן'!$C$42</f>
        <v>-8.5428862004194528E-5</v>
      </c>
    </row>
    <row r="68" spans="2:11">
      <c r="B68" s="76" t="s">
        <v>2448</v>
      </c>
      <c r="C68" s="73" t="s">
        <v>2449</v>
      </c>
      <c r="D68" s="86" t="s">
        <v>511</v>
      </c>
      <c r="E68" s="86" t="s">
        <v>130</v>
      </c>
      <c r="F68" s="94">
        <v>44972</v>
      </c>
      <c r="G68" s="83">
        <v>8472320.8696000017</v>
      </c>
      <c r="H68" s="85">
        <v>-5.5428649999999999</v>
      </c>
      <c r="I68" s="83">
        <v>-469.60931288800009</v>
      </c>
      <c r="J68" s="84">
        <f t="shared" si="0"/>
        <v>8.9529235215270297E-3</v>
      </c>
      <c r="K68" s="84">
        <f>I68/'סכום נכסי הקרן'!$C$42</f>
        <v>-2.5067429515678445E-5</v>
      </c>
    </row>
    <row r="69" spans="2:11">
      <c r="B69" s="76" t="s">
        <v>2450</v>
      </c>
      <c r="C69" s="73" t="s">
        <v>2451</v>
      </c>
      <c r="D69" s="86" t="s">
        <v>511</v>
      </c>
      <c r="E69" s="86" t="s">
        <v>130</v>
      </c>
      <c r="F69" s="94">
        <v>44972</v>
      </c>
      <c r="G69" s="83">
        <v>4844102.2010000013</v>
      </c>
      <c r="H69" s="85">
        <v>-5.4823820000000003</v>
      </c>
      <c r="I69" s="83">
        <v>-265.5721887950001</v>
      </c>
      <c r="J69" s="84">
        <f t="shared" si="0"/>
        <v>5.0630331010774335E-3</v>
      </c>
      <c r="K69" s="84">
        <f>I69/'סכום נכסי הקרן'!$C$42</f>
        <v>-1.4176064957065346E-5</v>
      </c>
    </row>
    <row r="70" spans="2:11">
      <c r="B70" s="76" t="s">
        <v>2452</v>
      </c>
      <c r="C70" s="73" t="s">
        <v>2453</v>
      </c>
      <c r="D70" s="86" t="s">
        <v>511</v>
      </c>
      <c r="E70" s="86" t="s">
        <v>130</v>
      </c>
      <c r="F70" s="94">
        <v>44972</v>
      </c>
      <c r="G70" s="83">
        <v>15582948.980850004</v>
      </c>
      <c r="H70" s="85">
        <v>-5.4521670000000002</v>
      </c>
      <c r="I70" s="83">
        <v>-849.60832621100008</v>
      </c>
      <c r="J70" s="84">
        <f t="shared" si="0"/>
        <v>1.6197460653072242E-2</v>
      </c>
      <c r="K70" s="84">
        <f>I70/'סכום נכסי הקרן'!$C$42</f>
        <v>-4.5351521464198794E-5</v>
      </c>
    </row>
    <row r="71" spans="2:11">
      <c r="B71" s="76" t="s">
        <v>2452</v>
      </c>
      <c r="C71" s="73" t="s">
        <v>2454</v>
      </c>
      <c r="D71" s="86" t="s">
        <v>511</v>
      </c>
      <c r="E71" s="86" t="s">
        <v>130</v>
      </c>
      <c r="F71" s="94">
        <v>44972</v>
      </c>
      <c r="G71" s="83">
        <v>10734020.813240001</v>
      </c>
      <c r="H71" s="85">
        <v>-5.4521670000000002</v>
      </c>
      <c r="I71" s="83">
        <v>-585.2366883740001</v>
      </c>
      <c r="J71" s="84">
        <f t="shared" si="0"/>
        <v>1.1157315600880744E-2</v>
      </c>
      <c r="K71" s="84">
        <f>I71/'סכום נכסי הקרן'!$C$42</f>
        <v>-3.123954111042756E-5</v>
      </c>
    </row>
    <row r="72" spans="2:11">
      <c r="B72" s="76" t="s">
        <v>2455</v>
      </c>
      <c r="C72" s="73" t="s">
        <v>2456</v>
      </c>
      <c r="D72" s="86" t="s">
        <v>511</v>
      </c>
      <c r="E72" s="86" t="s">
        <v>130</v>
      </c>
      <c r="F72" s="94">
        <v>44972</v>
      </c>
      <c r="G72" s="83">
        <v>3117125.4460920007</v>
      </c>
      <c r="H72" s="85">
        <v>-5.4340460000000004</v>
      </c>
      <c r="I72" s="83">
        <v>-169.38601532000001</v>
      </c>
      <c r="J72" s="84">
        <f t="shared" si="0"/>
        <v>3.2292801679123539E-3</v>
      </c>
      <c r="K72" s="84">
        <f>I72/'סכום נכסי הקרן'!$C$42</f>
        <v>-9.0417116599823484E-6</v>
      </c>
    </row>
    <row r="73" spans="2:11">
      <c r="B73" s="76" t="s">
        <v>2457</v>
      </c>
      <c r="C73" s="73" t="s">
        <v>2458</v>
      </c>
      <c r="D73" s="86" t="s">
        <v>511</v>
      </c>
      <c r="E73" s="86" t="s">
        <v>130</v>
      </c>
      <c r="F73" s="94">
        <v>44973</v>
      </c>
      <c r="G73" s="83">
        <v>15632050.223700002</v>
      </c>
      <c r="H73" s="85">
        <v>-5.0895729999999997</v>
      </c>
      <c r="I73" s="83">
        <v>-795.60454745000004</v>
      </c>
      <c r="J73" s="84">
        <f t="shared" si="0"/>
        <v>1.5167899083802406E-2</v>
      </c>
      <c r="K73" s="84">
        <f>I73/'סכום נכסי הקרן'!$C$42</f>
        <v>-4.2468836047790704E-5</v>
      </c>
    </row>
    <row r="74" spans="2:11">
      <c r="B74" s="76" t="s">
        <v>2457</v>
      </c>
      <c r="C74" s="73" t="s">
        <v>2459</v>
      </c>
      <c r="D74" s="86" t="s">
        <v>511</v>
      </c>
      <c r="E74" s="86" t="s">
        <v>130</v>
      </c>
      <c r="F74" s="94">
        <v>44973</v>
      </c>
      <c r="G74" s="83">
        <v>38522000.000000007</v>
      </c>
      <c r="H74" s="85">
        <v>-5.0895729999999997</v>
      </c>
      <c r="I74" s="83">
        <v>-1960.6051600000003</v>
      </c>
      <c r="J74" s="84">
        <f t="shared" si="0"/>
        <v>3.7378194110851512E-2</v>
      </c>
      <c r="K74" s="84">
        <f>I74/'סכום נכסי הקרן'!$C$42</f>
        <v>-1.0465578579379004E-4</v>
      </c>
    </row>
    <row r="75" spans="2:11">
      <c r="B75" s="76" t="s">
        <v>2460</v>
      </c>
      <c r="C75" s="73" t="s">
        <v>2461</v>
      </c>
      <c r="D75" s="86" t="s">
        <v>511</v>
      </c>
      <c r="E75" s="86" t="s">
        <v>130</v>
      </c>
      <c r="F75" s="94">
        <v>44973</v>
      </c>
      <c r="G75" s="83">
        <v>38771912.594131008</v>
      </c>
      <c r="H75" s="85">
        <v>-5.0775709999999998</v>
      </c>
      <c r="I75" s="83">
        <v>-1968.6712381420004</v>
      </c>
      <c r="J75" s="84">
        <f t="shared" si="0"/>
        <v>3.7531970832782091E-2</v>
      </c>
      <c r="K75" s="84">
        <f>I75/'סכום נכסי הקרן'!$C$42</f>
        <v>-1.0508634762411041E-4</v>
      </c>
    </row>
    <row r="76" spans="2:11">
      <c r="B76" s="76" t="s">
        <v>2462</v>
      </c>
      <c r="C76" s="73" t="s">
        <v>2463</v>
      </c>
      <c r="D76" s="86" t="s">
        <v>511</v>
      </c>
      <c r="E76" s="86" t="s">
        <v>130</v>
      </c>
      <c r="F76" s="94">
        <v>44977</v>
      </c>
      <c r="G76" s="83">
        <v>27285980.244184002</v>
      </c>
      <c r="H76" s="85">
        <v>-4.7525950000000003</v>
      </c>
      <c r="I76" s="83">
        <v>-1296.792148836</v>
      </c>
      <c r="J76" s="84">
        <f t="shared" ref="J76:J139" si="1">IFERROR(I76/$I$11,0)</f>
        <v>2.4722850704228611E-2</v>
      </c>
      <c r="K76" s="84">
        <f>I76/'סכום נכסי הקרן'!$C$42</f>
        <v>-6.9221893380944235E-5</v>
      </c>
    </row>
    <row r="77" spans="2:11">
      <c r="B77" s="76" t="s">
        <v>2464</v>
      </c>
      <c r="C77" s="73" t="s">
        <v>2465</v>
      </c>
      <c r="D77" s="86" t="s">
        <v>511</v>
      </c>
      <c r="E77" s="86" t="s">
        <v>130</v>
      </c>
      <c r="F77" s="94">
        <v>44977</v>
      </c>
      <c r="G77" s="83">
        <v>25393307.922752004</v>
      </c>
      <c r="H77" s="85">
        <v>-4.7168260000000002</v>
      </c>
      <c r="I77" s="83">
        <v>-1197.7581568870003</v>
      </c>
      <c r="J77" s="84">
        <f t="shared" si="1"/>
        <v>2.2834805191463449E-2</v>
      </c>
      <c r="K77" s="84">
        <f>I77/'סכום נכסי הקרן'!$C$42</f>
        <v>-6.3935525447627944E-5</v>
      </c>
    </row>
    <row r="78" spans="2:11">
      <c r="B78" s="76" t="s">
        <v>2466</v>
      </c>
      <c r="C78" s="73" t="s">
        <v>2467</v>
      </c>
      <c r="D78" s="86" t="s">
        <v>511</v>
      </c>
      <c r="E78" s="86" t="s">
        <v>130</v>
      </c>
      <c r="F78" s="94">
        <v>44977</v>
      </c>
      <c r="G78" s="83">
        <v>42180000.000000007</v>
      </c>
      <c r="H78" s="85">
        <v>-4.6959720000000003</v>
      </c>
      <c r="I78" s="83">
        <v>-1980.7610000000002</v>
      </c>
      <c r="J78" s="84">
        <f t="shared" si="1"/>
        <v>3.7762457559381485E-2</v>
      </c>
      <c r="K78" s="84">
        <f>I78/'סכום נכסי הקרן'!$C$42</f>
        <v>-1.0573169098702839E-4</v>
      </c>
    </row>
    <row r="79" spans="2:11">
      <c r="B79" s="76" t="s">
        <v>2468</v>
      </c>
      <c r="C79" s="73" t="s">
        <v>2469</v>
      </c>
      <c r="D79" s="86" t="s">
        <v>511</v>
      </c>
      <c r="E79" s="86" t="s">
        <v>130</v>
      </c>
      <c r="F79" s="94">
        <v>45013</v>
      </c>
      <c r="G79" s="83">
        <v>15699006.463950003</v>
      </c>
      <c r="H79" s="85">
        <v>-4.5674039999999998</v>
      </c>
      <c r="I79" s="83">
        <v>-717.0369792030001</v>
      </c>
      <c r="J79" s="84">
        <f t="shared" si="1"/>
        <v>1.3670038180103703E-2</v>
      </c>
      <c r="K79" s="84">
        <f>I79/'סכום נכסי הקרן'!$C$42</f>
        <v>-3.8274952056994208E-5</v>
      </c>
    </row>
    <row r="80" spans="2:11">
      <c r="B80" s="76" t="s">
        <v>2468</v>
      </c>
      <c r="C80" s="73" t="s">
        <v>2470</v>
      </c>
      <c r="D80" s="86" t="s">
        <v>511</v>
      </c>
      <c r="E80" s="86" t="s">
        <v>130</v>
      </c>
      <c r="F80" s="94">
        <v>45013</v>
      </c>
      <c r="G80" s="83">
        <v>4055236.8089550007</v>
      </c>
      <c r="H80" s="85">
        <v>-4.5674039999999998</v>
      </c>
      <c r="I80" s="83">
        <v>-185.21902975799998</v>
      </c>
      <c r="J80" s="84">
        <f t="shared" si="1"/>
        <v>3.5311305858840565E-3</v>
      </c>
      <c r="K80" s="84">
        <f>I80/'סכום נכסי הקרן'!$C$42</f>
        <v>-9.8868673299252502E-6</v>
      </c>
    </row>
    <row r="81" spans="2:11">
      <c r="B81" s="76" t="s">
        <v>2471</v>
      </c>
      <c r="C81" s="73" t="s">
        <v>2472</v>
      </c>
      <c r="D81" s="86" t="s">
        <v>511</v>
      </c>
      <c r="E81" s="86" t="s">
        <v>130</v>
      </c>
      <c r="F81" s="94">
        <v>45013</v>
      </c>
      <c r="G81" s="83">
        <v>5342215.2220800007</v>
      </c>
      <c r="H81" s="85">
        <v>-4.4782840000000004</v>
      </c>
      <c r="I81" s="83">
        <v>-239.23954850300004</v>
      </c>
      <c r="J81" s="84">
        <f t="shared" si="1"/>
        <v>4.5610112966027331E-3</v>
      </c>
      <c r="K81" s="84">
        <f>I81/'סכום נכסי הקרן'!$C$42</f>
        <v>-1.2770446315428962E-5</v>
      </c>
    </row>
    <row r="82" spans="2:11">
      <c r="B82" s="76" t="s">
        <v>2473</v>
      </c>
      <c r="C82" s="73" t="s">
        <v>2474</v>
      </c>
      <c r="D82" s="86" t="s">
        <v>511</v>
      </c>
      <c r="E82" s="86" t="s">
        <v>130</v>
      </c>
      <c r="F82" s="94">
        <v>45013</v>
      </c>
      <c r="G82" s="83">
        <v>6292101.0837600008</v>
      </c>
      <c r="H82" s="85">
        <v>-4.359693</v>
      </c>
      <c r="I82" s="83">
        <v>-274.31629350100002</v>
      </c>
      <c r="J82" s="84">
        <f t="shared" si="1"/>
        <v>5.2297361424110973E-3</v>
      </c>
      <c r="K82" s="84">
        <f>I82/'סכום נכסי הקרן'!$C$42</f>
        <v>-1.4642819389696544E-5</v>
      </c>
    </row>
    <row r="83" spans="2:11">
      <c r="B83" s="76" t="s">
        <v>2475</v>
      </c>
      <c r="C83" s="73" t="s">
        <v>2476</v>
      </c>
      <c r="D83" s="86" t="s">
        <v>511</v>
      </c>
      <c r="E83" s="86" t="s">
        <v>130</v>
      </c>
      <c r="F83" s="94">
        <v>45014</v>
      </c>
      <c r="G83" s="83">
        <v>6776023.5941500012</v>
      </c>
      <c r="H83" s="85">
        <v>-4.2759080000000003</v>
      </c>
      <c r="I83" s="83">
        <v>-289.73650404300002</v>
      </c>
      <c r="J83" s="84">
        <f t="shared" si="1"/>
        <v>5.5237166105993347E-3</v>
      </c>
      <c r="K83" s="84">
        <f>I83/'סכום נכסי הקרן'!$C$42</f>
        <v>-1.5465939865100523E-5</v>
      </c>
    </row>
    <row r="84" spans="2:11">
      <c r="B84" s="76" t="s">
        <v>2475</v>
      </c>
      <c r="C84" s="73" t="s">
        <v>2477</v>
      </c>
      <c r="D84" s="86" t="s">
        <v>511</v>
      </c>
      <c r="E84" s="86" t="s">
        <v>130</v>
      </c>
      <c r="F84" s="94">
        <v>45014</v>
      </c>
      <c r="G84" s="83">
        <v>5351321.2707540011</v>
      </c>
      <c r="H84" s="85">
        <v>-4.2759080000000003</v>
      </c>
      <c r="I84" s="83">
        <v>-228.81754991800003</v>
      </c>
      <c r="J84" s="84">
        <f t="shared" si="1"/>
        <v>4.3623198445547594E-3</v>
      </c>
      <c r="K84" s="84">
        <f>I84/'סכום נכסי הקרן'!$C$42</f>
        <v>-1.2214127035184416E-5</v>
      </c>
    </row>
    <row r="85" spans="2:11">
      <c r="B85" s="76" t="s">
        <v>2478</v>
      </c>
      <c r="C85" s="73" t="s">
        <v>2479</v>
      </c>
      <c r="D85" s="86" t="s">
        <v>511</v>
      </c>
      <c r="E85" s="86" t="s">
        <v>130</v>
      </c>
      <c r="F85" s="94">
        <v>45012</v>
      </c>
      <c r="G85" s="83">
        <v>22044226.164975002</v>
      </c>
      <c r="H85" s="85">
        <v>-4.2364819999999996</v>
      </c>
      <c r="I85" s="83">
        <v>-933.89976382000009</v>
      </c>
      <c r="J85" s="84">
        <f t="shared" si="1"/>
        <v>1.7804444956241134E-2</v>
      </c>
      <c r="K85" s="84">
        <f>I85/'סכום נכסי הקרן'!$C$42</f>
        <v>-4.9850941754747311E-5</v>
      </c>
    </row>
    <row r="86" spans="2:11">
      <c r="B86" s="76" t="s">
        <v>2480</v>
      </c>
      <c r="C86" s="73" t="s">
        <v>2481</v>
      </c>
      <c r="D86" s="86" t="s">
        <v>511</v>
      </c>
      <c r="E86" s="86" t="s">
        <v>130</v>
      </c>
      <c r="F86" s="94">
        <v>45014</v>
      </c>
      <c r="G86" s="83">
        <v>26771783.101560008</v>
      </c>
      <c r="H86" s="85">
        <v>-4.2167940000000002</v>
      </c>
      <c r="I86" s="83">
        <v>-1128.9110017980001</v>
      </c>
      <c r="J86" s="84">
        <f t="shared" si="1"/>
        <v>2.1522260279617688E-2</v>
      </c>
      <c r="K86" s="84">
        <f>I86/'סכום נכסי הקרן'!$C$42</f>
        <v>-6.0260510578491191E-5</v>
      </c>
    </row>
    <row r="87" spans="2:11">
      <c r="B87" s="76" t="s">
        <v>2482</v>
      </c>
      <c r="C87" s="73" t="s">
        <v>2483</v>
      </c>
      <c r="D87" s="86" t="s">
        <v>511</v>
      </c>
      <c r="E87" s="86" t="s">
        <v>130</v>
      </c>
      <c r="F87" s="94">
        <v>45012</v>
      </c>
      <c r="G87" s="83">
        <v>9454221.123300001</v>
      </c>
      <c r="H87" s="85">
        <v>-4.1626609999999999</v>
      </c>
      <c r="I87" s="83">
        <v>-393.54713189800009</v>
      </c>
      <c r="J87" s="84">
        <f t="shared" si="1"/>
        <v>7.5028268760918325E-3</v>
      </c>
      <c r="K87" s="84">
        <f>I87/'סכום נכסי הקרן'!$C$42</f>
        <v>-2.1007281412886586E-5</v>
      </c>
    </row>
    <row r="88" spans="2:11">
      <c r="B88" s="76" t="s">
        <v>2484</v>
      </c>
      <c r="C88" s="73" t="s">
        <v>2485</v>
      </c>
      <c r="D88" s="86" t="s">
        <v>511</v>
      </c>
      <c r="E88" s="86" t="s">
        <v>130</v>
      </c>
      <c r="F88" s="94">
        <v>45090</v>
      </c>
      <c r="G88" s="83">
        <v>26840078.466615006</v>
      </c>
      <c r="H88" s="85">
        <v>-3.9008470000000002</v>
      </c>
      <c r="I88" s="83">
        <v>-1046.9903319960001</v>
      </c>
      <c r="J88" s="84">
        <f t="shared" si="1"/>
        <v>1.9960473765932227E-2</v>
      </c>
      <c r="K88" s="84">
        <f>I88/'סכום נכסי הקרן'!$C$42</f>
        <v>-5.5887640280178847E-5</v>
      </c>
    </row>
    <row r="89" spans="2:11">
      <c r="B89" s="76" t="s">
        <v>2486</v>
      </c>
      <c r="C89" s="73" t="s">
        <v>2487</v>
      </c>
      <c r="D89" s="86" t="s">
        <v>511</v>
      </c>
      <c r="E89" s="86" t="s">
        <v>130</v>
      </c>
      <c r="F89" s="94">
        <v>45090</v>
      </c>
      <c r="G89" s="83">
        <v>11067420.138390003</v>
      </c>
      <c r="H89" s="85">
        <v>-3.7541769999999999</v>
      </c>
      <c r="I89" s="83">
        <v>-415.49054339100013</v>
      </c>
      <c r="J89" s="84">
        <f t="shared" si="1"/>
        <v>7.9211696974682919E-3</v>
      </c>
      <c r="K89" s="84">
        <f>I89/'סכום נכסי הקרן'!$C$42</f>
        <v>-2.2178605971063513E-5</v>
      </c>
    </row>
    <row r="90" spans="2:11">
      <c r="B90" s="76" t="s">
        <v>2488</v>
      </c>
      <c r="C90" s="73" t="s">
        <v>2489</v>
      </c>
      <c r="D90" s="86" t="s">
        <v>511</v>
      </c>
      <c r="E90" s="86" t="s">
        <v>130</v>
      </c>
      <c r="F90" s="94">
        <v>45090</v>
      </c>
      <c r="G90" s="83">
        <v>1200528.675999</v>
      </c>
      <c r="H90" s="85">
        <v>-3.6079210000000002</v>
      </c>
      <c r="I90" s="83">
        <v>-43.314123549000001</v>
      </c>
      <c r="J90" s="84">
        <f t="shared" si="1"/>
        <v>8.2576734509661614E-4</v>
      </c>
      <c r="K90" s="84">
        <f>I90/'סכום נכסי הקרן'!$C$42</f>
        <v>-2.312078805295963E-6</v>
      </c>
    </row>
    <row r="91" spans="2:11">
      <c r="B91" s="76" t="s">
        <v>2488</v>
      </c>
      <c r="C91" s="73" t="s">
        <v>2490</v>
      </c>
      <c r="D91" s="86" t="s">
        <v>511</v>
      </c>
      <c r="E91" s="86" t="s">
        <v>130</v>
      </c>
      <c r="F91" s="94">
        <v>45090</v>
      </c>
      <c r="G91" s="83">
        <v>5453103.9565400006</v>
      </c>
      <c r="H91" s="85">
        <v>-3.6079210000000002</v>
      </c>
      <c r="I91" s="83">
        <v>-196.74367070100001</v>
      </c>
      <c r="J91" s="84">
        <f t="shared" si="1"/>
        <v>3.750843496476071E-3</v>
      </c>
      <c r="K91" s="84">
        <f>I91/'סכום נכסי הקרן'!$C$42</f>
        <v>-1.0502044918196492E-5</v>
      </c>
    </row>
    <row r="92" spans="2:11">
      <c r="B92" s="76" t="s">
        <v>2491</v>
      </c>
      <c r="C92" s="73" t="s">
        <v>2492</v>
      </c>
      <c r="D92" s="86" t="s">
        <v>511</v>
      </c>
      <c r="E92" s="86" t="s">
        <v>130</v>
      </c>
      <c r="F92" s="94">
        <v>44993</v>
      </c>
      <c r="G92" s="83">
        <v>8622918.316250002</v>
      </c>
      <c r="H92" s="85">
        <v>-3.6002540000000001</v>
      </c>
      <c r="I92" s="83">
        <v>-310.44692030500005</v>
      </c>
      <c r="J92" s="84">
        <f t="shared" si="1"/>
        <v>5.9185528453247257E-3</v>
      </c>
      <c r="K92" s="84">
        <f>I92/'סכום נכסי הקרן'!$C$42</f>
        <v>-1.6571447966495148E-5</v>
      </c>
    </row>
    <row r="93" spans="2:11">
      <c r="B93" s="76" t="s">
        <v>2493</v>
      </c>
      <c r="C93" s="73" t="s">
        <v>2494</v>
      </c>
      <c r="D93" s="86" t="s">
        <v>511</v>
      </c>
      <c r="E93" s="86" t="s">
        <v>130</v>
      </c>
      <c r="F93" s="94">
        <v>45020</v>
      </c>
      <c r="G93" s="83">
        <v>26625750.000000004</v>
      </c>
      <c r="H93" s="85">
        <v>-3.6754929999999999</v>
      </c>
      <c r="I93" s="83">
        <v>-978.62750000000017</v>
      </c>
      <c r="J93" s="84">
        <f t="shared" si="1"/>
        <v>1.8657162290247841E-2</v>
      </c>
      <c r="K93" s="84">
        <f>I93/'סכום נכסי הקרן'!$C$42</f>
        <v>-5.22384782522516E-5</v>
      </c>
    </row>
    <row r="94" spans="2:11">
      <c r="B94" s="76" t="s">
        <v>2495</v>
      </c>
      <c r="C94" s="73" t="s">
        <v>2496</v>
      </c>
      <c r="D94" s="86" t="s">
        <v>511</v>
      </c>
      <c r="E94" s="86" t="s">
        <v>130</v>
      </c>
      <c r="F94" s="94">
        <v>45019</v>
      </c>
      <c r="G94" s="83">
        <v>26976669.196725</v>
      </c>
      <c r="H94" s="85">
        <v>-3.4203960000000002</v>
      </c>
      <c r="I94" s="83">
        <v>-922.70895404400028</v>
      </c>
      <c r="J94" s="84">
        <f t="shared" si="1"/>
        <v>1.7591096410292731E-2</v>
      </c>
      <c r="K94" s="84">
        <f>I94/'סכום נכסי הקרן'!$C$42</f>
        <v>-4.9253583849815504E-5</v>
      </c>
    </row>
    <row r="95" spans="2:11">
      <c r="B95" s="76" t="s">
        <v>2495</v>
      </c>
      <c r="C95" s="73" t="s">
        <v>2497</v>
      </c>
      <c r="D95" s="86" t="s">
        <v>511</v>
      </c>
      <c r="E95" s="86" t="s">
        <v>130</v>
      </c>
      <c r="F95" s="94">
        <v>45019</v>
      </c>
      <c r="G95" s="83">
        <v>9564455.3114250023</v>
      </c>
      <c r="H95" s="85">
        <v>-3.4203960000000002</v>
      </c>
      <c r="I95" s="83">
        <v>-327.14226126800008</v>
      </c>
      <c r="J95" s="84">
        <f t="shared" si="1"/>
        <v>6.236843191587951E-3</v>
      </c>
      <c r="K95" s="84">
        <f>I95/'סכום נכסי הקרן'!$C$42</f>
        <v>-1.7462634046806198E-5</v>
      </c>
    </row>
    <row r="96" spans="2:11">
      <c r="B96" s="76" t="s">
        <v>2498</v>
      </c>
      <c r="C96" s="73" t="s">
        <v>2499</v>
      </c>
      <c r="D96" s="86" t="s">
        <v>511</v>
      </c>
      <c r="E96" s="86" t="s">
        <v>130</v>
      </c>
      <c r="F96" s="94">
        <v>45019</v>
      </c>
      <c r="G96" s="83">
        <v>1114671.8653200001</v>
      </c>
      <c r="H96" s="85">
        <v>-3.368058</v>
      </c>
      <c r="I96" s="83">
        <v>-37.542793760000009</v>
      </c>
      <c r="J96" s="84">
        <f t="shared" si="1"/>
        <v>7.1573913057790023E-4</v>
      </c>
      <c r="K96" s="84">
        <f>I96/'סכום נכסי הקרן'!$C$42</f>
        <v>-2.0040090998470074E-6</v>
      </c>
    </row>
    <row r="97" spans="2:11">
      <c r="B97" s="76" t="s">
        <v>2498</v>
      </c>
      <c r="C97" s="73" t="s">
        <v>2500</v>
      </c>
      <c r="D97" s="86" t="s">
        <v>511</v>
      </c>
      <c r="E97" s="86" t="s">
        <v>130</v>
      </c>
      <c r="F97" s="94">
        <v>45019</v>
      </c>
      <c r="G97" s="83">
        <v>4101127.7458320004</v>
      </c>
      <c r="H97" s="85">
        <v>-3.368058</v>
      </c>
      <c r="I97" s="83">
        <v>-138.12835620199999</v>
      </c>
      <c r="J97" s="84">
        <f t="shared" si="1"/>
        <v>2.633364746592422E-3</v>
      </c>
      <c r="K97" s="84">
        <f>I97/'סכום נכסי הקרן'!$C$42</f>
        <v>-7.373198823329038E-6</v>
      </c>
    </row>
    <row r="98" spans="2:11">
      <c r="B98" s="76" t="s">
        <v>2498</v>
      </c>
      <c r="C98" s="73" t="s">
        <v>2501</v>
      </c>
      <c r="D98" s="86" t="s">
        <v>511</v>
      </c>
      <c r="E98" s="86" t="s">
        <v>130</v>
      </c>
      <c r="F98" s="94">
        <v>45019</v>
      </c>
      <c r="G98" s="83">
        <v>6350665.4752320014</v>
      </c>
      <c r="H98" s="85">
        <v>-3.368058</v>
      </c>
      <c r="I98" s="83">
        <v>-213.89408955000005</v>
      </c>
      <c r="J98" s="84">
        <f t="shared" si="1"/>
        <v>4.0778097301160604E-3</v>
      </c>
      <c r="K98" s="84">
        <f>I98/'סכום נכסי הקרן'!$C$42</f>
        <v>-1.1417522750221951E-5</v>
      </c>
    </row>
    <row r="99" spans="2:11">
      <c r="B99" s="76" t="s">
        <v>2502</v>
      </c>
      <c r="C99" s="73" t="s">
        <v>2503</v>
      </c>
      <c r="D99" s="86" t="s">
        <v>511</v>
      </c>
      <c r="E99" s="86" t="s">
        <v>130</v>
      </c>
      <c r="F99" s="94">
        <v>45091</v>
      </c>
      <c r="G99" s="83">
        <v>14769041.011812003</v>
      </c>
      <c r="H99" s="85">
        <v>-3.5232800000000002</v>
      </c>
      <c r="I99" s="83">
        <v>-520.35465819900003</v>
      </c>
      <c r="J99" s="84">
        <f t="shared" si="1"/>
        <v>9.9203642923432946E-3</v>
      </c>
      <c r="K99" s="84">
        <f>I99/'סכום נכסי הקרן'!$C$42</f>
        <v>-2.777618194439281E-5</v>
      </c>
    </row>
    <row r="100" spans="2:11">
      <c r="B100" s="76" t="s">
        <v>2504</v>
      </c>
      <c r="C100" s="73" t="s">
        <v>2505</v>
      </c>
      <c r="D100" s="86" t="s">
        <v>511</v>
      </c>
      <c r="E100" s="86" t="s">
        <v>130</v>
      </c>
      <c r="F100" s="94">
        <v>45019</v>
      </c>
      <c r="G100" s="83">
        <v>3176404.0374600007</v>
      </c>
      <c r="H100" s="85">
        <v>-3.3331949999999999</v>
      </c>
      <c r="I100" s="83">
        <v>-105.87574493100001</v>
      </c>
      <c r="J100" s="84">
        <f t="shared" si="1"/>
        <v>2.0184809396614671E-3</v>
      </c>
      <c r="K100" s="84">
        <f>I100/'סכום נכסי הקרן'!$C$42</f>
        <v>-5.6515761094175066E-6</v>
      </c>
    </row>
    <row r="101" spans="2:11">
      <c r="B101" s="76" t="s">
        <v>2506</v>
      </c>
      <c r="C101" s="73" t="s">
        <v>2507</v>
      </c>
      <c r="D101" s="86" t="s">
        <v>511</v>
      </c>
      <c r="E101" s="86" t="s">
        <v>130</v>
      </c>
      <c r="F101" s="94">
        <v>45091</v>
      </c>
      <c r="G101" s="83">
        <v>11859028.425600002</v>
      </c>
      <c r="H101" s="85">
        <v>-3.4651209999999999</v>
      </c>
      <c r="I101" s="83">
        <v>-410.92965905400013</v>
      </c>
      <c r="J101" s="84">
        <f t="shared" si="1"/>
        <v>7.8342181666126217E-3</v>
      </c>
      <c r="K101" s="84">
        <f>I101/'סכום נכסי הקרן'!$C$42</f>
        <v>-2.1935149030348676E-5</v>
      </c>
    </row>
    <row r="102" spans="2:11">
      <c r="B102" s="76" t="s">
        <v>2506</v>
      </c>
      <c r="C102" s="73" t="s">
        <v>2508</v>
      </c>
      <c r="D102" s="86" t="s">
        <v>511</v>
      </c>
      <c r="E102" s="86" t="s">
        <v>130</v>
      </c>
      <c r="F102" s="94">
        <v>45091</v>
      </c>
      <c r="G102" s="83">
        <v>12314452.408200001</v>
      </c>
      <c r="H102" s="85">
        <v>-3.4651209999999999</v>
      </c>
      <c r="I102" s="83">
        <v>-426.71065014200013</v>
      </c>
      <c r="J102" s="84">
        <f t="shared" si="1"/>
        <v>8.1350767791386041E-3</v>
      </c>
      <c r="K102" s="84">
        <f>I102/'סכום נכסי הקרן'!$C$42</f>
        <v>-2.2777527728831462E-5</v>
      </c>
    </row>
    <row r="103" spans="2:11">
      <c r="B103" s="76" t="s">
        <v>2509</v>
      </c>
      <c r="C103" s="73" t="s">
        <v>2510</v>
      </c>
      <c r="D103" s="86" t="s">
        <v>511</v>
      </c>
      <c r="E103" s="86" t="s">
        <v>130</v>
      </c>
      <c r="F103" s="94">
        <v>45019</v>
      </c>
      <c r="G103" s="83">
        <v>61593190.000000007</v>
      </c>
      <c r="H103" s="85">
        <v>-3.2664409999999999</v>
      </c>
      <c r="I103" s="83">
        <v>-2011.9049400000004</v>
      </c>
      <c r="J103" s="84">
        <f t="shared" si="1"/>
        <v>3.8356204968827613E-2</v>
      </c>
      <c r="K103" s="84">
        <f>I103/'סכום נכסי הקרן'!$C$42</f>
        <v>-1.073941335735891E-4</v>
      </c>
    </row>
    <row r="104" spans="2:11">
      <c r="B104" s="76" t="s">
        <v>2509</v>
      </c>
      <c r="C104" s="73" t="s">
        <v>2511</v>
      </c>
      <c r="D104" s="86" t="s">
        <v>511</v>
      </c>
      <c r="E104" s="86" t="s">
        <v>130</v>
      </c>
      <c r="F104" s="94">
        <v>45019</v>
      </c>
      <c r="G104" s="83">
        <v>10130440.397064002</v>
      </c>
      <c r="H104" s="85">
        <v>-3.2664409999999999</v>
      </c>
      <c r="I104" s="83">
        <v>-330.90481309500007</v>
      </c>
      <c r="J104" s="84">
        <f t="shared" si="1"/>
        <v>6.3085748157879727E-3</v>
      </c>
      <c r="K104" s="84">
        <f>I104/'סכום נכסי הקרן'!$C$42</f>
        <v>-1.7663476534665681E-5</v>
      </c>
    </row>
    <row r="105" spans="2:11">
      <c r="B105" s="76" t="s">
        <v>2512</v>
      </c>
      <c r="C105" s="73" t="s">
        <v>2513</v>
      </c>
      <c r="D105" s="86" t="s">
        <v>511</v>
      </c>
      <c r="E105" s="86" t="s">
        <v>130</v>
      </c>
      <c r="F105" s="94">
        <v>44993</v>
      </c>
      <c r="G105" s="83">
        <v>8905429.9232139997</v>
      </c>
      <c r="H105" s="85">
        <v>-3.2387139999999999</v>
      </c>
      <c r="I105" s="83">
        <v>-288.42138613300006</v>
      </c>
      <c r="J105" s="84">
        <f t="shared" si="1"/>
        <v>5.498644386205803E-3</v>
      </c>
      <c r="K105" s="84">
        <f>I105/'סכום נכסי הקרן'!$C$42</f>
        <v>-1.5395739754904683E-5</v>
      </c>
    </row>
    <row r="106" spans="2:11">
      <c r="B106" s="76" t="s">
        <v>2514</v>
      </c>
      <c r="C106" s="73" t="s">
        <v>2515</v>
      </c>
      <c r="D106" s="86" t="s">
        <v>511</v>
      </c>
      <c r="E106" s="86" t="s">
        <v>130</v>
      </c>
      <c r="F106" s="94">
        <v>44993</v>
      </c>
      <c r="G106" s="83">
        <v>11141161.277652001</v>
      </c>
      <c r="H106" s="85">
        <v>-3.1518510000000002</v>
      </c>
      <c r="I106" s="83">
        <v>-351.15285813800006</v>
      </c>
      <c r="J106" s="84">
        <f t="shared" si="1"/>
        <v>6.6945961185078525E-3</v>
      </c>
      <c r="K106" s="84">
        <f>I106/'סכום נכסי הקרן'!$C$42</f>
        <v>-1.8744303571131922E-5</v>
      </c>
    </row>
    <row r="107" spans="2:11">
      <c r="B107" s="76" t="s">
        <v>2516</v>
      </c>
      <c r="C107" s="73" t="s">
        <v>2517</v>
      </c>
      <c r="D107" s="86" t="s">
        <v>511</v>
      </c>
      <c r="E107" s="86" t="s">
        <v>130</v>
      </c>
      <c r="F107" s="94">
        <v>44993</v>
      </c>
      <c r="G107" s="83">
        <v>2145525.2200660002</v>
      </c>
      <c r="H107" s="85">
        <v>-3.1489590000000001</v>
      </c>
      <c r="I107" s="83">
        <v>-67.561701103000019</v>
      </c>
      <c r="J107" s="84">
        <f t="shared" si="1"/>
        <v>1.2880382189177065E-3</v>
      </c>
      <c r="K107" s="84">
        <f>I107/'סכום נכסי הקרן'!$C$42</f>
        <v>-3.6063981992680451E-6</v>
      </c>
    </row>
    <row r="108" spans="2:11">
      <c r="B108" s="76" t="s">
        <v>2516</v>
      </c>
      <c r="C108" s="73" t="s">
        <v>2518</v>
      </c>
      <c r="D108" s="86" t="s">
        <v>511</v>
      </c>
      <c r="E108" s="86" t="s">
        <v>130</v>
      </c>
      <c r="F108" s="94">
        <v>44993</v>
      </c>
      <c r="G108" s="83">
        <v>26260827.640844002</v>
      </c>
      <c r="H108" s="85">
        <v>-3.1489590000000001</v>
      </c>
      <c r="I108" s="83">
        <v>-826.94259169100019</v>
      </c>
      <c r="J108" s="84">
        <f t="shared" si="1"/>
        <v>1.5765347017018372E-2</v>
      </c>
      <c r="K108" s="84">
        <f>I108/'סכום נכסי הקרן'!$C$42</f>
        <v>-4.4141639788286026E-5</v>
      </c>
    </row>
    <row r="109" spans="2:11">
      <c r="B109" s="76" t="s">
        <v>2519</v>
      </c>
      <c r="C109" s="73" t="s">
        <v>2520</v>
      </c>
      <c r="D109" s="86" t="s">
        <v>511</v>
      </c>
      <c r="E109" s="86" t="s">
        <v>130</v>
      </c>
      <c r="F109" s="94">
        <v>44986</v>
      </c>
      <c r="G109" s="83">
        <v>1810540.7517680002</v>
      </c>
      <c r="H109" s="85">
        <v>-3.1636730000000002</v>
      </c>
      <c r="I109" s="83">
        <v>-57.27959425400001</v>
      </c>
      <c r="J109" s="84">
        <f t="shared" si="1"/>
        <v>1.0920137497836774E-3</v>
      </c>
      <c r="K109" s="84">
        <f>I109/'סכום נכסי הקרן'!$C$42</f>
        <v>-3.0575462458753458E-6</v>
      </c>
    </row>
    <row r="110" spans="2:11">
      <c r="B110" s="76" t="s">
        <v>2519</v>
      </c>
      <c r="C110" s="73" t="s">
        <v>2521</v>
      </c>
      <c r="D110" s="86" t="s">
        <v>511</v>
      </c>
      <c r="E110" s="86" t="s">
        <v>130</v>
      </c>
      <c r="F110" s="94">
        <v>44986</v>
      </c>
      <c r="G110" s="83">
        <v>16236995.390609002</v>
      </c>
      <c r="H110" s="85">
        <v>-3.1636730000000002</v>
      </c>
      <c r="I110" s="83">
        <v>-513.68548714000008</v>
      </c>
      <c r="J110" s="84">
        <f t="shared" si="1"/>
        <v>9.7932190743832571E-3</v>
      </c>
      <c r="K110" s="84">
        <f>I110/'סכום נכסי הקרן'!$C$42</f>
        <v>-2.7420186075355697E-5</v>
      </c>
    </row>
    <row r="111" spans="2:11">
      <c r="B111" s="76" t="s">
        <v>2522</v>
      </c>
      <c r="C111" s="73" t="s">
        <v>2523</v>
      </c>
      <c r="D111" s="86" t="s">
        <v>511</v>
      </c>
      <c r="E111" s="86" t="s">
        <v>130</v>
      </c>
      <c r="F111" s="94">
        <v>44986</v>
      </c>
      <c r="G111" s="83">
        <v>14649239.746814001</v>
      </c>
      <c r="H111" s="85">
        <v>-3.1347529999999999</v>
      </c>
      <c r="I111" s="83">
        <v>-459.21751504900004</v>
      </c>
      <c r="J111" s="84">
        <f t="shared" si="1"/>
        <v>8.7548078352524556E-3</v>
      </c>
      <c r="K111" s="84">
        <f>I111/'סכום נכסי הקרן'!$C$42</f>
        <v>-2.4512722330958619E-5</v>
      </c>
    </row>
    <row r="112" spans="2:11">
      <c r="B112" s="76" t="s">
        <v>2524</v>
      </c>
      <c r="C112" s="73" t="s">
        <v>2525</v>
      </c>
      <c r="D112" s="86" t="s">
        <v>511</v>
      </c>
      <c r="E112" s="86" t="s">
        <v>130</v>
      </c>
      <c r="F112" s="94">
        <v>44993</v>
      </c>
      <c r="G112" s="83">
        <v>6690883.523190001</v>
      </c>
      <c r="H112" s="85">
        <v>-3.413084</v>
      </c>
      <c r="I112" s="83">
        <v>-228.36549798600004</v>
      </c>
      <c r="J112" s="84">
        <f t="shared" si="1"/>
        <v>4.3537016458438669E-3</v>
      </c>
      <c r="K112" s="84">
        <f>I112/'סכום נכסי הקרן'!$C$42</f>
        <v>-1.2189996806860903E-5</v>
      </c>
    </row>
    <row r="113" spans="2:11">
      <c r="B113" s="76" t="s">
        <v>2524</v>
      </c>
      <c r="C113" s="73" t="s">
        <v>2526</v>
      </c>
      <c r="D113" s="86" t="s">
        <v>511</v>
      </c>
      <c r="E113" s="86" t="s">
        <v>130</v>
      </c>
      <c r="F113" s="94">
        <v>44993</v>
      </c>
      <c r="G113" s="83">
        <v>9907229.9972200021</v>
      </c>
      <c r="H113" s="85">
        <v>-3.413084</v>
      </c>
      <c r="I113" s="83">
        <v>-338.14211553400003</v>
      </c>
      <c r="J113" s="84">
        <f t="shared" si="1"/>
        <v>6.4465512431293552E-3</v>
      </c>
      <c r="K113" s="84">
        <f>I113/'סכום נכסי הקרן'!$C$42</f>
        <v>-1.8049798874948032E-5</v>
      </c>
    </row>
    <row r="114" spans="2:11">
      <c r="B114" s="76" t="s">
        <v>2527</v>
      </c>
      <c r="C114" s="73" t="s">
        <v>2528</v>
      </c>
      <c r="D114" s="86" t="s">
        <v>511</v>
      </c>
      <c r="E114" s="86" t="s">
        <v>130</v>
      </c>
      <c r="F114" s="94">
        <v>44993</v>
      </c>
      <c r="G114" s="83">
        <v>19122702.215400003</v>
      </c>
      <c r="H114" s="85">
        <v>-3.024718</v>
      </c>
      <c r="I114" s="83">
        <v>-578.40773243400008</v>
      </c>
      <c r="J114" s="84">
        <f t="shared" si="1"/>
        <v>1.1027124144738819E-2</v>
      </c>
      <c r="K114" s="84">
        <f>I114/'סכום נכסי הקרן'!$C$42</f>
        <v>-3.0875016031827916E-5</v>
      </c>
    </row>
    <row r="115" spans="2:11">
      <c r="B115" s="76" t="s">
        <v>2527</v>
      </c>
      <c r="C115" s="73" t="s">
        <v>2529</v>
      </c>
      <c r="D115" s="86" t="s">
        <v>511</v>
      </c>
      <c r="E115" s="86" t="s">
        <v>130</v>
      </c>
      <c r="F115" s="94">
        <v>44993</v>
      </c>
      <c r="G115" s="83">
        <v>2744231.9037000006</v>
      </c>
      <c r="H115" s="85">
        <v>-3.024718</v>
      </c>
      <c r="I115" s="83">
        <v>-83.005264361000002</v>
      </c>
      <c r="J115" s="84">
        <f t="shared" si="1"/>
        <v>1.5824638977834796E-3</v>
      </c>
      <c r="K115" s="84">
        <f>I115/'סכום נכסי הקרן'!$C$42</f>
        <v>-4.4307652269576451E-6</v>
      </c>
    </row>
    <row r="116" spans="2:11">
      <c r="B116" s="76" t="s">
        <v>2530</v>
      </c>
      <c r="C116" s="73" t="s">
        <v>2531</v>
      </c>
      <c r="D116" s="86" t="s">
        <v>511</v>
      </c>
      <c r="E116" s="86" t="s">
        <v>130</v>
      </c>
      <c r="F116" s="94">
        <v>44980</v>
      </c>
      <c r="G116" s="83">
        <v>12354924.063587002</v>
      </c>
      <c r="H116" s="85">
        <v>-3.0145240000000002</v>
      </c>
      <c r="I116" s="83">
        <v>-372.44213825200006</v>
      </c>
      <c r="J116" s="84">
        <f t="shared" si="1"/>
        <v>7.1004681731245932E-3</v>
      </c>
      <c r="K116" s="84">
        <f>I116/'סכום נכסי הקרן'!$C$42</f>
        <v>-1.9880711035914262E-5</v>
      </c>
    </row>
    <row r="117" spans="2:11">
      <c r="B117" s="76" t="s">
        <v>2530</v>
      </c>
      <c r="C117" s="73" t="s">
        <v>2532</v>
      </c>
      <c r="D117" s="86" t="s">
        <v>511</v>
      </c>
      <c r="E117" s="86" t="s">
        <v>130</v>
      </c>
      <c r="F117" s="94">
        <v>44980</v>
      </c>
      <c r="G117" s="83">
        <v>12754538.842716001</v>
      </c>
      <c r="H117" s="85">
        <v>-3.0145240000000002</v>
      </c>
      <c r="I117" s="83">
        <v>-384.48862126200004</v>
      </c>
      <c r="J117" s="84">
        <f t="shared" si="1"/>
        <v>7.3301298048938646E-3</v>
      </c>
      <c r="K117" s="84">
        <f>I117/'סכום נכסי הקרן'!$C$42</f>
        <v>-2.0523744203012064E-5</v>
      </c>
    </row>
    <row r="118" spans="2:11">
      <c r="B118" s="76" t="s">
        <v>2530</v>
      </c>
      <c r="C118" s="73" t="s">
        <v>2533</v>
      </c>
      <c r="D118" s="86" t="s">
        <v>511</v>
      </c>
      <c r="E118" s="86" t="s">
        <v>130</v>
      </c>
      <c r="F118" s="94">
        <v>44980</v>
      </c>
      <c r="G118" s="83">
        <v>7436252.0764950011</v>
      </c>
      <c r="H118" s="85">
        <v>-3.0145240000000002</v>
      </c>
      <c r="I118" s="83">
        <v>-224.16759582600005</v>
      </c>
      <c r="J118" s="84">
        <f t="shared" si="1"/>
        <v>4.2736702325863185E-3</v>
      </c>
      <c r="K118" s="84">
        <f>I118/'סכום נכסי הקרן'!$C$42</f>
        <v>-1.1965915610808023E-5</v>
      </c>
    </row>
    <row r="119" spans="2:11">
      <c r="B119" s="76" t="s">
        <v>2534</v>
      </c>
      <c r="C119" s="73" t="s">
        <v>2535</v>
      </c>
      <c r="D119" s="86" t="s">
        <v>511</v>
      </c>
      <c r="E119" s="86" t="s">
        <v>130</v>
      </c>
      <c r="F119" s="94">
        <v>44998</v>
      </c>
      <c r="G119" s="83">
        <v>9566707.606920002</v>
      </c>
      <c r="H119" s="85">
        <v>-2.7841369999999999</v>
      </c>
      <c r="I119" s="83">
        <v>-266.35027123400005</v>
      </c>
      <c r="J119" s="84">
        <f t="shared" si="1"/>
        <v>5.0778669478062591E-3</v>
      </c>
      <c r="K119" s="84">
        <f>I119/'סכום נכסי הקרן'!$C$42</f>
        <v>-1.4217598474740005E-5</v>
      </c>
    </row>
    <row r="120" spans="2:11">
      <c r="B120" s="76" t="s">
        <v>2536</v>
      </c>
      <c r="C120" s="73" t="s">
        <v>2537</v>
      </c>
      <c r="D120" s="86" t="s">
        <v>511</v>
      </c>
      <c r="E120" s="86" t="s">
        <v>130</v>
      </c>
      <c r="F120" s="94">
        <v>44991</v>
      </c>
      <c r="G120" s="83">
        <v>9926661.9258200005</v>
      </c>
      <c r="H120" s="85">
        <v>-2.8547340000000001</v>
      </c>
      <c r="I120" s="83">
        <v>-283.3797483510001</v>
      </c>
      <c r="J120" s="84">
        <f t="shared" si="1"/>
        <v>5.4025274731746261E-3</v>
      </c>
      <c r="K120" s="84">
        <f>I120/'סכום נכסי הקרן'!$C$42</f>
        <v>-1.5126620518391572E-5</v>
      </c>
    </row>
    <row r="121" spans="2:11">
      <c r="B121" s="76" t="s">
        <v>2538</v>
      </c>
      <c r="C121" s="73" t="s">
        <v>2539</v>
      </c>
      <c r="D121" s="86" t="s">
        <v>511</v>
      </c>
      <c r="E121" s="86" t="s">
        <v>130</v>
      </c>
      <c r="F121" s="94">
        <v>45096</v>
      </c>
      <c r="G121" s="83">
        <v>30549603.110000003</v>
      </c>
      <c r="H121" s="85">
        <v>-2.665181</v>
      </c>
      <c r="I121" s="83">
        <v>-814.20229000000018</v>
      </c>
      <c r="J121" s="84">
        <f t="shared" si="1"/>
        <v>1.5522457995122188E-2</v>
      </c>
      <c r="K121" s="84">
        <f>I121/'סכום נכסי הקרן'!$C$42</f>
        <v>-4.3461571046285185E-5</v>
      </c>
    </row>
    <row r="122" spans="2:11">
      <c r="B122" s="76" t="s">
        <v>2540</v>
      </c>
      <c r="C122" s="73" t="s">
        <v>2541</v>
      </c>
      <c r="D122" s="86" t="s">
        <v>511</v>
      </c>
      <c r="E122" s="86" t="s">
        <v>130</v>
      </c>
      <c r="F122" s="94">
        <v>45097</v>
      </c>
      <c r="G122" s="83">
        <v>35787000.000000007</v>
      </c>
      <c r="H122" s="85">
        <v>-2.6479689999999998</v>
      </c>
      <c r="I122" s="83">
        <v>-947.62850000000014</v>
      </c>
      <c r="J122" s="84">
        <f t="shared" si="1"/>
        <v>1.8066178106955023E-2</v>
      </c>
      <c r="K122" s="84">
        <f>I122/'סכום נכסי הקרן'!$C$42</f>
        <v>-5.0583772465482326E-5</v>
      </c>
    </row>
    <row r="123" spans="2:11">
      <c r="B123" s="76" t="s">
        <v>2542</v>
      </c>
      <c r="C123" s="73" t="s">
        <v>2543</v>
      </c>
      <c r="D123" s="86" t="s">
        <v>511</v>
      </c>
      <c r="E123" s="86" t="s">
        <v>130</v>
      </c>
      <c r="F123" s="94">
        <v>45000</v>
      </c>
      <c r="G123" s="83">
        <v>17895000.000000004</v>
      </c>
      <c r="H123" s="85">
        <v>-2.8383250000000002</v>
      </c>
      <c r="I123" s="83">
        <v>-507.91834000000006</v>
      </c>
      <c r="J123" s="84">
        <f t="shared" si="1"/>
        <v>9.683270600482085E-3</v>
      </c>
      <c r="K123" s="84">
        <f>I123/'סכום נכסי הקרן'!$C$42</f>
        <v>-2.7112339636899365E-5</v>
      </c>
    </row>
    <row r="124" spans="2:11">
      <c r="B124" s="76" t="s">
        <v>2544</v>
      </c>
      <c r="C124" s="73" t="s">
        <v>2545</v>
      </c>
      <c r="D124" s="86" t="s">
        <v>511</v>
      </c>
      <c r="E124" s="86" t="s">
        <v>130</v>
      </c>
      <c r="F124" s="94">
        <v>44991</v>
      </c>
      <c r="G124" s="83">
        <v>8695788.0484999996</v>
      </c>
      <c r="H124" s="85">
        <v>-2.921011</v>
      </c>
      <c r="I124" s="83">
        <v>-254.00494049300002</v>
      </c>
      <c r="J124" s="84">
        <f t="shared" si="1"/>
        <v>4.8425078973385136E-3</v>
      </c>
      <c r="K124" s="84">
        <f>I124/'סכום נכסי הקרן'!$C$42</f>
        <v>-1.3558613016605442E-5</v>
      </c>
    </row>
    <row r="125" spans="2:11">
      <c r="B125" s="76" t="s">
        <v>2546</v>
      </c>
      <c r="C125" s="73" t="s">
        <v>2547</v>
      </c>
      <c r="D125" s="86" t="s">
        <v>511</v>
      </c>
      <c r="E125" s="86" t="s">
        <v>130</v>
      </c>
      <c r="F125" s="94">
        <v>45092</v>
      </c>
      <c r="G125" s="83">
        <v>16520737.275720002</v>
      </c>
      <c r="H125" s="85">
        <v>-2.8240080000000001</v>
      </c>
      <c r="I125" s="83">
        <v>-466.54701814900011</v>
      </c>
      <c r="J125" s="84">
        <f t="shared" si="1"/>
        <v>8.8945420332425754E-3</v>
      </c>
      <c r="K125" s="84">
        <f>I125/'סכום נכסי הקרן'!$C$42</f>
        <v>-2.4903966280560654E-5</v>
      </c>
    </row>
    <row r="126" spans="2:11">
      <c r="B126" s="76" t="s">
        <v>2548</v>
      </c>
      <c r="C126" s="73" t="s">
        <v>2549</v>
      </c>
      <c r="D126" s="86" t="s">
        <v>511</v>
      </c>
      <c r="E126" s="86" t="s">
        <v>130</v>
      </c>
      <c r="F126" s="94">
        <v>44980</v>
      </c>
      <c r="G126" s="83">
        <v>9594025.7529420014</v>
      </c>
      <c r="H126" s="85">
        <v>-3.033839</v>
      </c>
      <c r="I126" s="83">
        <v>-291.067301235</v>
      </c>
      <c r="J126" s="84">
        <f t="shared" si="1"/>
        <v>5.5490877545601881E-3</v>
      </c>
      <c r="K126" s="84">
        <f>I126/'סכום נכסי הקרן'!$C$42</f>
        <v>-1.5536976924832085E-5</v>
      </c>
    </row>
    <row r="127" spans="2:11">
      <c r="B127" s="76" t="s">
        <v>2550</v>
      </c>
      <c r="C127" s="73" t="s">
        <v>2551</v>
      </c>
      <c r="D127" s="86" t="s">
        <v>511</v>
      </c>
      <c r="E127" s="86" t="s">
        <v>130</v>
      </c>
      <c r="F127" s="94">
        <v>44980</v>
      </c>
      <c r="G127" s="83">
        <v>27205838.088354003</v>
      </c>
      <c r="H127" s="85">
        <v>-2.9476230000000001</v>
      </c>
      <c r="I127" s="83">
        <v>-801.92556559500031</v>
      </c>
      <c r="J127" s="84">
        <f t="shared" si="1"/>
        <v>1.5288406898441654E-2</v>
      </c>
      <c r="K127" s="84">
        <f>I127/'סכום נכסי הקרן'!$C$42</f>
        <v>-4.2806247748258638E-5</v>
      </c>
    </row>
    <row r="128" spans="2:11">
      <c r="B128" s="76" t="s">
        <v>2552</v>
      </c>
      <c r="C128" s="73" t="s">
        <v>2553</v>
      </c>
      <c r="D128" s="86" t="s">
        <v>511</v>
      </c>
      <c r="E128" s="86" t="s">
        <v>130</v>
      </c>
      <c r="F128" s="94">
        <v>44998</v>
      </c>
      <c r="G128" s="83">
        <v>16016825.417670002</v>
      </c>
      <c r="H128" s="85">
        <v>-2.3200880000000002</v>
      </c>
      <c r="I128" s="83">
        <v>-371.60437925400009</v>
      </c>
      <c r="J128" s="84">
        <f t="shared" si="1"/>
        <v>7.0844966154217891E-3</v>
      </c>
      <c r="K128" s="84">
        <f>I128/'סכום נכסי הקרן'!$C$42</f>
        <v>-1.9835992023626493E-5</v>
      </c>
    </row>
    <row r="129" spans="2:11">
      <c r="B129" s="76" t="s">
        <v>2552</v>
      </c>
      <c r="C129" s="73" t="s">
        <v>2554</v>
      </c>
      <c r="D129" s="86" t="s">
        <v>511</v>
      </c>
      <c r="E129" s="86" t="s">
        <v>130</v>
      </c>
      <c r="F129" s="94">
        <v>44998</v>
      </c>
      <c r="G129" s="83">
        <v>13791110.527810002</v>
      </c>
      <c r="H129" s="85">
        <v>-2.3200880000000002</v>
      </c>
      <c r="I129" s="83">
        <v>-319.96584424600007</v>
      </c>
      <c r="J129" s="84">
        <f t="shared" si="1"/>
        <v>6.1000275216400376E-3</v>
      </c>
      <c r="K129" s="84">
        <f>I129/'סכום נכסי הקרן'!$C$42</f>
        <v>-1.7079561729164564E-5</v>
      </c>
    </row>
    <row r="130" spans="2:11">
      <c r="B130" s="76" t="s">
        <v>2555</v>
      </c>
      <c r="C130" s="73" t="s">
        <v>2556</v>
      </c>
      <c r="D130" s="86" t="s">
        <v>511</v>
      </c>
      <c r="E130" s="86" t="s">
        <v>130</v>
      </c>
      <c r="F130" s="94">
        <v>45089</v>
      </c>
      <c r="G130" s="83">
        <v>12819888.133200001</v>
      </c>
      <c r="H130" s="85">
        <v>-3.0193690000000002</v>
      </c>
      <c r="I130" s="83">
        <v>-387.07976348099999</v>
      </c>
      <c r="J130" s="84">
        <f t="shared" si="1"/>
        <v>7.3795289489982305E-3</v>
      </c>
      <c r="K130" s="84">
        <f>I130/'סכום נכסי הקרן'!$C$42</f>
        <v>-2.0662057633255664E-5</v>
      </c>
    </row>
    <row r="131" spans="2:11">
      <c r="B131" s="76" t="s">
        <v>2557</v>
      </c>
      <c r="C131" s="73" t="s">
        <v>2558</v>
      </c>
      <c r="D131" s="86" t="s">
        <v>511</v>
      </c>
      <c r="E131" s="86" t="s">
        <v>130</v>
      </c>
      <c r="F131" s="94">
        <v>44998</v>
      </c>
      <c r="G131" s="83">
        <v>50260000.000000007</v>
      </c>
      <c r="H131" s="85">
        <v>-2.5232220000000001</v>
      </c>
      <c r="I131" s="83">
        <v>-1268.1713400000003</v>
      </c>
      <c r="J131" s="84">
        <f t="shared" si="1"/>
        <v>2.4177205833906239E-2</v>
      </c>
      <c r="K131" s="84">
        <f>I131/'סכום נכסי הקרן'!$C$42</f>
        <v>-6.7694133840218848E-5</v>
      </c>
    </row>
    <row r="132" spans="2:11">
      <c r="B132" s="76" t="s">
        <v>2559</v>
      </c>
      <c r="C132" s="73" t="s">
        <v>2560</v>
      </c>
      <c r="D132" s="86" t="s">
        <v>511</v>
      </c>
      <c r="E132" s="86" t="s">
        <v>130</v>
      </c>
      <c r="F132" s="94">
        <v>45089</v>
      </c>
      <c r="G132" s="83">
        <v>22441678.407099005</v>
      </c>
      <c r="H132" s="85">
        <v>-2.9878130000000001</v>
      </c>
      <c r="I132" s="83">
        <v>-670.51541209300012</v>
      </c>
      <c r="J132" s="84">
        <f t="shared" si="1"/>
        <v>1.2783122139457058E-2</v>
      </c>
      <c r="K132" s="84">
        <f>I132/'סכום נכסי הקרן'!$C$42</f>
        <v>-3.5791662070011015E-5</v>
      </c>
    </row>
    <row r="133" spans="2:11">
      <c r="B133" s="76" t="s">
        <v>2559</v>
      </c>
      <c r="C133" s="73" t="s">
        <v>2561</v>
      </c>
      <c r="D133" s="86" t="s">
        <v>511</v>
      </c>
      <c r="E133" s="86" t="s">
        <v>130</v>
      </c>
      <c r="F133" s="94">
        <v>45089</v>
      </c>
      <c r="G133" s="83">
        <v>2492214.2426950005</v>
      </c>
      <c r="H133" s="85">
        <v>-2.9878130000000001</v>
      </c>
      <c r="I133" s="83">
        <v>-74.462704155000011</v>
      </c>
      <c r="J133" s="84">
        <f t="shared" si="1"/>
        <v>1.4196032259368833E-3</v>
      </c>
      <c r="K133" s="84">
        <f>I133/'סכום נכסי הקרן'!$C$42</f>
        <v>-3.9747691042861686E-6</v>
      </c>
    </row>
    <row r="134" spans="2:11">
      <c r="B134" s="76" t="s">
        <v>2562</v>
      </c>
      <c r="C134" s="73" t="s">
        <v>2563</v>
      </c>
      <c r="D134" s="86" t="s">
        <v>511</v>
      </c>
      <c r="E134" s="86" t="s">
        <v>130</v>
      </c>
      <c r="F134" s="94">
        <v>45098</v>
      </c>
      <c r="G134" s="83">
        <v>20155783.752597004</v>
      </c>
      <c r="H134" s="85">
        <v>-2.960321</v>
      </c>
      <c r="I134" s="83">
        <v>-596.67598908500008</v>
      </c>
      <c r="J134" s="84">
        <f t="shared" si="1"/>
        <v>1.1375401532302123E-2</v>
      </c>
      <c r="K134" s="84">
        <f>I134/'סכום נכסי הקרן'!$C$42</f>
        <v>-3.1850163294468511E-5</v>
      </c>
    </row>
    <row r="135" spans="2:11">
      <c r="B135" s="76" t="s">
        <v>2564</v>
      </c>
      <c r="C135" s="73" t="s">
        <v>2565</v>
      </c>
      <c r="D135" s="86" t="s">
        <v>511</v>
      </c>
      <c r="E135" s="86" t="s">
        <v>130</v>
      </c>
      <c r="F135" s="94">
        <v>44987</v>
      </c>
      <c r="G135" s="83">
        <v>1247460.4163750003</v>
      </c>
      <c r="H135" s="85">
        <v>-2.4015339999999998</v>
      </c>
      <c r="I135" s="83">
        <v>-29.958180727000002</v>
      </c>
      <c r="J135" s="84">
        <f t="shared" si="1"/>
        <v>5.7114135842719932E-4</v>
      </c>
      <c r="K135" s="84">
        <f>I135/'סכום נכסי הקרן'!$C$42</f>
        <v>-1.5991475534709707E-6</v>
      </c>
    </row>
    <row r="136" spans="2:11">
      <c r="B136" s="76" t="s">
        <v>2564</v>
      </c>
      <c r="C136" s="73" t="s">
        <v>2566</v>
      </c>
      <c r="D136" s="86" t="s">
        <v>511</v>
      </c>
      <c r="E136" s="86" t="s">
        <v>130</v>
      </c>
      <c r="F136" s="94">
        <v>44987</v>
      </c>
      <c r="G136" s="83">
        <v>9672072.2488250025</v>
      </c>
      <c r="H136" s="85">
        <v>-2.4015339999999998</v>
      </c>
      <c r="I136" s="83">
        <v>-232.27806547100005</v>
      </c>
      <c r="J136" s="84">
        <f t="shared" si="1"/>
        <v>4.4282932616927896E-3</v>
      </c>
      <c r="K136" s="84">
        <f>I136/'סכום נכסי הקרן'!$C$42</f>
        <v>-1.2398847029724699E-5</v>
      </c>
    </row>
    <row r="137" spans="2:11">
      <c r="B137" s="76" t="s">
        <v>2567</v>
      </c>
      <c r="C137" s="73" t="s">
        <v>2568</v>
      </c>
      <c r="D137" s="86" t="s">
        <v>511</v>
      </c>
      <c r="E137" s="86" t="s">
        <v>130</v>
      </c>
      <c r="F137" s="94">
        <v>45097</v>
      </c>
      <c r="G137" s="83">
        <v>9630985.5975600015</v>
      </c>
      <c r="H137" s="85">
        <v>-2.384309</v>
      </c>
      <c r="I137" s="83">
        <v>-229.63249752900001</v>
      </c>
      <c r="J137" s="84">
        <f t="shared" si="1"/>
        <v>4.3778565118121953E-3</v>
      </c>
      <c r="K137" s="84">
        <f>I137/'סכום נכסי הקרן'!$C$42</f>
        <v>-1.225762839096478E-5</v>
      </c>
    </row>
    <row r="138" spans="2:11">
      <c r="B138" s="76" t="s">
        <v>2569</v>
      </c>
      <c r="C138" s="73" t="s">
        <v>2570</v>
      </c>
      <c r="D138" s="86" t="s">
        <v>511</v>
      </c>
      <c r="E138" s="86" t="s">
        <v>130</v>
      </c>
      <c r="F138" s="94">
        <v>44987</v>
      </c>
      <c r="G138" s="83">
        <v>7486844.4906000011</v>
      </c>
      <c r="H138" s="85">
        <v>-2.3730570000000002</v>
      </c>
      <c r="I138" s="83">
        <v>-177.66709409200004</v>
      </c>
      <c r="J138" s="84">
        <f t="shared" si="1"/>
        <v>3.3871557953472366E-3</v>
      </c>
      <c r="K138" s="84">
        <f>I138/'סכום נכסי הקרן'!$C$42</f>
        <v>-9.4837500794384806E-6</v>
      </c>
    </row>
    <row r="139" spans="2:11">
      <c r="B139" s="76" t="s">
        <v>2571</v>
      </c>
      <c r="C139" s="73" t="s">
        <v>2572</v>
      </c>
      <c r="D139" s="86" t="s">
        <v>511</v>
      </c>
      <c r="E139" s="86" t="s">
        <v>130</v>
      </c>
      <c r="F139" s="94">
        <v>45001</v>
      </c>
      <c r="G139" s="83">
        <v>11069170.704000002</v>
      </c>
      <c r="H139" s="85">
        <v>-2.5197099999999999</v>
      </c>
      <c r="I139" s="83">
        <v>-278.91102266900009</v>
      </c>
      <c r="J139" s="84">
        <f t="shared" si="1"/>
        <v>5.3173329121392245E-3</v>
      </c>
      <c r="K139" s="84">
        <f>I139/'סכום נכסי הקרן'!$C$42</f>
        <v>-1.488808294474436E-5</v>
      </c>
    </row>
    <row r="140" spans="2:11">
      <c r="B140" s="76" t="s">
        <v>2573</v>
      </c>
      <c r="C140" s="73" t="s">
        <v>2574</v>
      </c>
      <c r="D140" s="86" t="s">
        <v>511</v>
      </c>
      <c r="E140" s="86" t="s">
        <v>130</v>
      </c>
      <c r="F140" s="94">
        <v>45001</v>
      </c>
      <c r="G140" s="83">
        <v>276883.00608200004</v>
      </c>
      <c r="H140" s="85">
        <v>-2.4627870000000001</v>
      </c>
      <c r="I140" s="83">
        <v>-6.819037315000001</v>
      </c>
      <c r="J140" s="84">
        <f t="shared" ref="J140:J203" si="2">IFERROR(I140/$I$11,0)</f>
        <v>1.3000236131644664E-4</v>
      </c>
      <c r="K140" s="84">
        <f>I140/'סכום נכסי הקרן'!$C$42</f>
        <v>-3.6399562906307013E-7</v>
      </c>
    </row>
    <row r="141" spans="2:11">
      <c r="B141" s="76" t="s">
        <v>2573</v>
      </c>
      <c r="C141" s="73" t="s">
        <v>2575</v>
      </c>
      <c r="D141" s="86" t="s">
        <v>511</v>
      </c>
      <c r="E141" s="86" t="s">
        <v>130</v>
      </c>
      <c r="F141" s="94">
        <v>45001</v>
      </c>
      <c r="G141" s="83">
        <v>2031906.9123900002</v>
      </c>
      <c r="H141" s="85">
        <v>-2.4627859999999999</v>
      </c>
      <c r="I141" s="83">
        <v>-50.041527528000003</v>
      </c>
      <c r="J141" s="84">
        <f t="shared" si="2"/>
        <v>9.5402275160037992E-4</v>
      </c>
      <c r="K141" s="84">
        <f>I141/'סכום נכסי הקרן'!$C$42</f>
        <v>-2.6711831084665797E-6</v>
      </c>
    </row>
    <row r="142" spans="2:11">
      <c r="B142" s="76" t="s">
        <v>2576</v>
      </c>
      <c r="C142" s="73" t="s">
        <v>2577</v>
      </c>
      <c r="D142" s="86" t="s">
        <v>511</v>
      </c>
      <c r="E142" s="86" t="s">
        <v>130</v>
      </c>
      <c r="F142" s="94">
        <v>45001</v>
      </c>
      <c r="G142" s="83">
        <v>9999115.2596000023</v>
      </c>
      <c r="H142" s="85">
        <v>-2.4627859999999999</v>
      </c>
      <c r="I142" s="83">
        <v>-246.25685315400003</v>
      </c>
      <c r="J142" s="84">
        <f t="shared" si="2"/>
        <v>4.6947935495169606E-3</v>
      </c>
      <c r="K142" s="84">
        <f>I142/'סכום נכסי הקרן'!$C$42</f>
        <v>-1.3145025321639893E-5</v>
      </c>
    </row>
    <row r="143" spans="2:11">
      <c r="B143" s="76" t="s">
        <v>2578</v>
      </c>
      <c r="C143" s="73" t="s">
        <v>2579</v>
      </c>
      <c r="D143" s="86" t="s">
        <v>511</v>
      </c>
      <c r="E143" s="86" t="s">
        <v>130</v>
      </c>
      <c r="F143" s="94">
        <v>44987</v>
      </c>
      <c r="G143" s="83">
        <v>14149014.139656002</v>
      </c>
      <c r="H143" s="85">
        <v>-2.1335229999999998</v>
      </c>
      <c r="I143" s="83">
        <v>-301.87247699200009</v>
      </c>
      <c r="J143" s="84">
        <f t="shared" si="2"/>
        <v>5.7550843341300471E-3</v>
      </c>
      <c r="K143" s="84">
        <f>I143/'סכום נכסי הקרן'!$C$42</f>
        <v>-1.6113749944999414E-5</v>
      </c>
    </row>
    <row r="144" spans="2:11">
      <c r="B144" s="76" t="s">
        <v>2580</v>
      </c>
      <c r="C144" s="73" t="s">
        <v>2581</v>
      </c>
      <c r="D144" s="86" t="s">
        <v>511</v>
      </c>
      <c r="E144" s="86" t="s">
        <v>130</v>
      </c>
      <c r="F144" s="94">
        <v>44987</v>
      </c>
      <c r="G144" s="83">
        <v>19294110.190440003</v>
      </c>
      <c r="H144" s="85">
        <v>-2.1335229999999998</v>
      </c>
      <c r="I144" s="83">
        <v>-411.64428680700007</v>
      </c>
      <c r="J144" s="84">
        <f t="shared" si="2"/>
        <v>7.8478422738085009E-3</v>
      </c>
      <c r="K144" s="84">
        <f>I144/'סכום נכסי הקרן'!$C$42</f>
        <v>-2.1973295379530098E-5</v>
      </c>
    </row>
    <row r="145" spans="2:11">
      <c r="B145" s="76" t="s">
        <v>2582</v>
      </c>
      <c r="C145" s="73" t="s">
        <v>2583</v>
      </c>
      <c r="D145" s="86" t="s">
        <v>511</v>
      </c>
      <c r="E145" s="86" t="s">
        <v>130</v>
      </c>
      <c r="F145" s="94">
        <v>44987</v>
      </c>
      <c r="G145" s="83">
        <v>225830.11306500004</v>
      </c>
      <c r="H145" s="85">
        <v>-2.1099890000000001</v>
      </c>
      <c r="I145" s="83">
        <v>-4.7649914430000004</v>
      </c>
      <c r="J145" s="84">
        <f t="shared" si="2"/>
        <v>9.08427554546477E-5</v>
      </c>
      <c r="K145" s="84">
        <f>I145/'סכום נכסי הקרן'!$C$42</f>
        <v>-2.5435204086061394E-7</v>
      </c>
    </row>
    <row r="146" spans="2:11">
      <c r="B146" s="76" t="s">
        <v>2584</v>
      </c>
      <c r="C146" s="73" t="s">
        <v>2585</v>
      </c>
      <c r="D146" s="86" t="s">
        <v>511</v>
      </c>
      <c r="E146" s="86" t="s">
        <v>130</v>
      </c>
      <c r="F146" s="94">
        <v>44987</v>
      </c>
      <c r="G146" s="83">
        <v>16082888.908050003</v>
      </c>
      <c r="H146" s="85">
        <v>-2.1051760000000002</v>
      </c>
      <c r="I146" s="83">
        <v>-338.57315632300003</v>
      </c>
      <c r="J146" s="84">
        <f t="shared" si="2"/>
        <v>6.4547688723642681E-3</v>
      </c>
      <c r="K146" s="84">
        <f>I146/'סכום נכסי הקרן'!$C$42</f>
        <v>-1.8072807542578986E-5</v>
      </c>
    </row>
    <row r="147" spans="2:11">
      <c r="B147" s="76" t="s">
        <v>2586</v>
      </c>
      <c r="C147" s="73" t="s">
        <v>2587</v>
      </c>
      <c r="D147" s="86" t="s">
        <v>511</v>
      </c>
      <c r="E147" s="86" t="s">
        <v>130</v>
      </c>
      <c r="F147" s="94">
        <v>44987</v>
      </c>
      <c r="G147" s="83">
        <v>21878799.614064001</v>
      </c>
      <c r="H147" s="85">
        <v>-2.0768450000000001</v>
      </c>
      <c r="I147" s="83">
        <v>-454.38879348300009</v>
      </c>
      <c r="J147" s="84">
        <f t="shared" si="2"/>
        <v>8.6627500891628753E-3</v>
      </c>
      <c r="K147" s="84">
        <f>I147/'סכום נכסי הקרן'!$C$42</f>
        <v>-2.4254968418962824E-5</v>
      </c>
    </row>
    <row r="148" spans="2:11">
      <c r="B148" s="76" t="s">
        <v>2588</v>
      </c>
      <c r="C148" s="73" t="s">
        <v>2589</v>
      </c>
      <c r="D148" s="86" t="s">
        <v>511</v>
      </c>
      <c r="E148" s="86" t="s">
        <v>130</v>
      </c>
      <c r="F148" s="94">
        <v>45033</v>
      </c>
      <c r="G148" s="83">
        <v>16087799.032335002</v>
      </c>
      <c r="H148" s="85">
        <v>-2.0740129999999999</v>
      </c>
      <c r="I148" s="83">
        <v>-333.66303203800004</v>
      </c>
      <c r="J148" s="84">
        <f t="shared" si="2"/>
        <v>6.3611592142966871E-3</v>
      </c>
      <c r="K148" s="84">
        <f>I148/'סכום נכסי הקרן'!$C$42</f>
        <v>-1.7810708408150588E-5</v>
      </c>
    </row>
    <row r="149" spans="2:11">
      <c r="B149" s="76" t="s">
        <v>2590</v>
      </c>
      <c r="C149" s="73" t="s">
        <v>2591</v>
      </c>
      <c r="D149" s="86" t="s">
        <v>511</v>
      </c>
      <c r="E149" s="86" t="s">
        <v>130</v>
      </c>
      <c r="F149" s="94">
        <v>45034</v>
      </c>
      <c r="G149" s="83">
        <v>12875238.625140002</v>
      </c>
      <c r="H149" s="85">
        <v>-1.947802</v>
      </c>
      <c r="I149" s="83">
        <v>-250.78415148100004</v>
      </c>
      <c r="J149" s="84">
        <f t="shared" si="2"/>
        <v>4.7811047758244234E-3</v>
      </c>
      <c r="K149" s="84">
        <f>I149/'סכום נכסי הקרן'!$C$42</f>
        <v>-1.3386689463712791E-5</v>
      </c>
    </row>
    <row r="150" spans="2:11">
      <c r="B150" s="76" t="s">
        <v>2592</v>
      </c>
      <c r="C150" s="73" t="s">
        <v>2593</v>
      </c>
      <c r="D150" s="86" t="s">
        <v>511</v>
      </c>
      <c r="E150" s="86" t="s">
        <v>130</v>
      </c>
      <c r="F150" s="94">
        <v>45033</v>
      </c>
      <c r="G150" s="83">
        <v>12882737.724048002</v>
      </c>
      <c r="H150" s="85">
        <v>-1.9749829999999999</v>
      </c>
      <c r="I150" s="83">
        <v>-254.43192745000002</v>
      </c>
      <c r="J150" s="84">
        <f t="shared" si="2"/>
        <v>4.8506482418031521E-3</v>
      </c>
      <c r="K150" s="84">
        <f>I150/'סכום נכסי הקרן'!$C$42</f>
        <v>-1.3581405293408658E-5</v>
      </c>
    </row>
    <row r="151" spans="2:11">
      <c r="B151" s="76" t="s">
        <v>2594</v>
      </c>
      <c r="C151" s="73" t="s">
        <v>2595</v>
      </c>
      <c r="D151" s="86" t="s">
        <v>511</v>
      </c>
      <c r="E151" s="86" t="s">
        <v>130</v>
      </c>
      <c r="F151" s="94">
        <v>45034</v>
      </c>
      <c r="G151" s="83">
        <v>12512457.931167001</v>
      </c>
      <c r="H151" s="85">
        <v>-1.877162</v>
      </c>
      <c r="I151" s="83">
        <v>-234.87908852700008</v>
      </c>
      <c r="J151" s="84">
        <f t="shared" si="2"/>
        <v>4.4778807802087414E-3</v>
      </c>
      <c r="K151" s="84">
        <f>I151/'סכום נכסי הקרן'!$C$42</f>
        <v>-1.2537687892406835E-5</v>
      </c>
    </row>
    <row r="152" spans="2:11">
      <c r="B152" s="76" t="s">
        <v>2596</v>
      </c>
      <c r="C152" s="73" t="s">
        <v>2597</v>
      </c>
      <c r="D152" s="86" t="s">
        <v>511</v>
      </c>
      <c r="E152" s="86" t="s">
        <v>130</v>
      </c>
      <c r="F152" s="94">
        <v>45034</v>
      </c>
      <c r="G152" s="83">
        <v>16107439.529475002</v>
      </c>
      <c r="H152" s="85">
        <v>-1.863046</v>
      </c>
      <c r="I152" s="83">
        <v>-300.08894130200008</v>
      </c>
      <c r="J152" s="84">
        <f t="shared" si="2"/>
        <v>5.7210819023377872E-3</v>
      </c>
      <c r="K152" s="84">
        <f>I152/'סכום נכסי הקרן'!$C$42</f>
        <v>-1.6018546008512673E-5</v>
      </c>
    </row>
    <row r="153" spans="2:11">
      <c r="B153" s="76" t="s">
        <v>2596</v>
      </c>
      <c r="C153" s="73" t="s">
        <v>2598</v>
      </c>
      <c r="D153" s="86" t="s">
        <v>511</v>
      </c>
      <c r="E153" s="86" t="s">
        <v>130</v>
      </c>
      <c r="F153" s="94">
        <v>45034</v>
      </c>
      <c r="G153" s="83">
        <v>16642959.368910003</v>
      </c>
      <c r="H153" s="85">
        <v>-1.863046</v>
      </c>
      <c r="I153" s="83">
        <v>-310.06592003700001</v>
      </c>
      <c r="J153" s="84">
        <f t="shared" si="2"/>
        <v>5.9112892196523381E-3</v>
      </c>
      <c r="K153" s="84">
        <f>I153/'סכום נכסי הקרן'!$C$42</f>
        <v>-1.6551110428244871E-5</v>
      </c>
    </row>
    <row r="154" spans="2:11">
      <c r="B154" s="76" t="s">
        <v>2599</v>
      </c>
      <c r="C154" s="73" t="s">
        <v>2600</v>
      </c>
      <c r="D154" s="86" t="s">
        <v>511</v>
      </c>
      <c r="E154" s="86" t="s">
        <v>130</v>
      </c>
      <c r="F154" s="94">
        <v>45034</v>
      </c>
      <c r="G154" s="83">
        <v>14496695.576528002</v>
      </c>
      <c r="H154" s="85">
        <v>-1.863046</v>
      </c>
      <c r="I154" s="83">
        <v>-270.08004717200004</v>
      </c>
      <c r="J154" s="84">
        <f t="shared" si="2"/>
        <v>5.1489737121078209E-3</v>
      </c>
      <c r="K154" s="84">
        <f>I154/'סכום נכסי הקרן'!$C$42</f>
        <v>-1.4416691407672079E-5</v>
      </c>
    </row>
    <row r="155" spans="2:11">
      <c r="B155" s="76" t="s">
        <v>2601</v>
      </c>
      <c r="C155" s="73" t="s">
        <v>2602</v>
      </c>
      <c r="D155" s="86" t="s">
        <v>511</v>
      </c>
      <c r="E155" s="86" t="s">
        <v>130</v>
      </c>
      <c r="F155" s="94">
        <v>45034</v>
      </c>
      <c r="G155" s="83">
        <v>12888451.323216002</v>
      </c>
      <c r="H155" s="85">
        <v>-1.9009480000000001</v>
      </c>
      <c r="I155" s="83">
        <v>-245.00270332300002</v>
      </c>
      <c r="J155" s="84">
        <f t="shared" si="2"/>
        <v>4.6708836584365906E-3</v>
      </c>
      <c r="K155" s="84">
        <f>I155/'סכום נכסי הקרן'!$C$42</f>
        <v>-1.3078079646526779E-5</v>
      </c>
    </row>
    <row r="156" spans="2:11">
      <c r="B156" s="76" t="s">
        <v>2603</v>
      </c>
      <c r="C156" s="73" t="s">
        <v>2604</v>
      </c>
      <c r="D156" s="86" t="s">
        <v>511</v>
      </c>
      <c r="E156" s="86" t="s">
        <v>130</v>
      </c>
      <c r="F156" s="94">
        <v>45097</v>
      </c>
      <c r="G156" s="83">
        <v>23397724.242882002</v>
      </c>
      <c r="H156" s="85">
        <v>-2.4463590000000002</v>
      </c>
      <c r="I156" s="83">
        <v>-572.39240434300018</v>
      </c>
      <c r="J156" s="84">
        <f t="shared" si="2"/>
        <v>1.0912444195092123E-2</v>
      </c>
      <c r="K156" s="84">
        <f>I156/'סכום נכסי הקרן'!$C$42</f>
        <v>-3.0553921861000036E-5</v>
      </c>
    </row>
    <row r="157" spans="2:11">
      <c r="B157" s="76" t="s">
        <v>2605</v>
      </c>
      <c r="C157" s="73" t="s">
        <v>2606</v>
      </c>
      <c r="D157" s="86" t="s">
        <v>511</v>
      </c>
      <c r="E157" s="86" t="s">
        <v>130</v>
      </c>
      <c r="F157" s="94">
        <v>45007</v>
      </c>
      <c r="G157" s="83">
        <v>18697574.727306005</v>
      </c>
      <c r="H157" s="85">
        <v>-1.6810039999999999</v>
      </c>
      <c r="I157" s="83">
        <v>-314.30704446100003</v>
      </c>
      <c r="J157" s="84">
        <f t="shared" si="2"/>
        <v>5.9921446489875066E-3</v>
      </c>
      <c r="K157" s="84">
        <f>I157/'סכום נכסי הקרן'!$C$42</f>
        <v>-1.6777498799702055E-5</v>
      </c>
    </row>
    <row r="158" spans="2:11">
      <c r="B158" s="76" t="s">
        <v>2607</v>
      </c>
      <c r="C158" s="73" t="s">
        <v>2608</v>
      </c>
      <c r="D158" s="86" t="s">
        <v>511</v>
      </c>
      <c r="E158" s="86" t="s">
        <v>130</v>
      </c>
      <c r="F158" s="94">
        <v>45097</v>
      </c>
      <c r="G158" s="83">
        <v>2036983.8591450003</v>
      </c>
      <c r="H158" s="85">
        <v>-2.4179889999999999</v>
      </c>
      <c r="I158" s="83">
        <v>-49.254038932000007</v>
      </c>
      <c r="J158" s="84">
        <f t="shared" si="2"/>
        <v>9.3900958005421829E-4</v>
      </c>
      <c r="K158" s="84">
        <f>I158/'סכום נכסי הקרן'!$C$42</f>
        <v>-2.6291474964527724E-6</v>
      </c>
    </row>
    <row r="159" spans="2:11">
      <c r="B159" s="76" t="s">
        <v>2607</v>
      </c>
      <c r="C159" s="73" t="s">
        <v>2609</v>
      </c>
      <c r="D159" s="86" t="s">
        <v>511</v>
      </c>
      <c r="E159" s="86" t="s">
        <v>130</v>
      </c>
      <c r="F159" s="94">
        <v>45097</v>
      </c>
      <c r="G159" s="83">
        <v>3223719.7805700004</v>
      </c>
      <c r="H159" s="85">
        <v>-2.4179889999999999</v>
      </c>
      <c r="I159" s="83">
        <v>-77.949179159000025</v>
      </c>
      <c r="J159" s="84">
        <f t="shared" si="2"/>
        <v>1.4860715501670125E-3</v>
      </c>
      <c r="K159" s="84">
        <f>I159/'סכום נכסי הקרן'!$C$42</f>
        <v>-4.160874796874486E-6</v>
      </c>
    </row>
    <row r="160" spans="2:11">
      <c r="B160" s="76" t="s">
        <v>2610</v>
      </c>
      <c r="C160" s="73" t="s">
        <v>2611</v>
      </c>
      <c r="D160" s="86" t="s">
        <v>511</v>
      </c>
      <c r="E160" s="86" t="s">
        <v>130</v>
      </c>
      <c r="F160" s="94">
        <v>45007</v>
      </c>
      <c r="G160" s="83">
        <v>24184593.978300005</v>
      </c>
      <c r="H160" s="85">
        <v>-1.6528529999999999</v>
      </c>
      <c r="I160" s="83">
        <v>-399.73589807700012</v>
      </c>
      <c r="J160" s="84">
        <f t="shared" si="2"/>
        <v>7.6208133571359481E-3</v>
      </c>
      <c r="K160" s="84">
        <f>I160/'סכום נכסי הקרן'!$C$42</f>
        <v>-2.1337633592290866E-5</v>
      </c>
    </row>
    <row r="161" spans="2:11">
      <c r="B161" s="76" t="s">
        <v>2612</v>
      </c>
      <c r="C161" s="73" t="s">
        <v>2613</v>
      </c>
      <c r="D161" s="86" t="s">
        <v>511</v>
      </c>
      <c r="E161" s="86" t="s">
        <v>130</v>
      </c>
      <c r="F161" s="94">
        <v>45097</v>
      </c>
      <c r="G161" s="83">
        <v>5553033.9698400013</v>
      </c>
      <c r="H161" s="85">
        <v>-2.389634</v>
      </c>
      <c r="I161" s="83">
        <v>-132.69717381499999</v>
      </c>
      <c r="J161" s="84">
        <f t="shared" si="2"/>
        <v>2.5298213133431065E-3</v>
      </c>
      <c r="K161" s="84">
        <f>I161/'סכום נכסי הקרן'!$C$42</f>
        <v>-7.0832859575989093E-6</v>
      </c>
    </row>
    <row r="162" spans="2:11">
      <c r="B162" s="76" t="s">
        <v>2612</v>
      </c>
      <c r="C162" s="73" t="s">
        <v>2614</v>
      </c>
      <c r="D162" s="86" t="s">
        <v>511</v>
      </c>
      <c r="E162" s="86" t="s">
        <v>130</v>
      </c>
      <c r="F162" s="94">
        <v>45097</v>
      </c>
      <c r="G162" s="83">
        <v>17735368.917420004</v>
      </c>
      <c r="H162" s="85">
        <v>-2.389634</v>
      </c>
      <c r="I162" s="83">
        <v>-423.81036153900004</v>
      </c>
      <c r="J162" s="84">
        <f t="shared" si="2"/>
        <v>8.0797838764205335E-3</v>
      </c>
      <c r="K162" s="84">
        <f>I162/'סכום נכסי הקרן'!$C$42</f>
        <v>-2.2622712272375278E-5</v>
      </c>
    </row>
    <row r="163" spans="2:11">
      <c r="B163" s="76" t="s">
        <v>2615</v>
      </c>
      <c r="C163" s="73" t="s">
        <v>2616</v>
      </c>
      <c r="D163" s="86" t="s">
        <v>511</v>
      </c>
      <c r="E163" s="86" t="s">
        <v>130</v>
      </c>
      <c r="F163" s="94">
        <v>45034</v>
      </c>
      <c r="G163" s="83">
        <v>16123955.402070003</v>
      </c>
      <c r="H163" s="85">
        <v>-1.816317</v>
      </c>
      <c r="I163" s="83">
        <v>-292.86213110400001</v>
      </c>
      <c r="J163" s="84">
        <f t="shared" si="2"/>
        <v>5.583305505593464E-3</v>
      </c>
      <c r="K163" s="84">
        <f>I163/'סכום נכסי הקרן'!$C$42</f>
        <v>-1.5632783737003466E-5</v>
      </c>
    </row>
    <row r="164" spans="2:11">
      <c r="B164" s="76" t="s">
        <v>2617</v>
      </c>
      <c r="C164" s="73" t="s">
        <v>2618</v>
      </c>
      <c r="D164" s="86" t="s">
        <v>511</v>
      </c>
      <c r="E164" s="86" t="s">
        <v>130</v>
      </c>
      <c r="F164" s="94">
        <v>44985</v>
      </c>
      <c r="G164" s="83">
        <v>9675176.7161250021</v>
      </c>
      <c r="H164" s="85">
        <v>-1.846265</v>
      </c>
      <c r="I164" s="83">
        <v>-178.62942784600003</v>
      </c>
      <c r="J164" s="84">
        <f t="shared" si="2"/>
        <v>3.4055023235469461E-3</v>
      </c>
      <c r="K164" s="84">
        <f>I164/'סכום נכסי הקרן'!$C$42</f>
        <v>-9.5351188084796485E-6</v>
      </c>
    </row>
    <row r="165" spans="2:11">
      <c r="B165" s="76" t="s">
        <v>2617</v>
      </c>
      <c r="C165" s="73" t="s">
        <v>2619</v>
      </c>
      <c r="D165" s="86" t="s">
        <v>511</v>
      </c>
      <c r="E165" s="86" t="s">
        <v>130</v>
      </c>
      <c r="F165" s="94">
        <v>44985</v>
      </c>
      <c r="G165" s="83">
        <v>12535328.940625003</v>
      </c>
      <c r="H165" s="85">
        <v>-1.846265</v>
      </c>
      <c r="I165" s="83">
        <v>-231.43542513200003</v>
      </c>
      <c r="J165" s="84">
        <f t="shared" si="2"/>
        <v>4.412228643074334E-3</v>
      </c>
      <c r="K165" s="84">
        <f>I165/'סכום נכסי הקרן'!$C$42</f>
        <v>-1.2353867454734906E-5</v>
      </c>
    </row>
    <row r="166" spans="2:11">
      <c r="B166" s="76" t="s">
        <v>2620</v>
      </c>
      <c r="C166" s="73" t="s">
        <v>2621</v>
      </c>
      <c r="D166" s="86" t="s">
        <v>511</v>
      </c>
      <c r="E166" s="86" t="s">
        <v>130</v>
      </c>
      <c r="F166" s="94">
        <v>44991</v>
      </c>
      <c r="G166" s="83">
        <v>7521197.3643750008</v>
      </c>
      <c r="H166" s="85">
        <v>-1.8174630000000001</v>
      </c>
      <c r="I166" s="83">
        <v>-136.69494203899998</v>
      </c>
      <c r="J166" s="84">
        <f t="shared" si="2"/>
        <v>2.6060372489815019E-3</v>
      </c>
      <c r="K166" s="84">
        <f>I166/'סכום נכסי הקרן'!$C$42</f>
        <v>-7.2966841386503983E-6</v>
      </c>
    </row>
    <row r="167" spans="2:11">
      <c r="B167" s="76" t="s">
        <v>2622</v>
      </c>
      <c r="C167" s="73" t="s">
        <v>2623</v>
      </c>
      <c r="D167" s="86" t="s">
        <v>511</v>
      </c>
      <c r="E167" s="86" t="s">
        <v>130</v>
      </c>
      <c r="F167" s="94">
        <v>44985</v>
      </c>
      <c r="G167" s="83">
        <v>4165815.7488180008</v>
      </c>
      <c r="H167" s="85">
        <v>-1.834927</v>
      </c>
      <c r="I167" s="83">
        <v>-76.439695681000018</v>
      </c>
      <c r="J167" s="84">
        <f t="shared" si="2"/>
        <v>1.4572938199034608E-3</v>
      </c>
      <c r="K167" s="84">
        <f>I167/'סכום נכסי הקרן'!$C$42</f>
        <v>-4.0802995832843951E-6</v>
      </c>
    </row>
    <row r="168" spans="2:11">
      <c r="B168" s="76" t="s">
        <v>2624</v>
      </c>
      <c r="C168" s="73" t="s">
        <v>2625</v>
      </c>
      <c r="D168" s="86" t="s">
        <v>511</v>
      </c>
      <c r="E168" s="86" t="s">
        <v>130</v>
      </c>
      <c r="F168" s="94">
        <v>44985</v>
      </c>
      <c r="G168" s="83">
        <v>9676515.8409300018</v>
      </c>
      <c r="H168" s="85">
        <v>-1.832171</v>
      </c>
      <c r="I168" s="83">
        <v>-177.29030304100004</v>
      </c>
      <c r="J168" s="84">
        <f t="shared" si="2"/>
        <v>3.3799724168012426E-3</v>
      </c>
      <c r="K168" s="84">
        <f>I168/'סכום נכסי הקרן'!$C$42</f>
        <v>-9.4636372263628143E-6</v>
      </c>
    </row>
    <row r="169" spans="2:11">
      <c r="B169" s="76" t="s">
        <v>2626</v>
      </c>
      <c r="C169" s="73" t="s">
        <v>2627</v>
      </c>
      <c r="D169" s="86" t="s">
        <v>511</v>
      </c>
      <c r="E169" s="86" t="s">
        <v>130</v>
      </c>
      <c r="F169" s="94">
        <v>45097</v>
      </c>
      <c r="G169" s="83">
        <v>33877179.316890009</v>
      </c>
      <c r="H169" s="85">
        <v>-2.3329710000000001</v>
      </c>
      <c r="I169" s="83">
        <v>-790.34475982299989</v>
      </c>
      <c r="J169" s="84">
        <f t="shared" si="2"/>
        <v>1.506762322667681E-2</v>
      </c>
      <c r="K169" s="84">
        <f>I169/'סכום נכסי הקרן'!$C$42</f>
        <v>-4.2188072119161571E-5</v>
      </c>
    </row>
    <row r="170" spans="2:11">
      <c r="B170" s="76" t="s">
        <v>2628</v>
      </c>
      <c r="C170" s="73" t="s">
        <v>2629</v>
      </c>
      <c r="D170" s="86" t="s">
        <v>511</v>
      </c>
      <c r="E170" s="86" t="s">
        <v>130</v>
      </c>
      <c r="F170" s="94">
        <v>44985</v>
      </c>
      <c r="G170" s="83">
        <v>36787043.953163005</v>
      </c>
      <c r="H170" s="85">
        <v>-1.7870950000000001</v>
      </c>
      <c r="I170" s="83">
        <v>-657.41939374700019</v>
      </c>
      <c r="J170" s="84">
        <f t="shared" si="2"/>
        <v>1.2533451514385329E-2</v>
      </c>
      <c r="K170" s="84">
        <f>I170/'סכום נכסי הקרן'!$C$42</f>
        <v>-3.5092605412029701E-5</v>
      </c>
    </row>
    <row r="171" spans="2:11">
      <c r="B171" s="76" t="s">
        <v>2628</v>
      </c>
      <c r="C171" s="73" t="s">
        <v>2630</v>
      </c>
      <c r="D171" s="86" t="s">
        <v>511</v>
      </c>
      <c r="E171" s="86" t="s">
        <v>130</v>
      </c>
      <c r="F171" s="94">
        <v>44985</v>
      </c>
      <c r="G171" s="83">
        <v>277851.55851900001</v>
      </c>
      <c r="H171" s="85">
        <v>-1.7870950000000001</v>
      </c>
      <c r="I171" s="83">
        <v>-4.9654708580000007</v>
      </c>
      <c r="J171" s="84">
        <f t="shared" si="2"/>
        <v>9.4664819499965203E-5</v>
      </c>
      <c r="K171" s="84">
        <f>I171/'סכום נכסי הקרן'!$C$42</f>
        <v>-2.6505349729884158E-7</v>
      </c>
    </row>
    <row r="172" spans="2:11">
      <c r="B172" s="76" t="s">
        <v>2631</v>
      </c>
      <c r="C172" s="73" t="s">
        <v>2632</v>
      </c>
      <c r="D172" s="86" t="s">
        <v>511</v>
      </c>
      <c r="E172" s="86" t="s">
        <v>130</v>
      </c>
      <c r="F172" s="94">
        <v>44991</v>
      </c>
      <c r="G172" s="83">
        <v>11114984.771636002</v>
      </c>
      <c r="H172" s="85">
        <v>-1.7498640000000001</v>
      </c>
      <c r="I172" s="83">
        <v>-194.49711486100003</v>
      </c>
      <c r="J172" s="84">
        <f t="shared" si="2"/>
        <v>3.708013761054796E-3</v>
      </c>
      <c r="K172" s="84">
        <f>I172/'סכום נכסי הקרן'!$C$42</f>
        <v>-1.0382125277280713E-5</v>
      </c>
    </row>
    <row r="173" spans="2:11">
      <c r="B173" s="76" t="s">
        <v>2633</v>
      </c>
      <c r="C173" s="73" t="s">
        <v>2634</v>
      </c>
      <c r="D173" s="86" t="s">
        <v>511</v>
      </c>
      <c r="E173" s="86" t="s">
        <v>130</v>
      </c>
      <c r="F173" s="94">
        <v>45035</v>
      </c>
      <c r="G173" s="83">
        <v>42922967.374665007</v>
      </c>
      <c r="H173" s="85">
        <v>-1.6729270000000001</v>
      </c>
      <c r="I173" s="83">
        <v>-718.06998097000019</v>
      </c>
      <c r="J173" s="84">
        <f t="shared" si="2"/>
        <v>1.3689731967181049E-2</v>
      </c>
      <c r="K173" s="84">
        <f>I173/'סכום נכסי הקרן'!$C$42</f>
        <v>-3.8330092997076078E-5</v>
      </c>
    </row>
    <row r="174" spans="2:11">
      <c r="B174" s="76" t="s">
        <v>2635</v>
      </c>
      <c r="C174" s="73" t="s">
        <v>2636</v>
      </c>
      <c r="D174" s="86" t="s">
        <v>511</v>
      </c>
      <c r="E174" s="86" t="s">
        <v>130</v>
      </c>
      <c r="F174" s="94">
        <v>45035</v>
      </c>
      <c r="G174" s="83">
        <v>858334.24112000014</v>
      </c>
      <c r="H174" s="85">
        <v>-1.6448100000000001</v>
      </c>
      <c r="I174" s="83">
        <v>-14.117964678000002</v>
      </c>
      <c r="J174" s="84">
        <f t="shared" si="2"/>
        <v>2.6915364447190846E-4</v>
      </c>
      <c r="K174" s="84">
        <f>I174/'סכום נכסי הקרן'!$C$42</f>
        <v>-7.5360746637281218E-7</v>
      </c>
    </row>
    <row r="175" spans="2:11">
      <c r="B175" s="76" t="s">
        <v>2635</v>
      </c>
      <c r="C175" s="73" t="s">
        <v>2637</v>
      </c>
      <c r="D175" s="86" t="s">
        <v>511</v>
      </c>
      <c r="E175" s="86" t="s">
        <v>130</v>
      </c>
      <c r="F175" s="94">
        <v>45035</v>
      </c>
      <c r="G175" s="83">
        <v>906579.72672000015</v>
      </c>
      <c r="H175" s="85">
        <v>-1.6448100000000001</v>
      </c>
      <c r="I175" s="83">
        <v>-14.911510844000002</v>
      </c>
      <c r="J175" s="84">
        <f t="shared" si="2"/>
        <v>2.8428230129369812E-4</v>
      </c>
      <c r="K175" s="84">
        <f>I175/'סכום נכסי הקרן'!$C$42</f>
        <v>-7.9596642740216061E-7</v>
      </c>
    </row>
    <row r="176" spans="2:11">
      <c r="B176" s="76" t="s">
        <v>2638</v>
      </c>
      <c r="C176" s="73" t="s">
        <v>2639</v>
      </c>
      <c r="D176" s="86" t="s">
        <v>511</v>
      </c>
      <c r="E176" s="86" t="s">
        <v>130</v>
      </c>
      <c r="F176" s="94">
        <v>45035</v>
      </c>
      <c r="G176" s="83">
        <v>10790827.550559999</v>
      </c>
      <c r="H176" s="85">
        <v>-1.6448100000000001</v>
      </c>
      <c r="I176" s="83">
        <v>-177.48857296400001</v>
      </c>
      <c r="J176" s="84">
        <f t="shared" si="2"/>
        <v>3.3837523577191966E-3</v>
      </c>
      <c r="K176" s="84">
        <f>I176/'סכום נכסי הקרן'!$C$42</f>
        <v>-9.4742207416029947E-6</v>
      </c>
    </row>
    <row r="177" spans="2:11">
      <c r="B177" s="76" t="s">
        <v>2640</v>
      </c>
      <c r="C177" s="73" t="s">
        <v>2641</v>
      </c>
      <c r="D177" s="86" t="s">
        <v>511</v>
      </c>
      <c r="E177" s="86" t="s">
        <v>130</v>
      </c>
      <c r="F177" s="94">
        <v>44991</v>
      </c>
      <c r="G177" s="83">
        <v>10793811.739595002</v>
      </c>
      <c r="H177" s="85">
        <v>-1.6907890000000001</v>
      </c>
      <c r="I177" s="83">
        <v>-182.50056633400004</v>
      </c>
      <c r="J177" s="84">
        <f t="shared" si="2"/>
        <v>3.4793041112737787E-3</v>
      </c>
      <c r="K177" s="84">
        <f>I177/'סכום נכסי הקרן'!$C$42</f>
        <v>-9.7417575793264135E-6</v>
      </c>
    </row>
    <row r="178" spans="2:11">
      <c r="B178" s="76" t="s">
        <v>2642</v>
      </c>
      <c r="C178" s="73" t="s">
        <v>2643</v>
      </c>
      <c r="D178" s="86" t="s">
        <v>511</v>
      </c>
      <c r="E178" s="86" t="s">
        <v>130</v>
      </c>
      <c r="F178" s="94">
        <v>45007</v>
      </c>
      <c r="G178" s="83">
        <v>3765283.1649750005</v>
      </c>
      <c r="H178" s="85">
        <v>-1.6764049999999999</v>
      </c>
      <c r="I178" s="83">
        <v>-63.121409625000013</v>
      </c>
      <c r="J178" s="84">
        <f t="shared" si="2"/>
        <v>1.2033857452021705E-3</v>
      </c>
      <c r="K178" s="84">
        <f>I178/'סכום נכסי הקרן'!$C$42</f>
        <v>-3.3693784243208243E-6</v>
      </c>
    </row>
    <row r="179" spans="2:11">
      <c r="B179" s="76" t="s">
        <v>2642</v>
      </c>
      <c r="C179" s="73" t="s">
        <v>2644</v>
      </c>
      <c r="D179" s="86" t="s">
        <v>511</v>
      </c>
      <c r="E179" s="86" t="s">
        <v>130</v>
      </c>
      <c r="F179" s="94">
        <v>45007</v>
      </c>
      <c r="G179" s="83">
        <v>453415.22007000004</v>
      </c>
      <c r="H179" s="85">
        <v>-1.6764049999999999</v>
      </c>
      <c r="I179" s="83">
        <v>-7.601077194000001</v>
      </c>
      <c r="J179" s="84">
        <f t="shared" si="2"/>
        <v>1.449116551386096E-4</v>
      </c>
      <c r="K179" s="84">
        <f>I179/'סכום נכסי הקרן'!$C$42</f>
        <v>-4.0574039222528961E-7</v>
      </c>
    </row>
    <row r="180" spans="2:11">
      <c r="B180" s="76" t="s">
        <v>2642</v>
      </c>
      <c r="C180" s="73" t="s">
        <v>2645</v>
      </c>
      <c r="D180" s="86" t="s">
        <v>511</v>
      </c>
      <c r="E180" s="86" t="s">
        <v>130</v>
      </c>
      <c r="F180" s="94">
        <v>45007</v>
      </c>
      <c r="G180" s="83">
        <v>12916305.119160002</v>
      </c>
      <c r="H180" s="85">
        <v>-1.6764049999999999</v>
      </c>
      <c r="I180" s="83">
        <v>-216.52963536200002</v>
      </c>
      <c r="J180" s="84">
        <f t="shared" si="2"/>
        <v>4.1280554118875894E-3</v>
      </c>
      <c r="K180" s="84">
        <f>I180/'סכום נכסי הקרן'!$C$42</f>
        <v>-1.1558206414417953E-5</v>
      </c>
    </row>
    <row r="181" spans="2:11">
      <c r="B181" s="76" t="s">
        <v>2646</v>
      </c>
      <c r="C181" s="73" t="s">
        <v>2647</v>
      </c>
      <c r="D181" s="86" t="s">
        <v>511</v>
      </c>
      <c r="E181" s="86" t="s">
        <v>130</v>
      </c>
      <c r="F181" s="94">
        <v>45036</v>
      </c>
      <c r="G181" s="83">
        <v>25832610.238320004</v>
      </c>
      <c r="H181" s="85">
        <v>-1.6097490000000001</v>
      </c>
      <c r="I181" s="83">
        <v>-415.84026833200005</v>
      </c>
      <c r="J181" s="84">
        <f t="shared" si="2"/>
        <v>7.9278370708878859E-3</v>
      </c>
      <c r="K181" s="84">
        <f>I181/'סכום נכסי הקרן'!$C$42</f>
        <v>-2.2197274053377462E-5</v>
      </c>
    </row>
    <row r="182" spans="2:11">
      <c r="B182" s="76" t="s">
        <v>2648</v>
      </c>
      <c r="C182" s="73" t="s">
        <v>2649</v>
      </c>
      <c r="D182" s="86" t="s">
        <v>511</v>
      </c>
      <c r="E182" s="86" t="s">
        <v>130</v>
      </c>
      <c r="F182" s="94">
        <v>45055</v>
      </c>
      <c r="G182" s="83">
        <v>10551537.229800003</v>
      </c>
      <c r="H182" s="85">
        <v>-1.483827</v>
      </c>
      <c r="I182" s="83">
        <v>-156.56654578300004</v>
      </c>
      <c r="J182" s="84">
        <f t="shared" si="2"/>
        <v>2.9848818410446775E-3</v>
      </c>
      <c r="K182" s="84">
        <f>I182/'סכום נכסי הקרן'!$C$42</f>
        <v>-8.3574169915676808E-6</v>
      </c>
    </row>
    <row r="183" spans="2:11">
      <c r="B183" s="76" t="s">
        <v>2650</v>
      </c>
      <c r="C183" s="73" t="s">
        <v>2651</v>
      </c>
      <c r="D183" s="86" t="s">
        <v>511</v>
      </c>
      <c r="E183" s="86" t="s">
        <v>130</v>
      </c>
      <c r="F183" s="94">
        <v>45055</v>
      </c>
      <c r="G183" s="83">
        <v>8792947.6915000025</v>
      </c>
      <c r="H183" s="85">
        <v>-1.483827</v>
      </c>
      <c r="I183" s="83">
        <v>-130.47212160200002</v>
      </c>
      <c r="J183" s="84">
        <f t="shared" si="2"/>
        <v>2.4874015364185712E-3</v>
      </c>
      <c r="K183" s="84">
        <f>I183/'סכום נכסי הקרן'!$C$42</f>
        <v>-6.9645141658406315E-6</v>
      </c>
    </row>
    <row r="184" spans="2:11">
      <c r="B184" s="76" t="s">
        <v>2652</v>
      </c>
      <c r="C184" s="73" t="s">
        <v>2653</v>
      </c>
      <c r="D184" s="86" t="s">
        <v>511</v>
      </c>
      <c r="E184" s="86" t="s">
        <v>130</v>
      </c>
      <c r="F184" s="94">
        <v>45036</v>
      </c>
      <c r="G184" s="83">
        <v>66970000.000000007</v>
      </c>
      <c r="H184" s="85">
        <v>-1.525542</v>
      </c>
      <c r="I184" s="83">
        <v>-1021.6557100000002</v>
      </c>
      <c r="J184" s="84">
        <f t="shared" si="2"/>
        <v>1.9477478801922476E-2</v>
      </c>
      <c r="K184" s="84">
        <f>I184/'סכום נכסי הקרן'!$C$42</f>
        <v>-5.4535295184453404E-5</v>
      </c>
    </row>
    <row r="185" spans="2:11">
      <c r="B185" s="76" t="s">
        <v>2652</v>
      </c>
      <c r="C185" s="73" t="s">
        <v>2654</v>
      </c>
      <c r="D185" s="86" t="s">
        <v>511</v>
      </c>
      <c r="E185" s="86" t="s">
        <v>130</v>
      </c>
      <c r="F185" s="94">
        <v>45036</v>
      </c>
      <c r="G185" s="83">
        <v>12927018.117600001</v>
      </c>
      <c r="H185" s="85">
        <v>-1.525542</v>
      </c>
      <c r="I185" s="83">
        <v>-197.20713572600005</v>
      </c>
      <c r="J185" s="84">
        <f t="shared" si="2"/>
        <v>3.7596792814783109E-3</v>
      </c>
      <c r="K185" s="84">
        <f>I185/'סכום נכסי הקרן'!$C$42</f>
        <v>-1.0526784369754049E-5</v>
      </c>
    </row>
    <row r="186" spans="2:11">
      <c r="B186" s="76" t="s">
        <v>2652</v>
      </c>
      <c r="C186" s="73" t="s">
        <v>2655</v>
      </c>
      <c r="D186" s="86" t="s">
        <v>511</v>
      </c>
      <c r="E186" s="86" t="s">
        <v>130</v>
      </c>
      <c r="F186" s="94">
        <v>45036</v>
      </c>
      <c r="G186" s="83">
        <v>5024541.5380000006</v>
      </c>
      <c r="H186" s="85">
        <v>-1.525542</v>
      </c>
      <c r="I186" s="83">
        <v>-76.651508958000022</v>
      </c>
      <c r="J186" s="84">
        <f t="shared" si="2"/>
        <v>1.4613319597311463E-3</v>
      </c>
      <c r="K186" s="84">
        <f>I186/'סכום נכסי הקרן'!$C$42</f>
        <v>-4.0916060336591323E-6</v>
      </c>
    </row>
    <row r="187" spans="2:11">
      <c r="B187" s="76" t="s">
        <v>2656</v>
      </c>
      <c r="C187" s="73" t="s">
        <v>2657</v>
      </c>
      <c r="D187" s="86" t="s">
        <v>511</v>
      </c>
      <c r="E187" s="86" t="s">
        <v>130</v>
      </c>
      <c r="F187" s="94">
        <v>45036</v>
      </c>
      <c r="G187" s="83">
        <v>6280676.9225000013</v>
      </c>
      <c r="H187" s="85">
        <v>-1.525542</v>
      </c>
      <c r="I187" s="83">
        <v>-95.814386545000019</v>
      </c>
      <c r="J187" s="84">
        <f t="shared" si="2"/>
        <v>1.8266649562888885E-3</v>
      </c>
      <c r="K187" s="84">
        <f>I187/'סכום נכסי הקרן'!$C$42</f>
        <v>-5.114507560623231E-6</v>
      </c>
    </row>
    <row r="188" spans="2:11">
      <c r="B188" s="76" t="s">
        <v>2656</v>
      </c>
      <c r="C188" s="73" t="s">
        <v>2658</v>
      </c>
      <c r="D188" s="86" t="s">
        <v>511</v>
      </c>
      <c r="E188" s="86" t="s">
        <v>130</v>
      </c>
      <c r="F188" s="94">
        <v>45036</v>
      </c>
      <c r="G188" s="83">
        <v>16158772.647000004</v>
      </c>
      <c r="H188" s="85">
        <v>-1.525542</v>
      </c>
      <c r="I188" s="83">
        <v>-246.50891965800002</v>
      </c>
      <c r="J188" s="84">
        <f t="shared" si="2"/>
        <v>4.6995991018574197E-3</v>
      </c>
      <c r="K188" s="84">
        <f>I188/'סכום נכסי הקרן'!$C$42</f>
        <v>-1.315848046221925E-5</v>
      </c>
    </row>
    <row r="189" spans="2:11">
      <c r="B189" s="76" t="s">
        <v>2659</v>
      </c>
      <c r="C189" s="73" t="s">
        <v>2660</v>
      </c>
      <c r="D189" s="86" t="s">
        <v>511</v>
      </c>
      <c r="E189" s="86" t="s">
        <v>130</v>
      </c>
      <c r="F189" s="94">
        <v>45036</v>
      </c>
      <c r="G189" s="83">
        <v>12927018.117600001</v>
      </c>
      <c r="H189" s="85">
        <v>-1.525542</v>
      </c>
      <c r="I189" s="83">
        <v>-197.20713572600005</v>
      </c>
      <c r="J189" s="84">
        <f t="shared" si="2"/>
        <v>3.7596792814783109E-3</v>
      </c>
      <c r="K189" s="84">
        <f>I189/'סכום נכסי הקרן'!$C$42</f>
        <v>-1.0526784369754049E-5</v>
      </c>
    </row>
    <row r="190" spans="2:11">
      <c r="B190" s="76" t="s">
        <v>2661</v>
      </c>
      <c r="C190" s="73" t="s">
        <v>2662</v>
      </c>
      <c r="D190" s="86" t="s">
        <v>511</v>
      </c>
      <c r="E190" s="86" t="s">
        <v>130</v>
      </c>
      <c r="F190" s="94">
        <v>45061</v>
      </c>
      <c r="G190" s="83">
        <v>11305218.460500002</v>
      </c>
      <c r="H190" s="85">
        <v>-1.5185900000000001</v>
      </c>
      <c r="I190" s="83">
        <v>-171.67989203500002</v>
      </c>
      <c r="J190" s="84">
        <f t="shared" si="2"/>
        <v>3.2730120578761813E-3</v>
      </c>
      <c r="K190" s="84">
        <f>I190/'סכום נכסי הקרן'!$C$42</f>
        <v>-9.1641572574030976E-6</v>
      </c>
    </row>
    <row r="191" spans="2:11">
      <c r="B191" s="76" t="s">
        <v>2663</v>
      </c>
      <c r="C191" s="73" t="s">
        <v>2664</v>
      </c>
      <c r="D191" s="86" t="s">
        <v>511</v>
      </c>
      <c r="E191" s="86" t="s">
        <v>130</v>
      </c>
      <c r="F191" s="94">
        <v>45055</v>
      </c>
      <c r="G191" s="83">
        <v>13318713.262185002</v>
      </c>
      <c r="H191" s="85">
        <v>-1.4558</v>
      </c>
      <c r="I191" s="83">
        <v>-193.89388291300003</v>
      </c>
      <c r="J191" s="84">
        <f t="shared" si="2"/>
        <v>3.6965133726511406E-3</v>
      </c>
      <c r="K191" s="84">
        <f>I191/'סכום נכסי הקרן'!$C$42</f>
        <v>-1.0349925161305367E-5</v>
      </c>
    </row>
    <row r="192" spans="2:11">
      <c r="B192" s="76" t="s">
        <v>2665</v>
      </c>
      <c r="C192" s="73" t="s">
        <v>2666</v>
      </c>
      <c r="D192" s="86" t="s">
        <v>511</v>
      </c>
      <c r="E192" s="86" t="s">
        <v>130</v>
      </c>
      <c r="F192" s="94">
        <v>45029</v>
      </c>
      <c r="G192" s="83">
        <v>17386560.000000004</v>
      </c>
      <c r="H192" s="85">
        <v>-1.611829</v>
      </c>
      <c r="I192" s="83">
        <v>-280.24159999999995</v>
      </c>
      <c r="J192" s="84">
        <f t="shared" si="2"/>
        <v>5.3426998645334589E-3</v>
      </c>
      <c r="K192" s="84">
        <f>I192/'סכום נכסי הקרן'!$C$42</f>
        <v>-1.4959108268443495E-5</v>
      </c>
    </row>
    <row r="193" spans="2:11">
      <c r="B193" s="76" t="s">
        <v>2667</v>
      </c>
      <c r="C193" s="73" t="s">
        <v>2668</v>
      </c>
      <c r="D193" s="86" t="s">
        <v>511</v>
      </c>
      <c r="E193" s="86" t="s">
        <v>130</v>
      </c>
      <c r="F193" s="94">
        <v>44984</v>
      </c>
      <c r="G193" s="83">
        <v>9708654.8362500016</v>
      </c>
      <c r="H193" s="85">
        <v>-1.495071</v>
      </c>
      <c r="I193" s="83">
        <v>-145.15130772100002</v>
      </c>
      <c r="J193" s="84">
        <f t="shared" si="2"/>
        <v>2.767254654904345E-3</v>
      </c>
      <c r="K193" s="84">
        <f>I193/'סכום נכסי הקרן'!$C$42</f>
        <v>-7.7480792555587684E-6</v>
      </c>
    </row>
    <row r="194" spans="2:11">
      <c r="B194" s="76" t="s">
        <v>2669</v>
      </c>
      <c r="C194" s="73" t="s">
        <v>2670</v>
      </c>
      <c r="D194" s="86" t="s">
        <v>511</v>
      </c>
      <c r="E194" s="86" t="s">
        <v>130</v>
      </c>
      <c r="F194" s="94">
        <v>45103</v>
      </c>
      <c r="G194" s="83">
        <v>11669652.583046002</v>
      </c>
      <c r="H194" s="85">
        <v>-1.9824349999999999</v>
      </c>
      <c r="I194" s="83">
        <v>-231.34332856300006</v>
      </c>
      <c r="J194" s="84">
        <f t="shared" si="2"/>
        <v>4.4104728569001181E-3</v>
      </c>
      <c r="K194" s="84">
        <f>I194/'סכום נכסי הקרן'!$C$42</f>
        <v>-1.2348951401776235E-5</v>
      </c>
    </row>
    <row r="195" spans="2:11">
      <c r="B195" s="76" t="s">
        <v>2671</v>
      </c>
      <c r="C195" s="73" t="s">
        <v>2672</v>
      </c>
      <c r="D195" s="86" t="s">
        <v>511</v>
      </c>
      <c r="E195" s="86" t="s">
        <v>130</v>
      </c>
      <c r="F195" s="94">
        <v>45061</v>
      </c>
      <c r="G195" s="83">
        <v>12962728.112400003</v>
      </c>
      <c r="H195" s="85">
        <v>-1.2389239999999999</v>
      </c>
      <c r="I195" s="83">
        <v>-160.59838106400002</v>
      </c>
      <c r="J195" s="84">
        <f t="shared" si="2"/>
        <v>3.0617472522099717E-3</v>
      </c>
      <c r="K195" s="84">
        <f>I195/'סכום נכסי הקרן'!$C$42</f>
        <v>-8.5726336492266765E-6</v>
      </c>
    </row>
    <row r="196" spans="2:11">
      <c r="B196" s="76" t="s">
        <v>2673</v>
      </c>
      <c r="C196" s="73" t="s">
        <v>2674</v>
      </c>
      <c r="D196" s="86" t="s">
        <v>511</v>
      </c>
      <c r="E196" s="86" t="s">
        <v>130</v>
      </c>
      <c r="F196" s="94">
        <v>45061</v>
      </c>
      <c r="G196" s="83">
        <v>19444092.168600004</v>
      </c>
      <c r="H196" s="85">
        <v>-1.2389239999999999</v>
      </c>
      <c r="I196" s="83">
        <v>-240.89757159600006</v>
      </c>
      <c r="J196" s="84">
        <f t="shared" si="2"/>
        <v>4.5926208783149576E-3</v>
      </c>
      <c r="K196" s="84">
        <f>I196/'סכום נכסי הקרן'!$C$42</f>
        <v>-1.2858950473840016E-5</v>
      </c>
    </row>
    <row r="197" spans="2:11">
      <c r="B197" s="76" t="s">
        <v>2675</v>
      </c>
      <c r="C197" s="73" t="s">
        <v>2676</v>
      </c>
      <c r="D197" s="86" t="s">
        <v>511</v>
      </c>
      <c r="E197" s="86" t="s">
        <v>130</v>
      </c>
      <c r="F197" s="94">
        <v>45061</v>
      </c>
      <c r="G197" s="83">
        <v>12596053.717499999</v>
      </c>
      <c r="H197" s="85">
        <v>-1.2389239999999999</v>
      </c>
      <c r="I197" s="83">
        <v>-156.05556309500002</v>
      </c>
      <c r="J197" s="84">
        <f t="shared" si="2"/>
        <v>2.9751401498112682E-3</v>
      </c>
      <c r="K197" s="84">
        <f>I197/'סכום נכסי הקרן'!$C$42</f>
        <v>-8.3301410790939704E-6</v>
      </c>
    </row>
    <row r="198" spans="2:11">
      <c r="B198" s="76" t="s">
        <v>2677</v>
      </c>
      <c r="C198" s="73" t="s">
        <v>2678</v>
      </c>
      <c r="D198" s="86" t="s">
        <v>511</v>
      </c>
      <c r="E198" s="86" t="s">
        <v>130</v>
      </c>
      <c r="F198" s="94">
        <v>45057</v>
      </c>
      <c r="G198" s="83">
        <v>30800897.177351009</v>
      </c>
      <c r="H198" s="85">
        <v>-1.8658619999999999</v>
      </c>
      <c r="I198" s="83">
        <v>-574.70214912600011</v>
      </c>
      <c r="J198" s="84">
        <f t="shared" si="2"/>
        <v>1.0956478603756791E-2</v>
      </c>
      <c r="K198" s="84">
        <f>I198/'סכום נכסי הקרן'!$C$42</f>
        <v>-3.067721448522631E-5</v>
      </c>
    </row>
    <row r="199" spans="2:11">
      <c r="B199" s="76" t="s">
        <v>2679</v>
      </c>
      <c r="C199" s="73" t="s">
        <v>2680</v>
      </c>
      <c r="D199" s="86" t="s">
        <v>511</v>
      </c>
      <c r="E199" s="86" t="s">
        <v>130</v>
      </c>
      <c r="F199" s="94">
        <v>45061</v>
      </c>
      <c r="G199" s="83">
        <v>25937597.623032004</v>
      </c>
      <c r="H199" s="85">
        <v>-1.1915340000000001</v>
      </c>
      <c r="I199" s="83">
        <v>-309.05536389600002</v>
      </c>
      <c r="J199" s="84">
        <f t="shared" si="2"/>
        <v>5.8920233499255587E-3</v>
      </c>
      <c r="K199" s="84">
        <f>I199/'סכום נכסי הקרן'!$C$42</f>
        <v>-1.6497167620594045E-5</v>
      </c>
    </row>
    <row r="200" spans="2:11">
      <c r="B200" s="76" t="s">
        <v>2681</v>
      </c>
      <c r="C200" s="73" t="s">
        <v>2682</v>
      </c>
      <c r="D200" s="86" t="s">
        <v>511</v>
      </c>
      <c r="E200" s="86" t="s">
        <v>130</v>
      </c>
      <c r="F200" s="94">
        <v>45057</v>
      </c>
      <c r="G200" s="83">
        <v>11354885.596530002</v>
      </c>
      <c r="H200" s="85">
        <v>-1.80139</v>
      </c>
      <c r="I200" s="83">
        <v>-204.54573427700007</v>
      </c>
      <c r="J200" s="84">
        <f t="shared" si="2"/>
        <v>3.8995868807936633E-3</v>
      </c>
      <c r="K200" s="84">
        <f>I200/'סכום נכסי הקרן'!$C$42</f>
        <v>-1.091851382841776E-5</v>
      </c>
    </row>
    <row r="201" spans="2:11">
      <c r="B201" s="76" t="s">
        <v>2681</v>
      </c>
      <c r="C201" s="73" t="s">
        <v>2683</v>
      </c>
      <c r="D201" s="86" t="s">
        <v>511</v>
      </c>
      <c r="E201" s="86" t="s">
        <v>130</v>
      </c>
      <c r="F201" s="94">
        <v>45057</v>
      </c>
      <c r="G201" s="83">
        <v>4287377.4466100009</v>
      </c>
      <c r="H201" s="85">
        <v>-1.80139</v>
      </c>
      <c r="I201" s="83">
        <v>-77.232373720000012</v>
      </c>
      <c r="J201" s="84">
        <f t="shared" si="2"/>
        <v>1.4724059262131021E-3</v>
      </c>
      <c r="K201" s="84">
        <f>I201/'סכום נכסי הקרן'!$C$42</f>
        <v>-4.1226122042779182E-6</v>
      </c>
    </row>
    <row r="202" spans="2:11">
      <c r="B202" s="76" t="s">
        <v>2684</v>
      </c>
      <c r="C202" s="73" t="s">
        <v>2685</v>
      </c>
      <c r="D202" s="86" t="s">
        <v>511</v>
      </c>
      <c r="E202" s="86" t="s">
        <v>130</v>
      </c>
      <c r="F202" s="94">
        <v>45057</v>
      </c>
      <c r="G202" s="83">
        <v>6306701.8268750012</v>
      </c>
      <c r="H202" s="85">
        <v>-1.7733840000000001</v>
      </c>
      <c r="I202" s="83">
        <v>-111.84202655200001</v>
      </c>
      <c r="J202" s="84">
        <f t="shared" si="2"/>
        <v>2.1322258369511097E-3</v>
      </c>
      <c r="K202" s="84">
        <f>I202/'סכום נכסי הקרן'!$C$42</f>
        <v>-5.9700522126390251E-6</v>
      </c>
    </row>
    <row r="203" spans="2:11">
      <c r="B203" s="76" t="s">
        <v>2684</v>
      </c>
      <c r="C203" s="73" t="s">
        <v>2686</v>
      </c>
      <c r="D203" s="86" t="s">
        <v>511</v>
      </c>
      <c r="E203" s="86" t="s">
        <v>130</v>
      </c>
      <c r="F203" s="94">
        <v>45057</v>
      </c>
      <c r="G203" s="83">
        <v>9735437.3323500026</v>
      </c>
      <c r="H203" s="85">
        <v>-1.7733840000000001</v>
      </c>
      <c r="I203" s="83">
        <v>-172.646665485</v>
      </c>
      <c r="J203" s="84">
        <f t="shared" si="2"/>
        <v>3.291443227197044E-3</v>
      </c>
      <c r="K203" s="84">
        <f>I203/'סכום נכסי הקרן'!$C$42</f>
        <v>-9.2157629744329978E-6</v>
      </c>
    </row>
    <row r="204" spans="2:11">
      <c r="B204" s="76" t="s">
        <v>2687</v>
      </c>
      <c r="C204" s="73" t="s">
        <v>2688</v>
      </c>
      <c r="D204" s="86" t="s">
        <v>511</v>
      </c>
      <c r="E204" s="86" t="s">
        <v>130</v>
      </c>
      <c r="F204" s="94">
        <v>45068</v>
      </c>
      <c r="G204" s="83">
        <v>40564322.218125008</v>
      </c>
      <c r="H204" s="85">
        <v>-1.527949</v>
      </c>
      <c r="I204" s="83">
        <v>-619.80219865200013</v>
      </c>
      <c r="J204" s="84">
        <f t="shared" ref="J204:J267" si="3">IFERROR(I204/$I$11,0)</f>
        <v>1.1816293950561165E-2</v>
      </c>
      <c r="K204" s="84">
        <f>I204/'סכום נכסי הקרן'!$C$42</f>
        <v>-3.3084624818922652E-5</v>
      </c>
    </row>
    <row r="205" spans="2:11">
      <c r="B205" s="76" t="s">
        <v>2689</v>
      </c>
      <c r="C205" s="73" t="s">
        <v>2690</v>
      </c>
      <c r="D205" s="86" t="s">
        <v>511</v>
      </c>
      <c r="E205" s="86" t="s">
        <v>130</v>
      </c>
      <c r="F205" s="94">
        <v>44984</v>
      </c>
      <c r="G205" s="83">
        <v>11178325.026220001</v>
      </c>
      <c r="H205" s="85">
        <v>-1.5232619999999999</v>
      </c>
      <c r="I205" s="83">
        <v>-170.27515580700003</v>
      </c>
      <c r="J205" s="84">
        <f t="shared" si="3"/>
        <v>3.246231294224244E-3</v>
      </c>
      <c r="K205" s="84">
        <f>I205/'סכום נכסי הקרן'!$C$42</f>
        <v>-9.0891733816214266E-6</v>
      </c>
    </row>
    <row r="206" spans="2:11">
      <c r="B206" s="76" t="s">
        <v>2691</v>
      </c>
      <c r="C206" s="73" t="s">
        <v>2692</v>
      </c>
      <c r="D206" s="86" t="s">
        <v>511</v>
      </c>
      <c r="E206" s="86" t="s">
        <v>130</v>
      </c>
      <c r="F206" s="94">
        <v>45068</v>
      </c>
      <c r="G206" s="83">
        <v>1823187.9902400002</v>
      </c>
      <c r="H206" s="85">
        <v>-1.5000260000000001</v>
      </c>
      <c r="I206" s="83">
        <v>-27.348296209000004</v>
      </c>
      <c r="J206" s="84">
        <f t="shared" si="3"/>
        <v>5.2138489949759518E-4</v>
      </c>
      <c r="K206" s="84">
        <f>I206/'סכום נכסי הקרן'!$C$42</f>
        <v>-1.4598336719027222E-6</v>
      </c>
    </row>
    <row r="207" spans="2:11">
      <c r="B207" s="76" t="s">
        <v>2693</v>
      </c>
      <c r="C207" s="73" t="s">
        <v>2694</v>
      </c>
      <c r="D207" s="86" t="s">
        <v>511</v>
      </c>
      <c r="E207" s="86" t="s">
        <v>130</v>
      </c>
      <c r="F207" s="94">
        <v>45068</v>
      </c>
      <c r="G207" s="83">
        <v>12984154.109280001</v>
      </c>
      <c r="H207" s="85">
        <v>-1.5000260000000001</v>
      </c>
      <c r="I207" s="83">
        <v>-194.76570408900002</v>
      </c>
      <c r="J207" s="84">
        <f t="shared" si="3"/>
        <v>3.7131343128645584E-3</v>
      </c>
      <c r="K207" s="84">
        <f>I207/'סכום נכסי הקרן'!$C$42</f>
        <v>-1.0396462389762904E-5</v>
      </c>
    </row>
    <row r="208" spans="2:11">
      <c r="B208" s="76" t="s">
        <v>2695</v>
      </c>
      <c r="C208" s="73" t="s">
        <v>2696</v>
      </c>
      <c r="D208" s="86" t="s">
        <v>511</v>
      </c>
      <c r="E208" s="86" t="s">
        <v>130</v>
      </c>
      <c r="F208" s="94">
        <v>45068</v>
      </c>
      <c r="G208" s="83">
        <v>35706423.80052001</v>
      </c>
      <c r="H208" s="85">
        <v>-1.5000260000000001</v>
      </c>
      <c r="I208" s="83">
        <v>-535.60568624400014</v>
      </c>
      <c r="J208" s="84">
        <f t="shared" si="3"/>
        <v>1.0211119360363239E-2</v>
      </c>
      <c r="K208" s="84">
        <f>I208/'סכום נכסי הקרן'!$C$42</f>
        <v>-2.8590271571807958E-5</v>
      </c>
    </row>
    <row r="209" spans="2:11">
      <c r="B209" s="76" t="s">
        <v>2697</v>
      </c>
      <c r="C209" s="73" t="s">
        <v>2698</v>
      </c>
      <c r="D209" s="86" t="s">
        <v>511</v>
      </c>
      <c r="E209" s="86" t="s">
        <v>130</v>
      </c>
      <c r="F209" s="94">
        <v>45005</v>
      </c>
      <c r="G209" s="83">
        <v>14611190.747355001</v>
      </c>
      <c r="H209" s="85">
        <v>-1.1220509999999999</v>
      </c>
      <c r="I209" s="83">
        <v>-163.945032502</v>
      </c>
      <c r="J209" s="84">
        <f t="shared" si="3"/>
        <v>3.1255498931613622E-3</v>
      </c>
      <c r="K209" s="84">
        <f>I209/'סכום נכסי הקרן'!$C$42</f>
        <v>-8.7512756538319304E-6</v>
      </c>
    </row>
    <row r="210" spans="2:11">
      <c r="B210" s="76" t="s">
        <v>2699</v>
      </c>
      <c r="C210" s="73" t="s">
        <v>2700</v>
      </c>
      <c r="D210" s="86" t="s">
        <v>511</v>
      </c>
      <c r="E210" s="86" t="s">
        <v>130</v>
      </c>
      <c r="F210" s="94">
        <v>44984</v>
      </c>
      <c r="G210" s="83">
        <v>30858568.818953004</v>
      </c>
      <c r="H210" s="85">
        <v>-1.439554</v>
      </c>
      <c r="I210" s="83">
        <v>-444.22585216200008</v>
      </c>
      <c r="J210" s="84">
        <f t="shared" si="3"/>
        <v>8.4689974656445687E-3</v>
      </c>
      <c r="K210" s="84">
        <f>I210/'סכום נכסי הקרן'!$C$42</f>
        <v>-2.3712477441368216E-5</v>
      </c>
    </row>
    <row r="211" spans="2:11">
      <c r="B211" s="76" t="s">
        <v>2701</v>
      </c>
      <c r="C211" s="73" t="s">
        <v>2702</v>
      </c>
      <c r="D211" s="86" t="s">
        <v>511</v>
      </c>
      <c r="E211" s="86" t="s">
        <v>130</v>
      </c>
      <c r="F211" s="94">
        <v>45068</v>
      </c>
      <c r="G211" s="83">
        <v>11370508.719255002</v>
      </c>
      <c r="H211" s="85">
        <v>-1.4163490000000001</v>
      </c>
      <c r="I211" s="83">
        <v>-161.04611744300001</v>
      </c>
      <c r="J211" s="84">
        <f t="shared" si="3"/>
        <v>3.0702831765389432E-3</v>
      </c>
      <c r="K211" s="84">
        <f>I211/'סכום נכסי הקרן'!$C$42</f>
        <v>-8.5965335162313669E-6</v>
      </c>
    </row>
    <row r="212" spans="2:11">
      <c r="B212" s="76" t="s">
        <v>2703</v>
      </c>
      <c r="C212" s="73" t="s">
        <v>2704</v>
      </c>
      <c r="D212" s="86" t="s">
        <v>511</v>
      </c>
      <c r="E212" s="86" t="s">
        <v>130</v>
      </c>
      <c r="F212" s="94">
        <v>44984</v>
      </c>
      <c r="G212" s="83">
        <v>16261438.882050002</v>
      </c>
      <c r="H212" s="85">
        <v>-1.314252</v>
      </c>
      <c r="I212" s="83">
        <v>-213.71620824500002</v>
      </c>
      <c r="J212" s="84">
        <f t="shared" si="3"/>
        <v>4.0744184904709596E-3</v>
      </c>
      <c r="K212" s="84">
        <f>I212/'סכום נכסי הקרן'!$C$42</f>
        <v>-1.1408027565708205E-5</v>
      </c>
    </row>
    <row r="213" spans="2:11">
      <c r="B213" s="76" t="s">
        <v>2705</v>
      </c>
      <c r="C213" s="73" t="s">
        <v>2706</v>
      </c>
      <c r="D213" s="86" t="s">
        <v>511</v>
      </c>
      <c r="E213" s="86" t="s">
        <v>130</v>
      </c>
      <c r="F213" s="94">
        <v>45105</v>
      </c>
      <c r="G213" s="83">
        <v>7079051.5889800005</v>
      </c>
      <c r="H213" s="85">
        <v>-1.135599</v>
      </c>
      <c r="I213" s="83">
        <v>-80.389660987000013</v>
      </c>
      <c r="J213" s="84">
        <f t="shared" si="3"/>
        <v>1.5325984110322512E-3</v>
      </c>
      <c r="K213" s="84">
        <f>I213/'סכום נכסי הקרן'!$C$42</f>
        <v>-4.2911460766995393E-6</v>
      </c>
    </row>
    <row r="214" spans="2:11">
      <c r="B214" s="76" t="s">
        <v>2707</v>
      </c>
      <c r="C214" s="73" t="s">
        <v>2708</v>
      </c>
      <c r="D214" s="86" t="s">
        <v>511</v>
      </c>
      <c r="E214" s="86" t="s">
        <v>130</v>
      </c>
      <c r="F214" s="94">
        <v>45069</v>
      </c>
      <c r="G214" s="83">
        <v>32802300.000000004</v>
      </c>
      <c r="H214" s="85">
        <v>-0.98454399999999997</v>
      </c>
      <c r="I214" s="83">
        <v>-322.95300000000003</v>
      </c>
      <c r="J214" s="84">
        <f t="shared" si="3"/>
        <v>6.1569765136606225E-3</v>
      </c>
      <c r="K214" s="84">
        <f>I214/'סכום נכסי הקרן'!$C$42</f>
        <v>-1.7239014095761063E-5</v>
      </c>
    </row>
    <row r="215" spans="2:11">
      <c r="B215" s="76" t="s">
        <v>2709</v>
      </c>
      <c r="C215" s="73" t="s">
        <v>2710</v>
      </c>
      <c r="D215" s="86" t="s">
        <v>511</v>
      </c>
      <c r="E215" s="86" t="s">
        <v>130</v>
      </c>
      <c r="F215" s="94">
        <v>45106</v>
      </c>
      <c r="G215" s="83">
        <v>4301534.9945900012</v>
      </c>
      <c r="H215" s="85">
        <v>-0.74632900000000002</v>
      </c>
      <c r="I215" s="83">
        <v>-32.103616936000002</v>
      </c>
      <c r="J215" s="84">
        <f t="shared" si="3"/>
        <v>6.1204328641786701E-4</v>
      </c>
      <c r="K215" s="84">
        <f>I215/'סכום נכסי הקרן'!$C$42</f>
        <v>-1.7136694964425708E-6</v>
      </c>
    </row>
    <row r="216" spans="2:11">
      <c r="B216" s="76" t="s">
        <v>2711</v>
      </c>
      <c r="C216" s="73" t="s">
        <v>2712</v>
      </c>
      <c r="D216" s="86" t="s">
        <v>511</v>
      </c>
      <c r="E216" s="86" t="s">
        <v>130</v>
      </c>
      <c r="F216" s="94">
        <v>45069</v>
      </c>
      <c r="G216" s="83">
        <v>40716089.696025006</v>
      </c>
      <c r="H216" s="85">
        <v>-1.126401</v>
      </c>
      <c r="I216" s="83">
        <v>-458.62644321500005</v>
      </c>
      <c r="J216" s="84">
        <f t="shared" si="3"/>
        <v>8.7435392748123168E-3</v>
      </c>
      <c r="K216" s="84">
        <f>I216/'סכום נכסי הקרן'!$C$42</f>
        <v>-2.4481171313696253E-5</v>
      </c>
    </row>
    <row r="217" spans="2:11">
      <c r="B217" s="76" t="s">
        <v>2713</v>
      </c>
      <c r="C217" s="73" t="s">
        <v>2714</v>
      </c>
      <c r="D217" s="86" t="s">
        <v>511</v>
      </c>
      <c r="E217" s="86" t="s">
        <v>130</v>
      </c>
      <c r="F217" s="94">
        <v>45106</v>
      </c>
      <c r="G217" s="83">
        <v>30947620.618485004</v>
      </c>
      <c r="H217" s="85">
        <v>-0.66350100000000001</v>
      </c>
      <c r="I217" s="83">
        <v>-205.33790426800005</v>
      </c>
      <c r="J217" s="84">
        <f t="shared" si="3"/>
        <v>3.9146893013607843E-3</v>
      </c>
      <c r="K217" s="84">
        <f>I217/'סכום נכסי הקרן'!$C$42</f>
        <v>-1.0960799330150481E-5</v>
      </c>
    </row>
    <row r="218" spans="2:11">
      <c r="B218" s="76" t="s">
        <v>2715</v>
      </c>
      <c r="C218" s="73" t="s">
        <v>2716</v>
      </c>
      <c r="D218" s="86" t="s">
        <v>511</v>
      </c>
      <c r="E218" s="86" t="s">
        <v>130</v>
      </c>
      <c r="F218" s="94">
        <v>45069</v>
      </c>
      <c r="G218" s="83">
        <v>1372505.546448</v>
      </c>
      <c r="H218" s="85">
        <v>-1.098692</v>
      </c>
      <c r="I218" s="83">
        <v>-15.079610055000003</v>
      </c>
      <c r="J218" s="84">
        <f t="shared" si="3"/>
        <v>2.8748704902507665E-4</v>
      </c>
      <c r="K218" s="84">
        <f>I218/'סכום נכסי הקרן'!$C$42</f>
        <v>-8.049394503123529E-7</v>
      </c>
    </row>
    <row r="219" spans="2:11">
      <c r="B219" s="76" t="s">
        <v>2717</v>
      </c>
      <c r="C219" s="73" t="s">
        <v>2718</v>
      </c>
      <c r="D219" s="86" t="s">
        <v>511</v>
      </c>
      <c r="E219" s="86" t="s">
        <v>130</v>
      </c>
      <c r="F219" s="94">
        <v>45061</v>
      </c>
      <c r="G219" s="83">
        <v>6517074.0510000018</v>
      </c>
      <c r="H219" s="85">
        <v>-1.355137</v>
      </c>
      <c r="I219" s="83">
        <v>-88.315280890000011</v>
      </c>
      <c r="J219" s="84">
        <f t="shared" si="3"/>
        <v>1.6836973498839485E-3</v>
      </c>
      <c r="K219" s="84">
        <f>I219/'סכום נכסי הקרן'!$C$42</f>
        <v>-4.7142103406186275E-6</v>
      </c>
    </row>
    <row r="220" spans="2:11">
      <c r="B220" s="76" t="s">
        <v>2717</v>
      </c>
      <c r="C220" s="73" t="s">
        <v>2719</v>
      </c>
      <c r="D220" s="86" t="s">
        <v>511</v>
      </c>
      <c r="E220" s="86" t="s">
        <v>130</v>
      </c>
      <c r="F220" s="94">
        <v>45061</v>
      </c>
      <c r="G220" s="83">
        <v>2533090.6925000004</v>
      </c>
      <c r="H220" s="85">
        <v>-1.355137</v>
      </c>
      <c r="I220" s="83">
        <v>-34.32684887100001</v>
      </c>
      <c r="J220" s="84">
        <f t="shared" si="3"/>
        <v>6.5442836043239951E-4</v>
      </c>
      <c r="K220" s="84">
        <f>I220/'סכום נכסי הקרן'!$C$42</f>
        <v>-1.8323441229845485E-6</v>
      </c>
    </row>
    <row r="221" spans="2:11">
      <c r="B221" s="76" t="s">
        <v>2720</v>
      </c>
      <c r="C221" s="73" t="s">
        <v>2721</v>
      </c>
      <c r="D221" s="86" t="s">
        <v>511</v>
      </c>
      <c r="E221" s="86" t="s">
        <v>130</v>
      </c>
      <c r="F221" s="94">
        <v>45061</v>
      </c>
      <c r="G221" s="83">
        <v>39428298.008550011</v>
      </c>
      <c r="H221" s="85">
        <v>-1.355137</v>
      </c>
      <c r="I221" s="83">
        <v>-534.30744938300018</v>
      </c>
      <c r="J221" s="84">
        <f t="shared" si="3"/>
        <v>1.0186368966769294E-2</v>
      </c>
      <c r="K221" s="84">
        <f>I221/'סכום נכסי הקרן'!$C$42</f>
        <v>-2.8520972560662634E-5</v>
      </c>
    </row>
    <row r="222" spans="2:11">
      <c r="B222" s="76" t="s">
        <v>2722</v>
      </c>
      <c r="C222" s="73" t="s">
        <v>2723</v>
      </c>
      <c r="D222" s="86" t="s">
        <v>511</v>
      </c>
      <c r="E222" s="86" t="s">
        <v>130</v>
      </c>
      <c r="F222" s="94">
        <v>45061</v>
      </c>
      <c r="G222" s="83">
        <v>8867274.818395</v>
      </c>
      <c r="H222" s="85">
        <v>-1.338479</v>
      </c>
      <c r="I222" s="83">
        <v>-118.68657640200001</v>
      </c>
      <c r="J222" s="84">
        <f t="shared" si="3"/>
        <v>2.2627145850755408E-3</v>
      </c>
      <c r="K222" s="84">
        <f>I222/'סכום נכסי הקרן'!$C$42</f>
        <v>-6.335409683674406E-6</v>
      </c>
    </row>
    <row r="223" spans="2:11">
      <c r="B223" s="76" t="s">
        <v>2722</v>
      </c>
      <c r="C223" s="73" t="s">
        <v>2724</v>
      </c>
      <c r="D223" s="86" t="s">
        <v>511</v>
      </c>
      <c r="E223" s="86" t="s">
        <v>130</v>
      </c>
      <c r="F223" s="94">
        <v>45061</v>
      </c>
      <c r="G223" s="83">
        <v>7015471.2798650013</v>
      </c>
      <c r="H223" s="85">
        <v>-1.338479</v>
      </c>
      <c r="I223" s="83">
        <v>-93.900582209000021</v>
      </c>
      <c r="J223" s="84">
        <f t="shared" si="3"/>
        <v>1.7901790021454254E-3</v>
      </c>
      <c r="K223" s="84">
        <f>I223/'סכום נכסי הקרן'!$C$42</f>
        <v>-5.0123499713615344E-6</v>
      </c>
    </row>
    <row r="224" spans="2:11">
      <c r="B224" s="76" t="s">
        <v>2725</v>
      </c>
      <c r="C224" s="73" t="s">
        <v>2726</v>
      </c>
      <c r="D224" s="86" t="s">
        <v>511</v>
      </c>
      <c r="E224" s="86" t="s">
        <v>130</v>
      </c>
      <c r="F224" s="94">
        <v>45062</v>
      </c>
      <c r="G224" s="83">
        <v>6947190.2383040013</v>
      </c>
      <c r="H224" s="85">
        <v>-1.122417</v>
      </c>
      <c r="I224" s="83">
        <v>-77.976437558000015</v>
      </c>
      <c r="J224" s="84">
        <f t="shared" si="3"/>
        <v>1.4865912212103003E-3</v>
      </c>
      <c r="K224" s="84">
        <f>I224/'סכום נכסי הקרן'!$C$42</f>
        <v>-4.1623298318937877E-6</v>
      </c>
    </row>
    <row r="225" spans="2:11">
      <c r="B225" s="76" t="s">
        <v>2725</v>
      </c>
      <c r="C225" s="73" t="s">
        <v>2727</v>
      </c>
      <c r="D225" s="86" t="s">
        <v>511</v>
      </c>
      <c r="E225" s="86" t="s">
        <v>130</v>
      </c>
      <c r="F225" s="94">
        <v>45062</v>
      </c>
      <c r="G225" s="83">
        <v>6532072.2488160012</v>
      </c>
      <c r="H225" s="85">
        <v>-1.122417</v>
      </c>
      <c r="I225" s="83">
        <v>-73.31708307400001</v>
      </c>
      <c r="J225" s="84">
        <f t="shared" si="3"/>
        <v>1.3977623943320632E-3</v>
      </c>
      <c r="K225" s="84">
        <f>I225/'סכום נכסי הקרן'!$C$42</f>
        <v>-3.9136166209100732E-6</v>
      </c>
    </row>
    <row r="226" spans="2:11">
      <c r="B226" s="76" t="s">
        <v>2728</v>
      </c>
      <c r="C226" s="73" t="s">
        <v>2729</v>
      </c>
      <c r="D226" s="86" t="s">
        <v>511</v>
      </c>
      <c r="E226" s="86" t="s">
        <v>130</v>
      </c>
      <c r="F226" s="94">
        <v>45106</v>
      </c>
      <c r="G226" s="83">
        <v>6355281.6483750008</v>
      </c>
      <c r="H226" s="85">
        <v>-0.27876499999999999</v>
      </c>
      <c r="I226" s="83">
        <v>-17.716309302000003</v>
      </c>
      <c r="J226" s="84">
        <f t="shared" si="3"/>
        <v>3.3775472059761397E-4</v>
      </c>
      <c r="K226" s="84">
        <f>I226/'סכום נכסי הקרן'!$C$42</f>
        <v>-9.4568468409347753E-7</v>
      </c>
    </row>
    <row r="227" spans="2:11">
      <c r="B227" s="76" t="s">
        <v>2730</v>
      </c>
      <c r="C227" s="73" t="s">
        <v>2731</v>
      </c>
      <c r="D227" s="86" t="s">
        <v>511</v>
      </c>
      <c r="E227" s="86" t="s">
        <v>130</v>
      </c>
      <c r="F227" s="94">
        <v>45085</v>
      </c>
      <c r="G227" s="83">
        <v>22891624.341579005</v>
      </c>
      <c r="H227" s="85">
        <v>-0.99267000000000005</v>
      </c>
      <c r="I227" s="83">
        <v>-227.23832003500004</v>
      </c>
      <c r="J227" s="84">
        <f t="shared" si="3"/>
        <v>4.3322124255207144E-3</v>
      </c>
      <c r="K227" s="84">
        <f>I227/'סכום נכסי הקרן'!$C$42</f>
        <v>-1.2129828805369292E-5</v>
      </c>
    </row>
    <row r="228" spans="2:11">
      <c r="B228" s="76" t="s">
        <v>2732</v>
      </c>
      <c r="C228" s="73" t="s">
        <v>2733</v>
      </c>
      <c r="D228" s="86" t="s">
        <v>511</v>
      </c>
      <c r="E228" s="86" t="s">
        <v>130</v>
      </c>
      <c r="F228" s="94">
        <v>45085</v>
      </c>
      <c r="G228" s="83">
        <v>7119858.6390400007</v>
      </c>
      <c r="H228" s="85">
        <v>-0.96786300000000003</v>
      </c>
      <c r="I228" s="83">
        <v>-68.910476798000005</v>
      </c>
      <c r="J228" s="84">
        <f t="shared" si="3"/>
        <v>1.3137521162226121E-3</v>
      </c>
      <c r="K228" s="84">
        <f>I228/'סכום נכסי הקרן'!$C$42</f>
        <v>-3.6783949394070893E-6</v>
      </c>
    </row>
    <row r="229" spans="2:11">
      <c r="B229" s="76" t="s">
        <v>2732</v>
      </c>
      <c r="C229" s="73" t="s">
        <v>2734</v>
      </c>
      <c r="D229" s="86" t="s">
        <v>511</v>
      </c>
      <c r="E229" s="86" t="s">
        <v>130</v>
      </c>
      <c r="F229" s="94">
        <v>45085</v>
      </c>
      <c r="G229" s="83">
        <v>16355177.618400002</v>
      </c>
      <c r="H229" s="85">
        <v>-0.96786300000000003</v>
      </c>
      <c r="I229" s="83">
        <v>-158.29571132400002</v>
      </c>
      <c r="J229" s="84">
        <f t="shared" si="3"/>
        <v>3.0178477265579511E-3</v>
      </c>
      <c r="K229" s="84">
        <f>I229/'סכום נכסי הקרן'!$C$42</f>
        <v>-8.4497186860408803E-6</v>
      </c>
    </row>
    <row r="230" spans="2:11">
      <c r="B230" s="76" t="s">
        <v>2735</v>
      </c>
      <c r="C230" s="73" t="s">
        <v>2736</v>
      </c>
      <c r="D230" s="86" t="s">
        <v>511</v>
      </c>
      <c r="E230" s="86" t="s">
        <v>130</v>
      </c>
      <c r="F230" s="94">
        <v>45084</v>
      </c>
      <c r="G230" s="83">
        <v>16911847.973928005</v>
      </c>
      <c r="H230" s="85">
        <v>-0.86389099999999996</v>
      </c>
      <c r="I230" s="83">
        <v>-146.09987636800003</v>
      </c>
      <c r="J230" s="84">
        <f t="shared" si="3"/>
        <v>2.7853387565574456E-3</v>
      </c>
      <c r="K230" s="84">
        <f>I230/'סכום נכסי הקרן'!$C$42</f>
        <v>-7.7987132124392743E-6</v>
      </c>
    </row>
    <row r="231" spans="2:11">
      <c r="B231" s="76" t="s">
        <v>2737</v>
      </c>
      <c r="C231" s="73" t="s">
        <v>2738</v>
      </c>
      <c r="D231" s="86" t="s">
        <v>511</v>
      </c>
      <c r="E231" s="86" t="s">
        <v>130</v>
      </c>
      <c r="F231" s="94">
        <v>45084</v>
      </c>
      <c r="G231" s="83">
        <v>48408508.231874011</v>
      </c>
      <c r="H231" s="85">
        <v>-0.83089299999999999</v>
      </c>
      <c r="I231" s="83">
        <v>-402.22274479300006</v>
      </c>
      <c r="J231" s="84">
        <f t="shared" si="3"/>
        <v>7.6682241470139977E-3</v>
      </c>
      <c r="K231" s="84">
        <f>I231/'סכום נכסי הקרן'!$C$42</f>
        <v>-2.1470379798677306E-5</v>
      </c>
    </row>
    <row r="232" spans="2:11">
      <c r="B232" s="76" t="s">
        <v>2739</v>
      </c>
      <c r="C232" s="73" t="s">
        <v>2740</v>
      </c>
      <c r="D232" s="86" t="s">
        <v>511</v>
      </c>
      <c r="E232" s="86" t="s">
        <v>130</v>
      </c>
      <c r="F232" s="94">
        <v>45084</v>
      </c>
      <c r="G232" s="83">
        <v>12845000.000000002</v>
      </c>
      <c r="H232" s="85">
        <v>-0.77594399999999997</v>
      </c>
      <c r="I232" s="83">
        <v>-99.670000000000016</v>
      </c>
      <c r="J232" s="84">
        <f t="shared" si="3"/>
        <v>1.9001707651471089E-3</v>
      </c>
      <c r="K232" s="84">
        <f>I232/'סכום נכסי הקרן'!$C$42</f>
        <v>-5.3203176156422303E-6</v>
      </c>
    </row>
    <row r="233" spans="2:11">
      <c r="B233" s="76" t="s">
        <v>2739</v>
      </c>
      <c r="C233" s="73" t="s">
        <v>2741</v>
      </c>
      <c r="D233" s="86" t="s">
        <v>511</v>
      </c>
      <c r="E233" s="86" t="s">
        <v>130</v>
      </c>
      <c r="F233" s="94">
        <v>45084</v>
      </c>
      <c r="G233" s="83">
        <v>11467372.080150003</v>
      </c>
      <c r="H233" s="85">
        <v>-0.77594399999999997</v>
      </c>
      <c r="I233" s="83">
        <v>-88.980379543000012</v>
      </c>
      <c r="J233" s="84">
        <f t="shared" si="3"/>
        <v>1.6963772035647885E-3</v>
      </c>
      <c r="K233" s="84">
        <f>I233/'סכום נכסי הקרן'!$C$42</f>
        <v>-4.7497128597286489E-6</v>
      </c>
    </row>
    <row r="234" spans="2:11">
      <c r="B234" s="76" t="s">
        <v>2742</v>
      </c>
      <c r="C234" s="73" t="s">
        <v>2743</v>
      </c>
      <c r="D234" s="86" t="s">
        <v>511</v>
      </c>
      <c r="E234" s="86" t="s">
        <v>130</v>
      </c>
      <c r="F234" s="94">
        <v>45076</v>
      </c>
      <c r="G234" s="83">
        <v>10500645.797564002</v>
      </c>
      <c r="H234" s="85">
        <v>3.4951999999999997E-2</v>
      </c>
      <c r="I234" s="83">
        <v>3.6702003180000005</v>
      </c>
      <c r="J234" s="84">
        <f t="shared" si="3"/>
        <v>-6.9970977691353694E-5</v>
      </c>
      <c r="K234" s="84">
        <f>I234/'סכום נכסי הקרן'!$C$42</f>
        <v>1.959128263749485E-7</v>
      </c>
    </row>
    <row r="235" spans="2:11">
      <c r="B235" s="76" t="s">
        <v>2742</v>
      </c>
      <c r="C235" s="73" t="s">
        <v>2744</v>
      </c>
      <c r="D235" s="86" t="s">
        <v>511</v>
      </c>
      <c r="E235" s="86" t="s">
        <v>130</v>
      </c>
      <c r="F235" s="94">
        <v>45076</v>
      </c>
      <c r="G235" s="83">
        <v>3296032.5200399999</v>
      </c>
      <c r="H235" s="85">
        <v>3.4951999999999997E-2</v>
      </c>
      <c r="I235" s="83">
        <v>1.1520338930000003</v>
      </c>
      <c r="J235" s="84">
        <f t="shared" si="3"/>
        <v>-2.1963089434505997E-5</v>
      </c>
      <c r="K235" s="84">
        <f>I235/'סכום נכסי הקרן'!$C$42</f>
        <v>6.1494794970851776E-8</v>
      </c>
    </row>
    <row r="236" spans="2:11">
      <c r="B236" s="76" t="s">
        <v>2745</v>
      </c>
      <c r="C236" s="73" t="s">
        <v>2746</v>
      </c>
      <c r="D236" s="86" t="s">
        <v>511</v>
      </c>
      <c r="E236" s="86" t="s">
        <v>130</v>
      </c>
      <c r="F236" s="94">
        <v>45076</v>
      </c>
      <c r="G236" s="83">
        <v>8242313.1747750007</v>
      </c>
      <c r="H236" s="85">
        <v>6.2021E-2</v>
      </c>
      <c r="I236" s="83">
        <v>5.1119598540000002</v>
      </c>
      <c r="J236" s="84">
        <f t="shared" si="3"/>
        <v>-9.7457576674791645E-5</v>
      </c>
      <c r="K236" s="84">
        <f>I236/'סכום נכסי הקרן'!$C$42</f>
        <v>2.7287298145572474E-7</v>
      </c>
    </row>
    <row r="237" spans="2:11">
      <c r="B237" s="76" t="s">
        <v>2747</v>
      </c>
      <c r="C237" s="73" t="s">
        <v>2748</v>
      </c>
      <c r="D237" s="86" t="s">
        <v>511</v>
      </c>
      <c r="E237" s="86" t="s">
        <v>130</v>
      </c>
      <c r="F237" s="94">
        <v>45070</v>
      </c>
      <c r="G237" s="83">
        <v>11376647.668000001</v>
      </c>
      <c r="H237" s="85">
        <v>0.28299299999999999</v>
      </c>
      <c r="I237" s="83">
        <v>32.195144208000002</v>
      </c>
      <c r="J237" s="84">
        <f t="shared" si="3"/>
        <v>-6.1378821916059873E-4</v>
      </c>
      <c r="K237" s="84">
        <f>I237/'סכום נכסי הקרן'!$C$42</f>
        <v>1.7185551607099861E-6</v>
      </c>
    </row>
    <row r="238" spans="2:11">
      <c r="B238" s="76" t="s">
        <v>2747</v>
      </c>
      <c r="C238" s="73" t="s">
        <v>2749</v>
      </c>
      <c r="D238" s="86" t="s">
        <v>511</v>
      </c>
      <c r="E238" s="86" t="s">
        <v>130</v>
      </c>
      <c r="F238" s="94">
        <v>45070</v>
      </c>
      <c r="G238" s="83">
        <v>7266983.9418000011</v>
      </c>
      <c r="H238" s="85">
        <v>0.28299299999999999</v>
      </c>
      <c r="I238" s="83">
        <v>20.565073543000004</v>
      </c>
      <c r="J238" s="84">
        <f t="shared" si="3"/>
        <v>-3.9206533088701596E-4</v>
      </c>
      <c r="K238" s="84">
        <f>I238/'סכום נכסי הקרן'!$C$42</f>
        <v>1.0977498047336298E-6</v>
      </c>
    </row>
    <row r="239" spans="2:11">
      <c r="B239" s="76" t="s">
        <v>2750</v>
      </c>
      <c r="C239" s="73" t="s">
        <v>2751</v>
      </c>
      <c r="D239" s="86" t="s">
        <v>511</v>
      </c>
      <c r="E239" s="86" t="s">
        <v>130</v>
      </c>
      <c r="F239" s="94">
        <v>45082</v>
      </c>
      <c r="G239" s="83">
        <v>37014000.000000007</v>
      </c>
      <c r="H239" s="85">
        <v>0.75477300000000003</v>
      </c>
      <c r="I239" s="83">
        <v>279.37150000000008</v>
      </c>
      <c r="J239" s="84">
        <f t="shared" si="3"/>
        <v>-5.3261117378879865E-3</v>
      </c>
      <c r="K239" s="84">
        <f>I239/'סכום נכסי הקרן'!$C$42</f>
        <v>1.491266291520411E-5</v>
      </c>
    </row>
    <row r="240" spans="2:11">
      <c r="B240" s="76" t="s">
        <v>2752</v>
      </c>
      <c r="C240" s="73" t="s">
        <v>2753</v>
      </c>
      <c r="D240" s="86" t="s">
        <v>511</v>
      </c>
      <c r="E240" s="86" t="s">
        <v>130</v>
      </c>
      <c r="F240" s="94">
        <v>45070</v>
      </c>
      <c r="G240" s="83">
        <v>13619588.916658001</v>
      </c>
      <c r="H240" s="85">
        <v>0.142511</v>
      </c>
      <c r="I240" s="83">
        <v>19.409382011000005</v>
      </c>
      <c r="J240" s="84">
        <f t="shared" si="3"/>
        <v>-3.7003250995158433E-4</v>
      </c>
      <c r="K240" s="84">
        <f>I240/'סכום נכסי הקרן'!$C$42</f>
        <v>1.036059767451116E-6</v>
      </c>
    </row>
    <row r="241" spans="2:11">
      <c r="B241" s="76" t="s">
        <v>2754</v>
      </c>
      <c r="C241" s="73" t="s">
        <v>2755</v>
      </c>
      <c r="D241" s="86" t="s">
        <v>511</v>
      </c>
      <c r="E241" s="86" t="s">
        <v>130</v>
      </c>
      <c r="F241" s="94">
        <v>45070</v>
      </c>
      <c r="G241" s="83">
        <v>208888.15370900006</v>
      </c>
      <c r="H241" s="85">
        <v>0.36377900000000002</v>
      </c>
      <c r="I241" s="83">
        <v>0.75989206800000009</v>
      </c>
      <c r="J241" s="84">
        <f t="shared" si="3"/>
        <v>-1.4487054201673312E-5</v>
      </c>
      <c r="K241" s="84">
        <f>I241/'סכום נכסי הקרן'!$C$42</f>
        <v>4.056252789572794E-8</v>
      </c>
    </row>
    <row r="242" spans="2:11">
      <c r="B242" s="76" t="s">
        <v>2754</v>
      </c>
      <c r="C242" s="73" t="s">
        <v>2756</v>
      </c>
      <c r="D242" s="86" t="s">
        <v>511</v>
      </c>
      <c r="E242" s="86" t="s">
        <v>130</v>
      </c>
      <c r="F242" s="94">
        <v>45070</v>
      </c>
      <c r="G242" s="83">
        <v>9917558.3058300018</v>
      </c>
      <c r="H242" s="85">
        <v>0.36377900000000002</v>
      </c>
      <c r="I242" s="83">
        <v>36.078030934000012</v>
      </c>
      <c r="J242" s="84">
        <f t="shared" si="3"/>
        <v>-6.8781398259114941E-4</v>
      </c>
      <c r="K242" s="84">
        <f>I242/'סכום נכסי הקרן'!$C$42</f>
        <v>1.9258210446056543E-6</v>
      </c>
    </row>
    <row r="243" spans="2:11">
      <c r="B243" s="76" t="s">
        <v>2757</v>
      </c>
      <c r="C243" s="73" t="s">
        <v>2758</v>
      </c>
      <c r="D243" s="86" t="s">
        <v>511</v>
      </c>
      <c r="E243" s="86" t="s">
        <v>130</v>
      </c>
      <c r="F243" s="94">
        <v>45070</v>
      </c>
      <c r="G243" s="83">
        <v>10290038.990640001</v>
      </c>
      <c r="H243" s="85">
        <v>0.25026700000000002</v>
      </c>
      <c r="I243" s="83">
        <v>25.752549240000008</v>
      </c>
      <c r="J243" s="84">
        <f t="shared" si="3"/>
        <v>-4.9096258848057997E-4</v>
      </c>
      <c r="K243" s="84">
        <f>I243/'סכום נכסי הקרן'!$C$42</f>
        <v>1.3746537711374129E-6</v>
      </c>
    </row>
    <row r="244" spans="2:11">
      <c r="B244" s="76" t="s">
        <v>2757</v>
      </c>
      <c r="C244" s="73" t="s">
        <v>2759</v>
      </c>
      <c r="D244" s="86" t="s">
        <v>511</v>
      </c>
      <c r="E244" s="86" t="s">
        <v>130</v>
      </c>
      <c r="F244" s="94">
        <v>45070</v>
      </c>
      <c r="G244" s="83">
        <v>11913282.785218002</v>
      </c>
      <c r="H244" s="85">
        <v>0.25026700000000002</v>
      </c>
      <c r="I244" s="83">
        <v>29.814988858000003</v>
      </c>
      <c r="J244" s="84">
        <f t="shared" si="3"/>
        <v>-5.684114597286885E-4</v>
      </c>
      <c r="K244" s="84">
        <f>I244/'סכום נכסי הקרן'!$C$42</f>
        <v>1.591504067737476E-6</v>
      </c>
    </row>
    <row r="245" spans="2:11">
      <c r="B245" s="76" t="s">
        <v>2760</v>
      </c>
      <c r="C245" s="73" t="s">
        <v>2761</v>
      </c>
      <c r="D245" s="86" t="s">
        <v>511</v>
      </c>
      <c r="E245" s="86" t="s">
        <v>130</v>
      </c>
      <c r="F245" s="94">
        <v>45077</v>
      </c>
      <c r="G245" s="83">
        <v>8833582.5679970011</v>
      </c>
      <c r="H245" s="85">
        <v>0.259876</v>
      </c>
      <c r="I245" s="83">
        <v>22.956379259000006</v>
      </c>
      <c r="J245" s="84">
        <f t="shared" si="3"/>
        <v>-4.3765466781961731E-4</v>
      </c>
      <c r="K245" s="84">
        <f>I245/'סכום נכסי הקרן'!$C$42</f>
        <v>1.2253960967494899E-6</v>
      </c>
    </row>
    <row r="246" spans="2:11">
      <c r="B246" s="76" t="s">
        <v>2762</v>
      </c>
      <c r="C246" s="73" t="s">
        <v>2763</v>
      </c>
      <c r="D246" s="86" t="s">
        <v>511</v>
      </c>
      <c r="E246" s="86" t="s">
        <v>130</v>
      </c>
      <c r="F246" s="94">
        <v>45077</v>
      </c>
      <c r="G246" s="83">
        <v>8550934.3688400015</v>
      </c>
      <c r="H246" s="85">
        <v>0.286775</v>
      </c>
      <c r="I246" s="83">
        <v>24.521928200000001</v>
      </c>
      <c r="J246" s="84">
        <f t="shared" si="3"/>
        <v>-4.6750126488087152E-4</v>
      </c>
      <c r="K246" s="84">
        <f>I246/'סכום נכסי הקרן'!$C$42</f>
        <v>1.3089640470750874E-6</v>
      </c>
    </row>
    <row r="247" spans="2:11">
      <c r="B247" s="76" t="s">
        <v>2764</v>
      </c>
      <c r="C247" s="73" t="s">
        <v>2765</v>
      </c>
      <c r="D247" s="86" t="s">
        <v>511</v>
      </c>
      <c r="E247" s="86" t="s">
        <v>130</v>
      </c>
      <c r="F247" s="94">
        <v>45077</v>
      </c>
      <c r="G247" s="83">
        <v>24132420.409085006</v>
      </c>
      <c r="H247" s="85">
        <v>0.36738399999999999</v>
      </c>
      <c r="I247" s="83">
        <v>88.658591423000018</v>
      </c>
      <c r="J247" s="84">
        <f t="shared" si="3"/>
        <v>-1.6902424350467226E-3</v>
      </c>
      <c r="K247" s="84">
        <f>I247/'סכום נכסי הקרן'!$C$42</f>
        <v>4.7325360261444175E-6</v>
      </c>
    </row>
    <row r="248" spans="2:11">
      <c r="B248" s="76" t="s">
        <v>2766</v>
      </c>
      <c r="C248" s="73" t="s">
        <v>2767</v>
      </c>
      <c r="D248" s="86" t="s">
        <v>511</v>
      </c>
      <c r="E248" s="86" t="s">
        <v>130</v>
      </c>
      <c r="F248" s="94">
        <v>45083</v>
      </c>
      <c r="G248" s="83">
        <v>16596220.083300002</v>
      </c>
      <c r="H248" s="85">
        <v>0.515648</v>
      </c>
      <c r="I248" s="83">
        <v>85.578047296000008</v>
      </c>
      <c r="J248" s="84">
        <f t="shared" si="3"/>
        <v>-1.6315130290983826E-3</v>
      </c>
      <c r="K248" s="84">
        <f>I248/'סכום נכסי הקרן'!$C$42</f>
        <v>4.5680986509598953E-6</v>
      </c>
    </row>
    <row r="249" spans="2:11">
      <c r="B249" s="76" t="s">
        <v>2768</v>
      </c>
      <c r="C249" s="73" t="s">
        <v>2769</v>
      </c>
      <c r="D249" s="86" t="s">
        <v>511</v>
      </c>
      <c r="E249" s="86" t="s">
        <v>130</v>
      </c>
      <c r="F249" s="94">
        <v>45083</v>
      </c>
      <c r="G249" s="83">
        <v>33210295.164000005</v>
      </c>
      <c r="H249" s="85">
        <v>0.56913400000000003</v>
      </c>
      <c r="I249" s="83">
        <v>189.01109199200002</v>
      </c>
      <c r="J249" s="84">
        <f t="shared" si="3"/>
        <v>-3.6034248148061527E-3</v>
      </c>
      <c r="K249" s="84">
        <f>I249/'סכום נכסי הקרן'!$C$42</f>
        <v>1.0089285063477593E-5</v>
      </c>
    </row>
    <row r="250" spans="2:11">
      <c r="B250" s="76" t="s">
        <v>2770</v>
      </c>
      <c r="C250" s="73" t="s">
        <v>2771</v>
      </c>
      <c r="D250" s="86" t="s">
        <v>511</v>
      </c>
      <c r="E250" s="86" t="s">
        <v>130</v>
      </c>
      <c r="F250" s="94">
        <v>45082</v>
      </c>
      <c r="G250" s="83">
        <v>13296866.533744002</v>
      </c>
      <c r="H250" s="85">
        <v>0.66162500000000002</v>
      </c>
      <c r="I250" s="83">
        <v>87.975396730000014</v>
      </c>
      <c r="J250" s="84">
        <f t="shared" si="3"/>
        <v>-1.6772175872234833E-3</v>
      </c>
      <c r="K250" s="84">
        <f>I250/'סכום נכסי הקרן'!$C$42</f>
        <v>4.6960675525808459E-6</v>
      </c>
    </row>
    <row r="251" spans="2:11">
      <c r="B251" s="76" t="s">
        <v>2772</v>
      </c>
      <c r="C251" s="73" t="s">
        <v>2773</v>
      </c>
      <c r="D251" s="86" t="s">
        <v>511</v>
      </c>
      <c r="E251" s="86" t="s">
        <v>130</v>
      </c>
      <c r="F251" s="94">
        <v>45082</v>
      </c>
      <c r="G251" s="83">
        <v>16623002.579400001</v>
      </c>
      <c r="H251" s="85">
        <v>0.673095</v>
      </c>
      <c r="I251" s="83">
        <v>111.88865813300002</v>
      </c>
      <c r="J251" s="84">
        <f t="shared" si="3"/>
        <v>-2.1331148503648634E-3</v>
      </c>
      <c r="K251" s="84">
        <f>I251/'סכום נכסי הקרן'!$C$42</f>
        <v>5.9725413750935207E-6</v>
      </c>
    </row>
    <row r="252" spans="2:11">
      <c r="B252" s="76" t="s">
        <v>2774</v>
      </c>
      <c r="C252" s="73" t="s">
        <v>2775</v>
      </c>
      <c r="D252" s="86" t="s">
        <v>511</v>
      </c>
      <c r="E252" s="86" t="s">
        <v>130</v>
      </c>
      <c r="F252" s="94">
        <v>45082</v>
      </c>
      <c r="G252" s="83">
        <v>5169864.604030001</v>
      </c>
      <c r="H252" s="85">
        <v>0.69176199999999999</v>
      </c>
      <c r="I252" s="83">
        <v>35.763175140999998</v>
      </c>
      <c r="J252" s="84">
        <f t="shared" si="3"/>
        <v>-6.818113762592959E-4</v>
      </c>
      <c r="K252" s="84">
        <f>I252/'סכום נכסי הקרן'!$C$42</f>
        <v>1.9090142539777324E-6</v>
      </c>
    </row>
    <row r="253" spans="2:11">
      <c r="B253" s="76" t="s">
        <v>2774</v>
      </c>
      <c r="C253" s="73" t="s">
        <v>2776</v>
      </c>
      <c r="D253" s="86" t="s">
        <v>511</v>
      </c>
      <c r="E253" s="86" t="s">
        <v>130</v>
      </c>
      <c r="F253" s="94">
        <v>45082</v>
      </c>
      <c r="G253" s="83">
        <v>9975676.3223670013</v>
      </c>
      <c r="H253" s="85">
        <v>0.69176199999999999</v>
      </c>
      <c r="I253" s="83">
        <v>69.007969607000021</v>
      </c>
      <c r="J253" s="84">
        <f t="shared" si="3"/>
        <v>-1.3156107796667166E-3</v>
      </c>
      <c r="K253" s="84">
        <f>I253/'סכום נכסי הקרן'!$C$42</f>
        <v>3.6835990400303582E-6</v>
      </c>
    </row>
    <row r="254" spans="2:11">
      <c r="B254" s="76" t="s">
        <v>2777</v>
      </c>
      <c r="C254" s="73" t="s">
        <v>2778</v>
      </c>
      <c r="D254" s="86" t="s">
        <v>511</v>
      </c>
      <c r="E254" s="86" t="s">
        <v>130</v>
      </c>
      <c r="F254" s="94">
        <v>45082</v>
      </c>
      <c r="G254" s="83">
        <v>5171113.7994400002</v>
      </c>
      <c r="H254" s="85">
        <v>0.71575200000000005</v>
      </c>
      <c r="I254" s="83">
        <v>37.012370551000011</v>
      </c>
      <c r="J254" s="84">
        <f t="shared" si="3"/>
        <v>-7.0562681318151908E-4</v>
      </c>
      <c r="K254" s="84">
        <f>I254/'סכום נכסי הקרן'!$C$42</f>
        <v>1.9756954654275415E-6</v>
      </c>
    </row>
    <row r="255" spans="2:11">
      <c r="B255" s="76" t="s">
        <v>2779</v>
      </c>
      <c r="C255" s="73" t="s">
        <v>2780</v>
      </c>
      <c r="D255" s="86" t="s">
        <v>511</v>
      </c>
      <c r="E255" s="86" t="s">
        <v>130</v>
      </c>
      <c r="F255" s="94">
        <v>45090</v>
      </c>
      <c r="G255" s="83">
        <v>9909523.5570000019</v>
      </c>
      <c r="H255" s="85">
        <v>3.811477</v>
      </c>
      <c r="I255" s="83">
        <v>377.69916833300005</v>
      </c>
      <c r="J255" s="84">
        <f t="shared" si="3"/>
        <v>-7.2006914586810805E-3</v>
      </c>
      <c r="K255" s="84">
        <f>I255/'סכום נכסי הקרן'!$C$42</f>
        <v>2.0161327768591151E-5</v>
      </c>
    </row>
    <row r="256" spans="2:11">
      <c r="B256" s="76" t="s">
        <v>2781</v>
      </c>
      <c r="C256" s="73" t="s">
        <v>2782</v>
      </c>
      <c r="D256" s="86" t="s">
        <v>511</v>
      </c>
      <c r="E256" s="86" t="s">
        <v>130</v>
      </c>
      <c r="F256" s="94">
        <v>45090</v>
      </c>
      <c r="G256" s="83">
        <v>9909523.5570000019</v>
      </c>
      <c r="H256" s="85">
        <v>3.6817470000000001</v>
      </c>
      <c r="I256" s="83">
        <v>364.84357020500005</v>
      </c>
      <c r="J256" s="84">
        <f t="shared" si="3"/>
        <v>-6.9556043539223218E-3</v>
      </c>
      <c r="K256" s="84">
        <f>I256/'סכום נכסי הקרן'!$C$42</f>
        <v>1.9475104580269533E-5</v>
      </c>
    </row>
    <row r="257" spans="2:11">
      <c r="B257" s="76" t="s">
        <v>2783</v>
      </c>
      <c r="C257" s="73" t="s">
        <v>2784</v>
      </c>
      <c r="D257" s="86" t="s">
        <v>511</v>
      </c>
      <c r="E257" s="86" t="s">
        <v>130</v>
      </c>
      <c r="F257" s="94">
        <v>45089</v>
      </c>
      <c r="G257" s="83">
        <v>16515872.595000003</v>
      </c>
      <c r="H257" s="85">
        <v>3.1743079999999999</v>
      </c>
      <c r="I257" s="83">
        <v>524.26460702400004</v>
      </c>
      <c r="J257" s="84">
        <f t="shared" si="3"/>
        <v>-9.9949059844320499E-3</v>
      </c>
      <c r="K257" s="84">
        <f>I257/'סכום נכסי הקרן'!$C$42</f>
        <v>2.7984892384945705E-5</v>
      </c>
    </row>
    <row r="258" spans="2:11">
      <c r="B258" s="76" t="s">
        <v>2785</v>
      </c>
      <c r="C258" s="73" t="s">
        <v>2786</v>
      </c>
      <c r="D258" s="86" t="s">
        <v>511</v>
      </c>
      <c r="E258" s="86" t="s">
        <v>130</v>
      </c>
      <c r="F258" s="94">
        <v>45089</v>
      </c>
      <c r="G258" s="83">
        <v>26425396.152000003</v>
      </c>
      <c r="H258" s="85">
        <v>3.1884579999999998</v>
      </c>
      <c r="I258" s="83">
        <v>842.56268620800017</v>
      </c>
      <c r="J258" s="84">
        <f t="shared" si="3"/>
        <v>-1.6063138197414055E-2</v>
      </c>
      <c r="K258" s="84">
        <f>I258/'סכום נכסי הקרן'!$C$42</f>
        <v>4.4975429935941201E-5</v>
      </c>
    </row>
    <row r="259" spans="2:11">
      <c r="B259" s="76" t="s">
        <v>2787</v>
      </c>
      <c r="C259" s="73" t="s">
        <v>2788</v>
      </c>
      <c r="D259" s="86" t="s">
        <v>511</v>
      </c>
      <c r="E259" s="86" t="s">
        <v>130</v>
      </c>
      <c r="F259" s="94">
        <v>45089</v>
      </c>
      <c r="G259" s="83">
        <v>13212698.076000001</v>
      </c>
      <c r="H259" s="85">
        <v>3.1884579999999998</v>
      </c>
      <c r="I259" s="83">
        <v>421.28134310400009</v>
      </c>
      <c r="J259" s="84">
        <f t="shared" si="3"/>
        <v>-8.0315690987070275E-3</v>
      </c>
      <c r="K259" s="84">
        <f>I259/'סכום נכסי הקרן'!$C$42</f>
        <v>2.24877149679706E-5</v>
      </c>
    </row>
    <row r="260" spans="2:11">
      <c r="B260" s="76" t="s">
        <v>2789</v>
      </c>
      <c r="C260" s="73" t="s">
        <v>2790</v>
      </c>
      <c r="D260" s="86" t="s">
        <v>511</v>
      </c>
      <c r="E260" s="86" t="s">
        <v>130</v>
      </c>
      <c r="F260" s="94">
        <v>45089</v>
      </c>
      <c r="G260" s="83">
        <v>16515872.595000003</v>
      </c>
      <c r="H260" s="85">
        <v>3.113038</v>
      </c>
      <c r="I260" s="83">
        <v>514.14543901500008</v>
      </c>
      <c r="J260" s="84">
        <f t="shared" si="3"/>
        <v>-9.8019878825125802E-3</v>
      </c>
      <c r="K260" s="84">
        <f>I260/'סכום נכסי הקרן'!$C$42</f>
        <v>2.7444737997327308E-5</v>
      </c>
    </row>
    <row r="261" spans="2:11">
      <c r="B261" s="76" t="s">
        <v>2791</v>
      </c>
      <c r="C261" s="73" t="s">
        <v>2792</v>
      </c>
      <c r="D261" s="86" t="s">
        <v>511</v>
      </c>
      <c r="E261" s="86" t="s">
        <v>130</v>
      </c>
      <c r="F261" s="94">
        <v>45089</v>
      </c>
      <c r="G261" s="83">
        <v>2567790.5650000004</v>
      </c>
      <c r="H261" s="85">
        <v>2.990151</v>
      </c>
      <c r="I261" s="83">
        <v>76.780812481000012</v>
      </c>
      <c r="J261" s="84">
        <f t="shared" si="3"/>
        <v>-1.4637970823782329E-3</v>
      </c>
      <c r="K261" s="84">
        <f>I261/'סכום נכסי הקרן'!$C$42</f>
        <v>4.0985081688169673E-6</v>
      </c>
    </row>
    <row r="262" spans="2:11">
      <c r="B262" s="76" t="s">
        <v>2793</v>
      </c>
      <c r="C262" s="73" t="s">
        <v>2794</v>
      </c>
      <c r="D262" s="86" t="s">
        <v>511</v>
      </c>
      <c r="E262" s="86" t="s">
        <v>130</v>
      </c>
      <c r="F262" s="94">
        <v>44980</v>
      </c>
      <c r="G262" s="83">
        <v>66600000.000000007</v>
      </c>
      <c r="H262" s="85">
        <v>2.9211800000000001</v>
      </c>
      <c r="I262" s="83">
        <v>1945.5060100000003</v>
      </c>
      <c r="J262" s="84">
        <f t="shared" si="3"/>
        <v>-3.7090334540182596E-2</v>
      </c>
      <c r="K262" s="84">
        <f>I262/'סכום נכסי הקרן'!$C$42</f>
        <v>1.0384980331434564E-4</v>
      </c>
    </row>
    <row r="263" spans="2:11">
      <c r="B263" s="76" t="s">
        <v>2795</v>
      </c>
      <c r="C263" s="73" t="s">
        <v>2796</v>
      </c>
      <c r="D263" s="86" t="s">
        <v>511</v>
      </c>
      <c r="E263" s="86" t="s">
        <v>130</v>
      </c>
      <c r="F263" s="94">
        <v>45089</v>
      </c>
      <c r="G263" s="83">
        <v>13212698.076000001</v>
      </c>
      <c r="H263" s="85">
        <v>2.8343180000000001</v>
      </c>
      <c r="I263" s="83">
        <v>374.48982271800003</v>
      </c>
      <c r="J263" s="84">
        <f t="shared" si="3"/>
        <v>-7.1395065011926077E-3</v>
      </c>
      <c r="K263" s="84">
        <f>I263/'סכום נכסי הקרן'!$C$42</f>
        <v>1.9990015056539694E-5</v>
      </c>
    </row>
    <row r="264" spans="2:11">
      <c r="B264" s="76" t="s">
        <v>2797</v>
      </c>
      <c r="C264" s="73" t="s">
        <v>2798</v>
      </c>
      <c r="D264" s="86" t="s">
        <v>511</v>
      </c>
      <c r="E264" s="86" t="s">
        <v>130</v>
      </c>
      <c r="F264" s="94">
        <v>45089</v>
      </c>
      <c r="G264" s="83">
        <v>13212698.076000001</v>
      </c>
      <c r="H264" s="85">
        <v>2.8161170000000002</v>
      </c>
      <c r="I264" s="83">
        <v>372.08505096100004</v>
      </c>
      <c r="J264" s="84">
        <f t="shared" si="3"/>
        <v>-7.0936604392933117E-3</v>
      </c>
      <c r="K264" s="84">
        <f>I264/'סכום נכסי הקרן'!$C$42</f>
        <v>1.986164995630526E-5</v>
      </c>
    </row>
    <row r="265" spans="2:11">
      <c r="B265" s="76" t="s">
        <v>2799</v>
      </c>
      <c r="C265" s="73" t="s">
        <v>2800</v>
      </c>
      <c r="D265" s="86" t="s">
        <v>511</v>
      </c>
      <c r="E265" s="86" t="s">
        <v>130</v>
      </c>
      <c r="F265" s="94">
        <v>45098</v>
      </c>
      <c r="G265" s="83">
        <v>43932221.102700002</v>
      </c>
      <c r="H265" s="85">
        <v>2.580441</v>
      </c>
      <c r="I265" s="83">
        <v>1133.6450454550002</v>
      </c>
      <c r="J265" s="84">
        <f t="shared" si="3"/>
        <v>-2.1612513027264538E-2</v>
      </c>
      <c r="K265" s="84">
        <f>I265/'סכום נכסי הקרן'!$C$42</f>
        <v>6.0513210647333941E-5</v>
      </c>
    </row>
    <row r="266" spans="2:11">
      <c r="B266" s="76" t="s">
        <v>2801</v>
      </c>
      <c r="C266" s="73" t="s">
        <v>2802</v>
      </c>
      <c r="D266" s="86" t="s">
        <v>511</v>
      </c>
      <c r="E266" s="86" t="s">
        <v>130</v>
      </c>
      <c r="F266" s="94">
        <v>45098</v>
      </c>
      <c r="G266" s="83">
        <v>16515872.595000003</v>
      </c>
      <c r="H266" s="85">
        <v>2.6252740000000001</v>
      </c>
      <c r="I266" s="83">
        <v>433.5868867910001</v>
      </c>
      <c r="J266" s="84">
        <f t="shared" si="3"/>
        <v>-8.2661696240735171E-3</v>
      </c>
      <c r="K266" s="84">
        <f>I266/'סכום נכסי הקרן'!$C$42</f>
        <v>2.3144576619901987E-5</v>
      </c>
    </row>
    <row r="267" spans="2:11">
      <c r="B267" s="76" t="s">
        <v>2803</v>
      </c>
      <c r="C267" s="73" t="s">
        <v>2804</v>
      </c>
      <c r="D267" s="86" t="s">
        <v>511</v>
      </c>
      <c r="E267" s="86" t="s">
        <v>130</v>
      </c>
      <c r="F267" s="94">
        <v>45098</v>
      </c>
      <c r="G267" s="83">
        <v>13212698.076000001</v>
      </c>
      <c r="H267" s="85">
        <v>2.6254620000000002</v>
      </c>
      <c r="I267" s="83">
        <v>346.894327879</v>
      </c>
      <c r="J267" s="84">
        <f t="shared" si="3"/>
        <v>-6.6134088535269534E-3</v>
      </c>
      <c r="K267" s="84">
        <f>I267/'סכום נכסי הקרן'!$C$42</f>
        <v>1.8516986087900221E-5</v>
      </c>
    </row>
    <row r="268" spans="2:11">
      <c r="B268" s="76" t="s">
        <v>2805</v>
      </c>
      <c r="C268" s="73" t="s">
        <v>2806</v>
      </c>
      <c r="D268" s="86" t="s">
        <v>511</v>
      </c>
      <c r="E268" s="86" t="s">
        <v>130</v>
      </c>
      <c r="F268" s="94">
        <v>45097</v>
      </c>
      <c r="G268" s="83">
        <v>26425396.152000003</v>
      </c>
      <c r="H268" s="85">
        <v>2.3033679999999999</v>
      </c>
      <c r="I268" s="83">
        <v>608.67424025200012</v>
      </c>
      <c r="J268" s="84">
        <f t="shared" ref="J268:J331" si="4">IFERROR(I268/$I$11,0)</f>
        <v>-1.160414364226927E-2</v>
      </c>
      <c r="K268" s="84">
        <f>I268/'סכום נכסי הקרן'!$C$42</f>
        <v>3.2490621878201735E-5</v>
      </c>
    </row>
    <row r="269" spans="2:11">
      <c r="B269" s="76" t="s">
        <v>2807</v>
      </c>
      <c r="C269" s="73" t="s">
        <v>2808</v>
      </c>
      <c r="D269" s="86" t="s">
        <v>511</v>
      </c>
      <c r="E269" s="86" t="s">
        <v>130</v>
      </c>
      <c r="F269" s="94">
        <v>45097</v>
      </c>
      <c r="G269" s="83">
        <v>28076983.411500007</v>
      </c>
      <c r="H269" s="85">
        <v>2.2965659999999999</v>
      </c>
      <c r="I269" s="83">
        <v>644.80651556099997</v>
      </c>
      <c r="J269" s="84">
        <f t="shared" si="4"/>
        <v>-1.2292991773305773E-2</v>
      </c>
      <c r="K269" s="84">
        <f>I269/'סכום נכסי הקרן'!$C$42</f>
        <v>3.4419338451089329E-5</v>
      </c>
    </row>
    <row r="270" spans="2:11">
      <c r="B270" s="76" t="s">
        <v>2809</v>
      </c>
      <c r="C270" s="73" t="s">
        <v>2810</v>
      </c>
      <c r="D270" s="86" t="s">
        <v>511</v>
      </c>
      <c r="E270" s="86" t="s">
        <v>130</v>
      </c>
      <c r="F270" s="94">
        <v>45097</v>
      </c>
      <c r="G270" s="83">
        <v>31380157.930500008</v>
      </c>
      <c r="H270" s="85">
        <v>2.2965659999999999</v>
      </c>
      <c r="I270" s="83">
        <v>720.66610562699998</v>
      </c>
      <c r="J270" s="84">
        <f t="shared" si="4"/>
        <v>-1.3739226099577041E-2</v>
      </c>
      <c r="K270" s="84">
        <f>I270/'סכום נכסי הקרן'!$C$42</f>
        <v>3.8468672386511606E-5</v>
      </c>
    </row>
    <row r="271" spans="2:11">
      <c r="B271" s="76" t="s">
        <v>2811</v>
      </c>
      <c r="C271" s="73" t="s">
        <v>2812</v>
      </c>
      <c r="D271" s="86" t="s">
        <v>511</v>
      </c>
      <c r="E271" s="86" t="s">
        <v>130</v>
      </c>
      <c r="F271" s="94">
        <v>45098</v>
      </c>
      <c r="G271" s="83">
        <v>14220809.585000003</v>
      </c>
      <c r="H271" s="85">
        <v>2.0580910000000001</v>
      </c>
      <c r="I271" s="83">
        <v>292.67726369100006</v>
      </c>
      <c r="J271" s="84">
        <f t="shared" si="4"/>
        <v>-5.579781078447775E-3</v>
      </c>
      <c r="K271" s="84">
        <f>I271/'סכום נכסי הקרן'!$C$42</f>
        <v>1.5622915638739777E-5</v>
      </c>
    </row>
    <row r="272" spans="2:11">
      <c r="B272" s="76" t="s">
        <v>2813</v>
      </c>
      <c r="C272" s="73" t="s">
        <v>2814</v>
      </c>
      <c r="D272" s="86" t="s">
        <v>511</v>
      </c>
      <c r="E272" s="86" t="s">
        <v>130</v>
      </c>
      <c r="F272" s="94">
        <v>45050</v>
      </c>
      <c r="G272" s="83">
        <v>19819047.114000004</v>
      </c>
      <c r="H272" s="85">
        <v>1.8539209999999999</v>
      </c>
      <c r="I272" s="83">
        <v>367.42950858500006</v>
      </c>
      <c r="J272" s="84">
        <f t="shared" si="4"/>
        <v>-7.0049042888089266E-3</v>
      </c>
      <c r="K272" s="84">
        <f>I272/'סכום נכסי הקרן'!$C$42</f>
        <v>1.9613140233084615E-5</v>
      </c>
    </row>
    <row r="273" spans="2:11">
      <c r="B273" s="76" t="s">
        <v>2815</v>
      </c>
      <c r="C273" s="73" t="s">
        <v>2816</v>
      </c>
      <c r="D273" s="86" t="s">
        <v>511</v>
      </c>
      <c r="E273" s="86" t="s">
        <v>130</v>
      </c>
      <c r="F273" s="94">
        <v>45043</v>
      </c>
      <c r="G273" s="83">
        <v>68450000.000000015</v>
      </c>
      <c r="H273" s="85">
        <v>1.8168820000000001</v>
      </c>
      <c r="I273" s="83">
        <v>1243.6557100000002</v>
      </c>
      <c r="J273" s="84">
        <f t="shared" si="4"/>
        <v>-2.3709824641820719E-2</v>
      </c>
      <c r="K273" s="84">
        <f>I273/'סכום נכסי הקרן'!$C$42</f>
        <v>6.6385505986826991E-5</v>
      </c>
    </row>
    <row r="274" spans="2:11">
      <c r="B274" s="76" t="s">
        <v>2817</v>
      </c>
      <c r="C274" s="73" t="s">
        <v>2818</v>
      </c>
      <c r="D274" s="86" t="s">
        <v>511</v>
      </c>
      <c r="E274" s="86" t="s">
        <v>130</v>
      </c>
      <c r="F274" s="94">
        <v>45050</v>
      </c>
      <c r="G274" s="83">
        <v>11561110.816500003</v>
      </c>
      <c r="H274" s="85">
        <v>1.798054</v>
      </c>
      <c r="I274" s="83">
        <v>207.87502173000004</v>
      </c>
      <c r="J274" s="84">
        <f t="shared" si="4"/>
        <v>-3.9630584839537072E-3</v>
      </c>
      <c r="K274" s="84">
        <f>I274/'סכום נכסי הקרן'!$C$42</f>
        <v>1.1096228955173378E-5</v>
      </c>
    </row>
    <row r="275" spans="2:11">
      <c r="B275" s="76" t="s">
        <v>2819</v>
      </c>
      <c r="C275" s="73" t="s">
        <v>2820</v>
      </c>
      <c r="D275" s="86" t="s">
        <v>511</v>
      </c>
      <c r="E275" s="86" t="s">
        <v>130</v>
      </c>
      <c r="F275" s="94">
        <v>45005</v>
      </c>
      <c r="G275" s="83">
        <v>32930000.000000004</v>
      </c>
      <c r="H275" s="85">
        <v>1.0698289999999999</v>
      </c>
      <c r="I275" s="83">
        <v>352.29464000000007</v>
      </c>
      <c r="J275" s="84">
        <f t="shared" si="4"/>
        <v>-6.7163637568578849E-3</v>
      </c>
      <c r="K275" s="84">
        <f>I275/'סכום נכסי הקרן'!$C$42</f>
        <v>1.8805251119577989E-5</v>
      </c>
    </row>
    <row r="276" spans="2:11">
      <c r="B276" s="76" t="s">
        <v>2821</v>
      </c>
      <c r="C276" s="73" t="s">
        <v>2822</v>
      </c>
      <c r="D276" s="86" t="s">
        <v>511</v>
      </c>
      <c r="E276" s="86" t="s">
        <v>130</v>
      </c>
      <c r="F276" s="94">
        <v>45105</v>
      </c>
      <c r="G276" s="83">
        <v>4918331.1604000004</v>
      </c>
      <c r="H276" s="85">
        <v>1.1181049999999999</v>
      </c>
      <c r="I276" s="83">
        <v>54.992103773000011</v>
      </c>
      <c r="J276" s="84">
        <f t="shared" si="4"/>
        <v>-1.0484036109500415E-3</v>
      </c>
      <c r="K276" s="84">
        <f>I276/'סכום נכסי הקרן'!$C$42</f>
        <v>2.9354415413335757E-6</v>
      </c>
    </row>
    <row r="277" spans="2:11">
      <c r="B277" s="76" t="s">
        <v>2823</v>
      </c>
      <c r="C277" s="73" t="s">
        <v>2824</v>
      </c>
      <c r="D277" s="86" t="s">
        <v>511</v>
      </c>
      <c r="E277" s="86" t="s">
        <v>130</v>
      </c>
      <c r="F277" s="94">
        <v>45069</v>
      </c>
      <c r="G277" s="83">
        <v>16515872.595000003</v>
      </c>
      <c r="H277" s="85">
        <v>0.804392</v>
      </c>
      <c r="I277" s="83">
        <v>132.852340029</v>
      </c>
      <c r="J277" s="84">
        <f t="shared" si="4"/>
        <v>-2.5327794983895737E-3</v>
      </c>
      <c r="K277" s="84">
        <f>I277/'סכום נכסי הקרן'!$C$42</f>
        <v>7.0915686258210096E-6</v>
      </c>
    </row>
    <row r="278" spans="2:11">
      <c r="B278" s="76" t="s">
        <v>2825</v>
      </c>
      <c r="C278" s="73" t="s">
        <v>2826</v>
      </c>
      <c r="D278" s="86" t="s">
        <v>511</v>
      </c>
      <c r="E278" s="86" t="s">
        <v>130</v>
      </c>
      <c r="F278" s="94">
        <v>45069</v>
      </c>
      <c r="G278" s="83">
        <v>9909523.5570000019</v>
      </c>
      <c r="H278" s="85">
        <v>0.38277</v>
      </c>
      <c r="I278" s="83">
        <v>37.930710102000006</v>
      </c>
      <c r="J278" s="84">
        <f t="shared" si="4"/>
        <v>-7.2313460857921659E-4</v>
      </c>
      <c r="K278" s="84">
        <f>I278/'סכום נכסי הקרן'!$C$42</f>
        <v>2.0247158134793748E-6</v>
      </c>
    </row>
    <row r="279" spans="2:11">
      <c r="B279" s="76" t="s">
        <v>2827</v>
      </c>
      <c r="C279" s="73" t="s">
        <v>2828</v>
      </c>
      <c r="D279" s="86" t="s">
        <v>511</v>
      </c>
      <c r="E279" s="86" t="s">
        <v>130</v>
      </c>
      <c r="F279" s="94">
        <v>45069</v>
      </c>
      <c r="G279" s="83">
        <v>11561110.816500003</v>
      </c>
      <c r="H279" s="85">
        <v>0.24493200000000001</v>
      </c>
      <c r="I279" s="83">
        <v>28.316909939000006</v>
      </c>
      <c r="J279" s="84">
        <f t="shared" si="4"/>
        <v>-5.3985115305900876E-4</v>
      </c>
      <c r="K279" s="84">
        <f>I279/'סכום נכסי הקרן'!$C$42</f>
        <v>1.5115376218422422E-6</v>
      </c>
    </row>
    <row r="280" spans="2:11">
      <c r="B280" s="76" t="s">
        <v>2829</v>
      </c>
      <c r="C280" s="73" t="s">
        <v>2830</v>
      </c>
      <c r="D280" s="86" t="s">
        <v>511</v>
      </c>
      <c r="E280" s="86" t="s">
        <v>130</v>
      </c>
      <c r="F280" s="94">
        <v>45082</v>
      </c>
      <c r="G280" s="83">
        <v>13866069.051000005</v>
      </c>
      <c r="H280" s="85">
        <v>-0.84487100000000004</v>
      </c>
      <c r="I280" s="83">
        <v>-117.15041859900001</v>
      </c>
      <c r="J280" s="84">
        <f t="shared" si="4"/>
        <v>2.233428318918089E-3</v>
      </c>
      <c r="K280" s="84">
        <f>I280/'סכום נכסי הקרן'!$C$42</f>
        <v>-6.2534106125425992E-6</v>
      </c>
    </row>
    <row r="281" spans="2:11">
      <c r="B281" s="76" t="s">
        <v>2831</v>
      </c>
      <c r="C281" s="73" t="s">
        <v>2832</v>
      </c>
      <c r="D281" s="86" t="s">
        <v>511</v>
      </c>
      <c r="E281" s="86" t="s">
        <v>130</v>
      </c>
      <c r="F281" s="94">
        <v>45106</v>
      </c>
      <c r="G281" s="83">
        <v>6419476.4124999996</v>
      </c>
      <c r="H281" s="85">
        <v>0.261351</v>
      </c>
      <c r="I281" s="83">
        <v>16.777388354000003</v>
      </c>
      <c r="J281" s="84">
        <f t="shared" si="4"/>
        <v>-3.1985454866850983E-4</v>
      </c>
      <c r="K281" s="84">
        <f>I281/'סכום נכסי הקרן'!$C$42</f>
        <v>8.9556571490174586E-7</v>
      </c>
    </row>
    <row r="282" spans="2:11">
      <c r="B282" s="76" t="s">
        <v>2831</v>
      </c>
      <c r="C282" s="73" t="s">
        <v>2833</v>
      </c>
      <c r="D282" s="86" t="s">
        <v>511</v>
      </c>
      <c r="E282" s="86" t="s">
        <v>130</v>
      </c>
      <c r="F282" s="94">
        <v>45106</v>
      </c>
      <c r="G282" s="83">
        <v>4365243.960500001</v>
      </c>
      <c r="H282" s="85">
        <v>0.73973</v>
      </c>
      <c r="I282" s="83">
        <v>32.291007351000005</v>
      </c>
      <c r="J282" s="84">
        <f t="shared" si="4"/>
        <v>-6.1561581364021859E-4</v>
      </c>
      <c r="K282" s="84">
        <f>I282/'סכום נכסי הקרן'!$C$42</f>
        <v>1.7236722708574101E-6</v>
      </c>
    </row>
    <row r="283" spans="2:11">
      <c r="B283" s="76" t="s">
        <v>2831</v>
      </c>
      <c r="C283" s="73" t="s">
        <v>2834</v>
      </c>
      <c r="D283" s="86" t="s">
        <v>511</v>
      </c>
      <c r="E283" s="86" t="s">
        <v>130</v>
      </c>
      <c r="F283" s="94">
        <v>45106</v>
      </c>
      <c r="G283" s="83">
        <v>31380157.930500008</v>
      </c>
      <c r="H283" s="85">
        <v>0.64513500000000001</v>
      </c>
      <c r="I283" s="83">
        <v>202.44442427100003</v>
      </c>
      <c r="J283" s="84">
        <f t="shared" si="4"/>
        <v>-3.8595262021349657E-3</v>
      </c>
      <c r="K283" s="84">
        <f>I283/'סכום נכסי הקרן'!$C$42</f>
        <v>1.0806347312506781E-5</v>
      </c>
    </row>
    <row r="284" spans="2:11">
      <c r="B284" s="72"/>
      <c r="C284" s="73"/>
      <c r="D284" s="73"/>
      <c r="E284" s="73"/>
      <c r="F284" s="73"/>
      <c r="G284" s="83"/>
      <c r="H284" s="85"/>
      <c r="I284" s="73"/>
      <c r="J284" s="84"/>
      <c r="K284" s="73"/>
    </row>
    <row r="285" spans="2:11">
      <c r="B285" s="89" t="s">
        <v>193</v>
      </c>
      <c r="C285" s="71"/>
      <c r="D285" s="71"/>
      <c r="E285" s="71"/>
      <c r="F285" s="71"/>
      <c r="G285" s="80"/>
      <c r="H285" s="82"/>
      <c r="I285" s="80">
        <v>-9428.3650006820008</v>
      </c>
      <c r="J285" s="81">
        <f t="shared" si="4"/>
        <v>0.17974820444900308</v>
      </c>
      <c r="K285" s="81">
        <f>I285/'סכום נכסי הקרן'!$C$42</f>
        <v>-5.032797872964093E-4</v>
      </c>
    </row>
    <row r="286" spans="2:11">
      <c r="B286" s="76" t="s">
        <v>2835</v>
      </c>
      <c r="C286" s="73" t="s">
        <v>2836</v>
      </c>
      <c r="D286" s="86" t="s">
        <v>511</v>
      </c>
      <c r="E286" s="86" t="s">
        <v>134</v>
      </c>
      <c r="F286" s="94">
        <v>45055</v>
      </c>
      <c r="G286" s="83">
        <v>11458131.672621002</v>
      </c>
      <c r="H286" s="85">
        <v>-2.2450290000000002</v>
      </c>
      <c r="I286" s="83">
        <v>-257.23833487500008</v>
      </c>
      <c r="J286" s="84">
        <f t="shared" si="4"/>
        <v>4.9041513354529656E-3</v>
      </c>
      <c r="K286" s="84">
        <f>I286/'סכום נכסי הקרן'!$C$42</f>
        <v>-1.3731209435677113E-5</v>
      </c>
    </row>
    <row r="287" spans="2:11">
      <c r="B287" s="76" t="s">
        <v>2837</v>
      </c>
      <c r="C287" s="73" t="s">
        <v>2838</v>
      </c>
      <c r="D287" s="86" t="s">
        <v>511</v>
      </c>
      <c r="E287" s="86" t="s">
        <v>134</v>
      </c>
      <c r="F287" s="94">
        <v>45097</v>
      </c>
      <c r="G287" s="83">
        <v>10943774.281395001</v>
      </c>
      <c r="H287" s="85">
        <v>-2.5966619999999998</v>
      </c>
      <c r="I287" s="83">
        <v>-284.17284753000007</v>
      </c>
      <c r="J287" s="84">
        <f t="shared" si="4"/>
        <v>5.4176476083587126E-3</v>
      </c>
      <c r="K287" s="84">
        <f>I287/'סכום נכסי הקרן'!$C$42</f>
        <v>-1.5168955619555261E-5</v>
      </c>
    </row>
    <row r="288" spans="2:11">
      <c r="B288" s="76" t="s">
        <v>2839</v>
      </c>
      <c r="C288" s="73" t="s">
        <v>2840</v>
      </c>
      <c r="D288" s="86" t="s">
        <v>511</v>
      </c>
      <c r="E288" s="86" t="s">
        <v>134</v>
      </c>
      <c r="F288" s="94">
        <v>44971</v>
      </c>
      <c r="G288" s="83">
        <v>9973937.0045780018</v>
      </c>
      <c r="H288" s="85">
        <v>-5.5968660000000003</v>
      </c>
      <c r="I288" s="83">
        <v>-558.22790010100005</v>
      </c>
      <c r="J288" s="84">
        <f t="shared" si="4"/>
        <v>1.064240329147568E-2</v>
      </c>
      <c r="K288" s="84">
        <f>I288/'סכום נכסי הקרן'!$C$42</f>
        <v>-2.9797830143978342E-5</v>
      </c>
    </row>
    <row r="289" spans="2:11">
      <c r="B289" s="76" t="s">
        <v>2841</v>
      </c>
      <c r="C289" s="73" t="s">
        <v>2842</v>
      </c>
      <c r="D289" s="86" t="s">
        <v>511</v>
      </c>
      <c r="E289" s="86" t="s">
        <v>134</v>
      </c>
      <c r="F289" s="94">
        <v>44971</v>
      </c>
      <c r="G289" s="83">
        <v>5612018.230219001</v>
      </c>
      <c r="H289" s="85">
        <v>-5.6602509999999997</v>
      </c>
      <c r="I289" s="83">
        <v>-317.65430118300003</v>
      </c>
      <c r="J289" s="84">
        <f t="shared" si="4"/>
        <v>6.0559588294488943E-3</v>
      </c>
      <c r="K289" s="84">
        <f>I289/'סכום נכסי הקרן'!$C$42</f>
        <v>-1.6956173113960444E-5</v>
      </c>
    </row>
    <row r="290" spans="2:11">
      <c r="B290" s="76" t="s">
        <v>2843</v>
      </c>
      <c r="C290" s="73" t="s">
        <v>2844</v>
      </c>
      <c r="D290" s="86" t="s">
        <v>511</v>
      </c>
      <c r="E290" s="86" t="s">
        <v>130</v>
      </c>
      <c r="F290" s="94">
        <v>45026</v>
      </c>
      <c r="G290" s="83">
        <v>11357106.758207001</v>
      </c>
      <c r="H290" s="85">
        <v>1.573674</v>
      </c>
      <c r="I290" s="83">
        <v>178.72381293300003</v>
      </c>
      <c r="J290" s="84">
        <f t="shared" si="4"/>
        <v>-3.4073017394492568E-3</v>
      </c>
      <c r="K290" s="84">
        <f>I290/'סכום נכסי הקרן'!$C$42</f>
        <v>9.5401570209911379E-6</v>
      </c>
    </row>
    <row r="291" spans="2:11">
      <c r="B291" s="76" t="s">
        <v>2845</v>
      </c>
      <c r="C291" s="73" t="s">
        <v>2846</v>
      </c>
      <c r="D291" s="86" t="s">
        <v>511</v>
      </c>
      <c r="E291" s="86" t="s">
        <v>132</v>
      </c>
      <c r="F291" s="94">
        <v>45078</v>
      </c>
      <c r="G291" s="83">
        <v>10762546.057785003</v>
      </c>
      <c r="H291" s="85">
        <v>1.221822</v>
      </c>
      <c r="I291" s="83">
        <v>131.49918923100003</v>
      </c>
      <c r="J291" s="84">
        <f t="shared" si="4"/>
        <v>-2.5069821914045728E-3</v>
      </c>
      <c r="K291" s="84">
        <f>I291/'סכום נכסי הקרן'!$C$42</f>
        <v>7.0193383456241645E-6</v>
      </c>
    </row>
    <row r="292" spans="2:11">
      <c r="B292" s="76" t="s">
        <v>2847</v>
      </c>
      <c r="C292" s="73" t="s">
        <v>2848</v>
      </c>
      <c r="D292" s="86" t="s">
        <v>511</v>
      </c>
      <c r="E292" s="86" t="s">
        <v>132</v>
      </c>
      <c r="F292" s="94">
        <v>45068</v>
      </c>
      <c r="G292" s="83">
        <v>14350061.410380004</v>
      </c>
      <c r="H292" s="85">
        <v>0.23438200000000001</v>
      </c>
      <c r="I292" s="83">
        <v>33.633993360000005</v>
      </c>
      <c r="J292" s="84">
        <f t="shared" si="4"/>
        <v>-6.4121933277640198E-4</v>
      </c>
      <c r="K292" s="84">
        <f>I292/'סכום נכסי הקרן'!$C$42</f>
        <v>1.7953599614487993E-6</v>
      </c>
    </row>
    <row r="293" spans="2:11">
      <c r="B293" s="76" t="s">
        <v>2849</v>
      </c>
      <c r="C293" s="73" t="s">
        <v>2850</v>
      </c>
      <c r="D293" s="86" t="s">
        <v>511</v>
      </c>
      <c r="E293" s="86" t="s">
        <v>132</v>
      </c>
      <c r="F293" s="94">
        <v>45068</v>
      </c>
      <c r="G293" s="83">
        <v>5693386.8645680007</v>
      </c>
      <c r="H293" s="85">
        <v>0.23438200000000001</v>
      </c>
      <c r="I293" s="83">
        <v>13.344286729000002</v>
      </c>
      <c r="J293" s="84">
        <f t="shared" si="4"/>
        <v>-2.5440376767519153E-4</v>
      </c>
      <c r="K293" s="84">
        <f>I293/'סכום נכסי הקרן'!$C$42</f>
        <v>7.123090574142625E-7</v>
      </c>
    </row>
    <row r="294" spans="2:11">
      <c r="B294" s="76" t="s">
        <v>2851</v>
      </c>
      <c r="C294" s="73" t="s">
        <v>2852</v>
      </c>
      <c r="D294" s="86" t="s">
        <v>511</v>
      </c>
      <c r="E294" s="86" t="s">
        <v>132</v>
      </c>
      <c r="F294" s="94">
        <v>45063</v>
      </c>
      <c r="G294" s="83">
        <v>21298050.000000004</v>
      </c>
      <c r="H294" s="85">
        <v>7.4049000000000004E-2</v>
      </c>
      <c r="I294" s="83">
        <v>15.770970000000004</v>
      </c>
      <c r="J294" s="84">
        <f t="shared" si="4"/>
        <v>-3.006675642822525E-4</v>
      </c>
      <c r="K294" s="84">
        <f>I294/'סכום נכסי הקרן'!$C$42</f>
        <v>8.4184377954013398E-7</v>
      </c>
    </row>
    <row r="295" spans="2:11">
      <c r="B295" s="76" t="s">
        <v>2853</v>
      </c>
      <c r="C295" s="73" t="s">
        <v>2854</v>
      </c>
      <c r="D295" s="86" t="s">
        <v>511</v>
      </c>
      <c r="E295" s="86" t="s">
        <v>132</v>
      </c>
      <c r="F295" s="94">
        <v>45097</v>
      </c>
      <c r="G295" s="83">
        <v>13284569.350659002</v>
      </c>
      <c r="H295" s="85">
        <v>-0.68732599999999999</v>
      </c>
      <c r="I295" s="83">
        <v>-91.308315889000013</v>
      </c>
      <c r="J295" s="84">
        <f t="shared" si="4"/>
        <v>1.7407584274816399E-3</v>
      </c>
      <c r="K295" s="84">
        <f>I295/'סכום נכסי הקרן'!$C$42</f>
        <v>-4.8739765373620153E-6</v>
      </c>
    </row>
    <row r="296" spans="2:11">
      <c r="B296" s="76" t="s">
        <v>2855</v>
      </c>
      <c r="C296" s="73" t="s">
        <v>2856</v>
      </c>
      <c r="D296" s="86" t="s">
        <v>511</v>
      </c>
      <c r="E296" s="86" t="s">
        <v>132</v>
      </c>
      <c r="F296" s="94">
        <v>45055</v>
      </c>
      <c r="G296" s="83">
        <v>26624571.750000004</v>
      </c>
      <c r="H296" s="85">
        <v>-1.2291920000000001</v>
      </c>
      <c r="I296" s="83">
        <v>-327.26704000000007</v>
      </c>
      <c r="J296" s="84">
        <f t="shared" si="4"/>
        <v>6.2392220508099682E-3</v>
      </c>
      <c r="K296" s="84">
        <f>I296/'סכום נכסי הקרן'!$C$42</f>
        <v>-1.7469294651661389E-5</v>
      </c>
    </row>
    <row r="297" spans="2:11">
      <c r="B297" s="76" t="s">
        <v>2857</v>
      </c>
      <c r="C297" s="73" t="s">
        <v>2858</v>
      </c>
      <c r="D297" s="86" t="s">
        <v>511</v>
      </c>
      <c r="E297" s="86" t="s">
        <v>133</v>
      </c>
      <c r="F297" s="94">
        <v>45082</v>
      </c>
      <c r="G297" s="83">
        <v>5186326.2235440006</v>
      </c>
      <c r="H297" s="85">
        <v>1.822872</v>
      </c>
      <c r="I297" s="83">
        <v>94.54009549300001</v>
      </c>
      <c r="J297" s="84">
        <f t="shared" si="4"/>
        <v>-1.8023710804656824E-3</v>
      </c>
      <c r="K297" s="84">
        <f>I297/'סכום נכסי הקרן'!$C$42</f>
        <v>5.0464867606692739E-6</v>
      </c>
    </row>
    <row r="298" spans="2:11">
      <c r="B298" s="76" t="s">
        <v>2859</v>
      </c>
      <c r="C298" s="73" t="s">
        <v>2860</v>
      </c>
      <c r="D298" s="86" t="s">
        <v>511</v>
      </c>
      <c r="E298" s="86" t="s">
        <v>133</v>
      </c>
      <c r="F298" s="94">
        <v>45078</v>
      </c>
      <c r="G298" s="83">
        <v>10424417.044523003</v>
      </c>
      <c r="H298" s="85">
        <v>1.1746160000000001</v>
      </c>
      <c r="I298" s="83">
        <v>122.44686267300001</v>
      </c>
      <c r="J298" s="84">
        <f t="shared" si="4"/>
        <v>-2.3344030173092943E-3</v>
      </c>
      <c r="K298" s="84">
        <f>I298/'סכום נכסי הקרן'!$C$42</f>
        <v>6.5361312376772042E-6</v>
      </c>
    </row>
    <row r="299" spans="2:11">
      <c r="B299" s="76" t="s">
        <v>2861</v>
      </c>
      <c r="C299" s="73" t="s">
        <v>2862</v>
      </c>
      <c r="D299" s="86" t="s">
        <v>511</v>
      </c>
      <c r="E299" s="86" t="s">
        <v>130</v>
      </c>
      <c r="F299" s="94">
        <v>44971</v>
      </c>
      <c r="G299" s="83">
        <v>15985350.806803003</v>
      </c>
      <c r="H299" s="85">
        <v>-11.438796</v>
      </c>
      <c r="I299" s="83">
        <v>-1828.5316139310003</v>
      </c>
      <c r="J299" s="84">
        <f t="shared" si="4"/>
        <v>3.4860262024068889E-2</v>
      </c>
      <c r="K299" s="84">
        <f>I299/'סכום נכסי הקרן'!$C$42</f>
        <v>-9.7605788666156495E-5</v>
      </c>
    </row>
    <row r="300" spans="2:11">
      <c r="B300" s="76" t="s">
        <v>2863</v>
      </c>
      <c r="C300" s="73" t="s">
        <v>2864</v>
      </c>
      <c r="D300" s="86" t="s">
        <v>511</v>
      </c>
      <c r="E300" s="86" t="s">
        <v>130</v>
      </c>
      <c r="F300" s="94">
        <v>44971</v>
      </c>
      <c r="G300" s="83">
        <v>35396639.595630005</v>
      </c>
      <c r="H300" s="85">
        <v>-11.269545000000001</v>
      </c>
      <c r="I300" s="83">
        <v>-3989.0403303390012</v>
      </c>
      <c r="J300" s="84">
        <f t="shared" si="4"/>
        <v>7.6049541654489169E-2</v>
      </c>
      <c r="K300" s="84">
        <f>I300/'סכום נכסי הקרן'!$C$42</f>
        <v>-2.1293229195354558E-4</v>
      </c>
    </row>
    <row r="301" spans="2:11">
      <c r="B301" s="76" t="s">
        <v>2865</v>
      </c>
      <c r="C301" s="73" t="s">
        <v>2866</v>
      </c>
      <c r="D301" s="86" t="s">
        <v>511</v>
      </c>
      <c r="E301" s="86" t="s">
        <v>130</v>
      </c>
      <c r="F301" s="94">
        <v>44971</v>
      </c>
      <c r="G301" s="83">
        <v>20552887.507140003</v>
      </c>
      <c r="H301" s="85">
        <v>-11.216870999999999</v>
      </c>
      <c r="I301" s="83">
        <v>-2305.3908752190005</v>
      </c>
      <c r="J301" s="84">
        <f t="shared" si="4"/>
        <v>4.3951403063389696E-2</v>
      </c>
      <c r="K301" s="84">
        <f>I301/'סכום נכסי הקרן'!$C$42</f>
        <v>-1.230602155550166E-4</v>
      </c>
    </row>
    <row r="302" spans="2:11">
      <c r="B302" s="76" t="s">
        <v>2867</v>
      </c>
      <c r="C302" s="73" t="s">
        <v>2868</v>
      </c>
      <c r="D302" s="86" t="s">
        <v>511</v>
      </c>
      <c r="E302" s="86" t="s">
        <v>130</v>
      </c>
      <c r="F302" s="94">
        <v>44971</v>
      </c>
      <c r="G302" s="83">
        <v>40596520.134936005</v>
      </c>
      <c r="H302" s="85">
        <v>-11.095103</v>
      </c>
      <c r="I302" s="83">
        <v>-4504.2257568890009</v>
      </c>
      <c r="J302" s="84">
        <f t="shared" si="4"/>
        <v>8.5871356505097696E-2</v>
      </c>
      <c r="K302" s="84">
        <f>I302/'סכום נכסי הקרן'!$C$42</f>
        <v>-2.4043254378655569E-4</v>
      </c>
    </row>
    <row r="303" spans="2:11">
      <c r="B303" s="76" t="s">
        <v>2869</v>
      </c>
      <c r="C303" s="73" t="s">
        <v>2870</v>
      </c>
      <c r="D303" s="86" t="s">
        <v>511</v>
      </c>
      <c r="E303" s="86" t="s">
        <v>130</v>
      </c>
      <c r="F303" s="94">
        <v>44987</v>
      </c>
      <c r="G303" s="83">
        <v>3562500.5012380006</v>
      </c>
      <c r="H303" s="85">
        <v>-7.7511320000000001</v>
      </c>
      <c r="I303" s="83">
        <v>-276.13411435800003</v>
      </c>
      <c r="J303" s="84">
        <f t="shared" si="4"/>
        <v>5.2643922079147198E-3</v>
      </c>
      <c r="K303" s="84">
        <f>I303/'סכום נכסי הקרן'!$C$42</f>
        <v>-1.4739853445356011E-5</v>
      </c>
    </row>
    <row r="304" spans="2:11">
      <c r="B304" s="76" t="s">
        <v>2871</v>
      </c>
      <c r="C304" s="73" t="s">
        <v>2872</v>
      </c>
      <c r="D304" s="86" t="s">
        <v>511</v>
      </c>
      <c r="E304" s="86" t="s">
        <v>130</v>
      </c>
      <c r="F304" s="94">
        <v>44987</v>
      </c>
      <c r="G304" s="83">
        <v>15962742.630545001</v>
      </c>
      <c r="H304" s="85">
        <v>-7.7350180000000002</v>
      </c>
      <c r="I304" s="83">
        <v>-1234.7210894400002</v>
      </c>
      <c r="J304" s="84">
        <f t="shared" si="4"/>
        <v>2.353948948795502E-2</v>
      </c>
      <c r="K304" s="84">
        <f>I304/'סכום נכסי הקרן'!$C$42</f>
        <v>-6.5908581945947614E-5</v>
      </c>
    </row>
    <row r="305" spans="2:11">
      <c r="B305" s="76" t="s">
        <v>2873</v>
      </c>
      <c r="C305" s="73" t="s">
        <v>2874</v>
      </c>
      <c r="D305" s="86" t="s">
        <v>511</v>
      </c>
      <c r="E305" s="86" t="s">
        <v>130</v>
      </c>
      <c r="F305" s="94">
        <v>44987</v>
      </c>
      <c r="G305" s="83">
        <v>4978366.0850630011</v>
      </c>
      <c r="H305" s="85">
        <v>-7.7350180000000002</v>
      </c>
      <c r="I305" s="83">
        <v>-385.07753531899999</v>
      </c>
      <c r="J305" s="84">
        <f t="shared" si="4"/>
        <v>7.341357228133511E-3</v>
      </c>
      <c r="K305" s="84">
        <f>I305/'סכום נכסי הקרן'!$C$42</f>
        <v>-2.0555180039588326E-5</v>
      </c>
    </row>
    <row r="306" spans="2:11">
      <c r="B306" s="76" t="s">
        <v>2875</v>
      </c>
      <c r="C306" s="73" t="s">
        <v>2876</v>
      </c>
      <c r="D306" s="86" t="s">
        <v>511</v>
      </c>
      <c r="E306" s="86" t="s">
        <v>134</v>
      </c>
      <c r="F306" s="94">
        <v>45077</v>
      </c>
      <c r="G306" s="83">
        <v>13921559.327777002</v>
      </c>
      <c r="H306" s="85">
        <v>-2.266187</v>
      </c>
      <c r="I306" s="83">
        <v>-315.48853552899999</v>
      </c>
      <c r="J306" s="84">
        <f t="shared" si="4"/>
        <v>6.0146693282961848E-3</v>
      </c>
      <c r="K306" s="84">
        <f>I306/'סכום נכסי הקרן'!$C$42</f>
        <v>-1.6840565998877376E-5</v>
      </c>
    </row>
    <row r="307" spans="2:11">
      <c r="B307" s="76" t="s">
        <v>2877</v>
      </c>
      <c r="C307" s="73" t="s">
        <v>2878</v>
      </c>
      <c r="D307" s="86" t="s">
        <v>511</v>
      </c>
      <c r="E307" s="86" t="s">
        <v>134</v>
      </c>
      <c r="F307" s="94">
        <v>45078</v>
      </c>
      <c r="G307" s="83">
        <v>7097549.018964001</v>
      </c>
      <c r="H307" s="85">
        <v>-1.5885640000000001</v>
      </c>
      <c r="I307" s="83">
        <v>-112.74911545500002</v>
      </c>
      <c r="J307" s="84">
        <f t="shared" si="4"/>
        <v>2.1495191430098031E-3</v>
      </c>
      <c r="K307" s="84">
        <f>I307/'סכום נכסי הקרן'!$C$42</f>
        <v>-6.0184720086617455E-6</v>
      </c>
    </row>
    <row r="308" spans="2:11">
      <c r="B308" s="76" t="s">
        <v>2879</v>
      </c>
      <c r="C308" s="73" t="s">
        <v>2880</v>
      </c>
      <c r="D308" s="86" t="s">
        <v>511</v>
      </c>
      <c r="E308" s="86" t="s">
        <v>134</v>
      </c>
      <c r="F308" s="94">
        <v>45083</v>
      </c>
      <c r="G308" s="83">
        <v>14332721.976030001</v>
      </c>
      <c r="H308" s="85">
        <v>0.66752199999999995</v>
      </c>
      <c r="I308" s="83">
        <v>95.674112724000011</v>
      </c>
      <c r="J308" s="84">
        <f t="shared" si="4"/>
        <v>-1.8239906890692669E-3</v>
      </c>
      <c r="K308" s="84">
        <f>I308/'סכום נכסי הקרן'!$C$42</f>
        <v>5.1070198383308686E-6</v>
      </c>
    </row>
    <row r="309" spans="2:11">
      <c r="B309" s="76" t="s">
        <v>2881</v>
      </c>
      <c r="C309" s="73" t="s">
        <v>2882</v>
      </c>
      <c r="D309" s="86" t="s">
        <v>511</v>
      </c>
      <c r="E309" s="86" t="s">
        <v>134</v>
      </c>
      <c r="F309" s="94">
        <v>45103</v>
      </c>
      <c r="G309" s="83">
        <v>9224939.2517270017</v>
      </c>
      <c r="H309" s="85">
        <v>0.74929599999999996</v>
      </c>
      <c r="I309" s="83">
        <v>69.122077961000002</v>
      </c>
      <c r="J309" s="84">
        <f t="shared" si="4"/>
        <v>-1.3177862121772999E-3</v>
      </c>
      <c r="K309" s="84">
        <f>I309/'סכום נכסי הקרן'!$C$42</f>
        <v>3.6896900672790593E-6</v>
      </c>
    </row>
    <row r="310" spans="2:11">
      <c r="B310" s="76" t="s">
        <v>2883</v>
      </c>
      <c r="C310" s="73" t="s">
        <v>2884</v>
      </c>
      <c r="D310" s="86" t="s">
        <v>511</v>
      </c>
      <c r="E310" s="86" t="s">
        <v>134</v>
      </c>
      <c r="F310" s="94">
        <v>45084</v>
      </c>
      <c r="G310" s="83">
        <v>11060679.876872001</v>
      </c>
      <c r="H310" s="85">
        <v>0.98641900000000005</v>
      </c>
      <c r="I310" s="83">
        <v>109.10459713000002</v>
      </c>
      <c r="J310" s="84">
        <f t="shared" si="4"/>
        <v>-2.0800377827789622E-3</v>
      </c>
      <c r="K310" s="84">
        <f>I310/'סכום נכסי הקרן'!$C$42</f>
        <v>5.8239300698132609E-6</v>
      </c>
    </row>
    <row r="311" spans="2:11">
      <c r="B311" s="76" t="s">
        <v>2885</v>
      </c>
      <c r="C311" s="73" t="s">
        <v>2886</v>
      </c>
      <c r="D311" s="86" t="s">
        <v>511</v>
      </c>
      <c r="E311" s="86" t="s">
        <v>134</v>
      </c>
      <c r="F311" s="94">
        <v>45085</v>
      </c>
      <c r="G311" s="83">
        <v>11067286.225910002</v>
      </c>
      <c r="H311" s="85">
        <v>1.0455220000000001</v>
      </c>
      <c r="I311" s="83">
        <v>115.71094616800001</v>
      </c>
      <c r="J311" s="84">
        <f t="shared" si="4"/>
        <v>-2.2059853227244354E-3</v>
      </c>
      <c r="K311" s="84">
        <f>I311/'סכום נכסי הקרן'!$C$42</f>
        <v>6.1765725415896481E-6</v>
      </c>
    </row>
    <row r="312" spans="2:11">
      <c r="B312" s="76" t="s">
        <v>2887</v>
      </c>
      <c r="C312" s="73" t="s">
        <v>2888</v>
      </c>
      <c r="D312" s="86" t="s">
        <v>511</v>
      </c>
      <c r="E312" s="86" t="s">
        <v>134</v>
      </c>
      <c r="F312" s="94">
        <v>45089</v>
      </c>
      <c r="G312" s="83">
        <v>7810686.467627001</v>
      </c>
      <c r="H312" s="85">
        <v>1.851102</v>
      </c>
      <c r="I312" s="83">
        <v>144.58377234400004</v>
      </c>
      <c r="J312" s="84">
        <f t="shared" si="4"/>
        <v>-2.7564348080942503E-3</v>
      </c>
      <c r="K312" s="84">
        <f>I312/'סכום נכסי הקרן'!$C$42</f>
        <v>7.717784598553117E-6</v>
      </c>
    </row>
    <row r="313" spans="2:11">
      <c r="B313" s="76" t="s">
        <v>2889</v>
      </c>
      <c r="C313" s="73" t="s">
        <v>2890</v>
      </c>
      <c r="D313" s="86" t="s">
        <v>511</v>
      </c>
      <c r="E313" s="86" t="s">
        <v>134</v>
      </c>
      <c r="F313" s="94">
        <v>45090</v>
      </c>
      <c r="G313" s="83">
        <v>6718656.9716459997</v>
      </c>
      <c r="H313" s="85">
        <v>2.1985320000000002</v>
      </c>
      <c r="I313" s="83">
        <v>147.71180362300004</v>
      </c>
      <c r="J313" s="84">
        <f t="shared" si="4"/>
        <v>-2.8160695385931116E-3</v>
      </c>
      <c r="K313" s="84">
        <f>I313/'סכום נכסי הקרן'!$C$42</f>
        <v>7.8847568059971189E-6</v>
      </c>
    </row>
    <row r="314" spans="2:11">
      <c r="B314" s="76" t="s">
        <v>2891</v>
      </c>
      <c r="C314" s="73" t="s">
        <v>2892</v>
      </c>
      <c r="D314" s="86" t="s">
        <v>511</v>
      </c>
      <c r="E314" s="86" t="s">
        <v>134</v>
      </c>
      <c r="F314" s="94">
        <v>45090</v>
      </c>
      <c r="G314" s="83">
        <v>10097011.742698003</v>
      </c>
      <c r="H314" s="85">
        <v>2.3828239999999998</v>
      </c>
      <c r="I314" s="83">
        <v>240.59399111000005</v>
      </c>
      <c r="J314" s="84">
        <f t="shared" si="4"/>
        <v>-4.5868332314365958E-3</v>
      </c>
      <c r="K314" s="84">
        <f>I314/'סכום נכסי הקרן'!$C$42</f>
        <v>1.2842745551522056E-5</v>
      </c>
    </row>
    <row r="315" spans="2:11">
      <c r="B315" s="76" t="s">
        <v>2893</v>
      </c>
      <c r="C315" s="73" t="s">
        <v>2894</v>
      </c>
      <c r="D315" s="86" t="s">
        <v>511</v>
      </c>
      <c r="E315" s="86" t="s">
        <v>134</v>
      </c>
      <c r="F315" s="94">
        <v>44971</v>
      </c>
      <c r="G315" s="83">
        <v>2824108.2500000005</v>
      </c>
      <c r="H315" s="85">
        <v>5.3061109999999996</v>
      </c>
      <c r="I315" s="83">
        <v>149.85032999999999</v>
      </c>
      <c r="J315" s="84">
        <f t="shared" si="4"/>
        <v>-2.8568397332562126E-3</v>
      </c>
      <c r="K315" s="84">
        <f>I315/'סכום נכסי הקרן'!$C$42</f>
        <v>7.9989099067803866E-6</v>
      </c>
    </row>
    <row r="316" spans="2:11">
      <c r="B316" s="76" t="s">
        <v>2895</v>
      </c>
      <c r="C316" s="73" t="s">
        <v>2896</v>
      </c>
      <c r="D316" s="86" t="s">
        <v>511</v>
      </c>
      <c r="E316" s="86" t="s">
        <v>130</v>
      </c>
      <c r="F316" s="94">
        <v>44970</v>
      </c>
      <c r="G316" s="83">
        <v>35227297.303627007</v>
      </c>
      <c r="H316" s="85">
        <v>-0.36926300000000001</v>
      </c>
      <c r="I316" s="83">
        <v>-130.08134085</v>
      </c>
      <c r="J316" s="84">
        <f t="shared" si="4"/>
        <v>2.4799514495265009E-3</v>
      </c>
      <c r="K316" s="84">
        <f>I316/'סכום נכסי הקרן'!$C$42</f>
        <v>-6.9436545519275232E-6</v>
      </c>
    </row>
    <row r="317" spans="2:11">
      <c r="B317" s="76" t="s">
        <v>2897</v>
      </c>
      <c r="C317" s="73" t="s">
        <v>2898</v>
      </c>
      <c r="D317" s="86" t="s">
        <v>511</v>
      </c>
      <c r="E317" s="86" t="s">
        <v>130</v>
      </c>
      <c r="F317" s="94">
        <v>44970</v>
      </c>
      <c r="G317" s="83">
        <v>7446738.2764410023</v>
      </c>
      <c r="H317" s="85">
        <v>-0.37077100000000002</v>
      </c>
      <c r="I317" s="83">
        <v>-27.610338591000005</v>
      </c>
      <c r="J317" s="84">
        <f t="shared" si="4"/>
        <v>5.2638063817027412E-4</v>
      </c>
      <c r="K317" s="84">
        <f>I317/'סכום נכסי הקרן'!$C$42</f>
        <v>-1.4738213181453174E-6</v>
      </c>
    </row>
    <row r="318" spans="2:11">
      <c r="B318" s="76" t="s">
        <v>2899</v>
      </c>
      <c r="C318" s="73" t="s">
        <v>2900</v>
      </c>
      <c r="D318" s="86" t="s">
        <v>511</v>
      </c>
      <c r="E318" s="86" t="s">
        <v>130</v>
      </c>
      <c r="F318" s="94">
        <v>44970</v>
      </c>
      <c r="G318" s="83">
        <v>9925255.0872340016</v>
      </c>
      <c r="H318" s="85">
        <v>-0.40847099999999997</v>
      </c>
      <c r="I318" s="83">
        <v>-40.541779391000006</v>
      </c>
      <c r="J318" s="84">
        <f t="shared" si="4"/>
        <v>7.7291365471878967E-4</v>
      </c>
      <c r="K318" s="84">
        <f>I318/'סכום נכסי הקרן'!$C$42</f>
        <v>-2.1640929373273645E-6</v>
      </c>
    </row>
    <row r="319" spans="2:11">
      <c r="B319" s="76" t="s">
        <v>2901</v>
      </c>
      <c r="C319" s="73" t="s">
        <v>2902</v>
      </c>
      <c r="D319" s="86" t="s">
        <v>511</v>
      </c>
      <c r="E319" s="86" t="s">
        <v>132</v>
      </c>
      <c r="F319" s="94">
        <v>44987</v>
      </c>
      <c r="G319" s="83">
        <v>15738671.405175002</v>
      </c>
      <c r="H319" s="85">
        <v>-1.478753</v>
      </c>
      <c r="I319" s="83">
        <v>-232.73612278700003</v>
      </c>
      <c r="J319" s="84">
        <f t="shared" si="4"/>
        <v>4.4370259507730036E-3</v>
      </c>
      <c r="K319" s="84">
        <f>I319/'סכום נכסי הקרן'!$C$42</f>
        <v>-1.2423297821410145E-5</v>
      </c>
    </row>
    <row r="320" spans="2:11">
      <c r="B320" s="76" t="s">
        <v>2901</v>
      </c>
      <c r="C320" s="73" t="s">
        <v>2903</v>
      </c>
      <c r="D320" s="86" t="s">
        <v>511</v>
      </c>
      <c r="E320" s="86" t="s">
        <v>132</v>
      </c>
      <c r="F320" s="94">
        <v>44987</v>
      </c>
      <c r="G320" s="83">
        <v>29462936.643166002</v>
      </c>
      <c r="H320" s="85">
        <v>-1.478753</v>
      </c>
      <c r="I320" s="83">
        <v>-435.68414817700005</v>
      </c>
      <c r="J320" s="84">
        <f t="shared" si="4"/>
        <v>8.306153117326744E-3</v>
      </c>
      <c r="K320" s="84">
        <f>I320/'סכום נכסי הקרן'!$C$42</f>
        <v>-2.3256527023198281E-5</v>
      </c>
    </row>
    <row r="321" spans="2:11">
      <c r="B321" s="76" t="s">
        <v>2904</v>
      </c>
      <c r="C321" s="73" t="s">
        <v>2905</v>
      </c>
      <c r="D321" s="86" t="s">
        <v>511</v>
      </c>
      <c r="E321" s="86" t="s">
        <v>132</v>
      </c>
      <c r="F321" s="94">
        <v>44987</v>
      </c>
      <c r="G321" s="83">
        <v>8848791.6395859998</v>
      </c>
      <c r="H321" s="85">
        <v>-1.478753</v>
      </c>
      <c r="I321" s="83">
        <v>-130.85179827200002</v>
      </c>
      <c r="J321" s="84">
        <f t="shared" si="4"/>
        <v>2.4946399281968639E-3</v>
      </c>
      <c r="K321" s="84">
        <f>I321/'סכום נכסי הקרן'!$C$42</f>
        <v>-6.9847810513192056E-6</v>
      </c>
    </row>
    <row r="322" spans="2:11">
      <c r="B322" s="76" t="s">
        <v>2906</v>
      </c>
      <c r="C322" s="73" t="s">
        <v>2907</v>
      </c>
      <c r="D322" s="86" t="s">
        <v>511</v>
      </c>
      <c r="E322" s="86" t="s">
        <v>132</v>
      </c>
      <c r="F322" s="94">
        <v>44987</v>
      </c>
      <c r="G322" s="83">
        <v>24778235.146355003</v>
      </c>
      <c r="H322" s="85">
        <v>-1.4721249999999999</v>
      </c>
      <c r="I322" s="83">
        <v>-364.76648036100005</v>
      </c>
      <c r="J322" s="84">
        <f t="shared" si="4"/>
        <v>6.9541346652711878E-3</v>
      </c>
      <c r="K322" s="84">
        <f>I322/'סכום נכסי הקרן'!$C$42</f>
        <v>-1.947098957620592E-5</v>
      </c>
    </row>
    <row r="323" spans="2:11">
      <c r="B323" s="76" t="s">
        <v>2908</v>
      </c>
      <c r="C323" s="73" t="s">
        <v>2909</v>
      </c>
      <c r="D323" s="86" t="s">
        <v>511</v>
      </c>
      <c r="E323" s="86" t="s">
        <v>132</v>
      </c>
      <c r="F323" s="94">
        <v>44991</v>
      </c>
      <c r="G323" s="83">
        <v>11348122.123515002</v>
      </c>
      <c r="H323" s="85">
        <v>-1.284983</v>
      </c>
      <c r="I323" s="83">
        <v>-145.82147719300002</v>
      </c>
      <c r="J323" s="84">
        <f t="shared" si="4"/>
        <v>2.7800311818270743E-3</v>
      </c>
      <c r="K323" s="84">
        <f>I323/'סכום נכסי הקרן'!$C$42</f>
        <v>-7.7838524515791077E-6</v>
      </c>
    </row>
    <row r="324" spans="2:11">
      <c r="B324" s="76" t="s">
        <v>2910</v>
      </c>
      <c r="C324" s="73" t="s">
        <v>2911</v>
      </c>
      <c r="D324" s="86" t="s">
        <v>511</v>
      </c>
      <c r="E324" s="86" t="s">
        <v>132</v>
      </c>
      <c r="F324" s="94">
        <v>45078</v>
      </c>
      <c r="G324" s="83">
        <v>34828077.556923009</v>
      </c>
      <c r="H324" s="85">
        <v>-1.6122620000000001</v>
      </c>
      <c r="I324" s="83">
        <v>-561.51999380800009</v>
      </c>
      <c r="J324" s="84">
        <f t="shared" si="4"/>
        <v>1.0705165809968369E-2</v>
      </c>
      <c r="K324" s="84">
        <f>I324/'סכום נכסי הקרן'!$C$42</f>
        <v>-2.9973559893568966E-5</v>
      </c>
    </row>
    <row r="325" spans="2:11">
      <c r="B325" s="76" t="s">
        <v>2910</v>
      </c>
      <c r="C325" s="73" t="s">
        <v>2912</v>
      </c>
      <c r="D325" s="86" t="s">
        <v>511</v>
      </c>
      <c r="E325" s="86" t="s">
        <v>132</v>
      </c>
      <c r="F325" s="94">
        <v>45078</v>
      </c>
      <c r="G325" s="83">
        <v>8011789.019762001</v>
      </c>
      <c r="H325" s="85">
        <v>-1.6122620000000001</v>
      </c>
      <c r="I325" s="83">
        <v>-129.17106098600001</v>
      </c>
      <c r="J325" s="84">
        <f t="shared" si="4"/>
        <v>2.4625973090060347E-3</v>
      </c>
      <c r="K325" s="84">
        <f>I325/'סכום נכסי הקרן'!$C$42</f>
        <v>-6.8950644245511457E-6</v>
      </c>
    </row>
    <row r="326" spans="2:11">
      <c r="B326" s="76" t="s">
        <v>2913</v>
      </c>
      <c r="C326" s="73" t="s">
        <v>2914</v>
      </c>
      <c r="D326" s="86" t="s">
        <v>511</v>
      </c>
      <c r="E326" s="86" t="s">
        <v>132</v>
      </c>
      <c r="F326" s="94">
        <v>45078</v>
      </c>
      <c r="G326" s="83">
        <v>8884713.6624800023</v>
      </c>
      <c r="H326" s="85">
        <v>-1.6122620000000001</v>
      </c>
      <c r="I326" s="83">
        <v>-143.24489661700002</v>
      </c>
      <c r="J326" s="84">
        <f t="shared" si="4"/>
        <v>2.7309096499261907E-3</v>
      </c>
      <c r="K326" s="84">
        <f>I326/'סכום נכסי הקרן'!$C$42</f>
        <v>-7.6463163120525252E-6</v>
      </c>
    </row>
    <row r="327" spans="2:11">
      <c r="B327" s="76" t="s">
        <v>2915</v>
      </c>
      <c r="C327" s="73" t="s">
        <v>2916</v>
      </c>
      <c r="D327" s="86" t="s">
        <v>511</v>
      </c>
      <c r="E327" s="86" t="s">
        <v>132</v>
      </c>
      <c r="F327" s="94">
        <v>45078</v>
      </c>
      <c r="G327" s="83">
        <v>6872676.0000000009</v>
      </c>
      <c r="H327" s="85">
        <v>-1.527334</v>
      </c>
      <c r="I327" s="83">
        <v>-104.96871000000002</v>
      </c>
      <c r="J327" s="84">
        <f t="shared" si="4"/>
        <v>2.001188662558493E-3</v>
      </c>
      <c r="K327" s="84">
        <f>I327/'סכום נכסי הקרן'!$C$42</f>
        <v>-5.6031591943838745E-6</v>
      </c>
    </row>
    <row r="328" spans="2:11">
      <c r="B328" s="76" t="s">
        <v>2917</v>
      </c>
      <c r="C328" s="73" t="s">
        <v>2918</v>
      </c>
      <c r="D328" s="86" t="s">
        <v>511</v>
      </c>
      <c r="E328" s="86" t="s">
        <v>132</v>
      </c>
      <c r="F328" s="94">
        <v>45076</v>
      </c>
      <c r="G328" s="83">
        <v>479209.20000000007</v>
      </c>
      <c r="H328" s="85">
        <v>-1.005674</v>
      </c>
      <c r="I328" s="83">
        <v>-4.8192800000000009</v>
      </c>
      <c r="J328" s="84">
        <f t="shared" si="4"/>
        <v>9.1877746213084774E-5</v>
      </c>
      <c r="K328" s="84">
        <f>I328/'סכום נכסי הקרן'!$C$42</f>
        <v>-2.5724992754803138E-7</v>
      </c>
    </row>
    <row r="329" spans="2:11">
      <c r="B329" s="76" t="s">
        <v>2919</v>
      </c>
      <c r="C329" s="73" t="s">
        <v>2920</v>
      </c>
      <c r="D329" s="86" t="s">
        <v>511</v>
      </c>
      <c r="E329" s="86" t="s">
        <v>132</v>
      </c>
      <c r="F329" s="94">
        <v>45005</v>
      </c>
      <c r="G329" s="83">
        <v>10701046.751115002</v>
      </c>
      <c r="H329" s="85">
        <v>-0.81121299999999996</v>
      </c>
      <c r="I329" s="83">
        <v>-86.80822894100001</v>
      </c>
      <c r="J329" s="84">
        <f t="shared" si="4"/>
        <v>1.6549659757989904E-3</v>
      </c>
      <c r="K329" s="84">
        <f>I329/'סכום נכסי הקרן'!$C$42</f>
        <v>-4.6337649204124206E-6</v>
      </c>
    </row>
    <row r="330" spans="2:11">
      <c r="B330" s="76" t="s">
        <v>2919</v>
      </c>
      <c r="C330" s="73" t="s">
        <v>2921</v>
      </c>
      <c r="D330" s="86" t="s">
        <v>511</v>
      </c>
      <c r="E330" s="86" t="s">
        <v>132</v>
      </c>
      <c r="F330" s="94">
        <v>45005</v>
      </c>
      <c r="G330" s="83">
        <v>18899691.500000004</v>
      </c>
      <c r="H330" s="85">
        <v>-0.81121299999999996</v>
      </c>
      <c r="I330" s="83">
        <v>-153.31666000000004</v>
      </c>
      <c r="J330" s="84">
        <f t="shared" si="4"/>
        <v>2.9229240006220449E-3</v>
      </c>
      <c r="K330" s="84">
        <f>I330/'סכום נכסי הקרן'!$C$42</f>
        <v>-8.1839402725938667E-6</v>
      </c>
    </row>
    <row r="331" spans="2:11">
      <c r="B331" s="76" t="s">
        <v>2922</v>
      </c>
      <c r="C331" s="73" t="s">
        <v>2923</v>
      </c>
      <c r="D331" s="86" t="s">
        <v>511</v>
      </c>
      <c r="E331" s="86" t="s">
        <v>132</v>
      </c>
      <c r="F331" s="94">
        <v>45005</v>
      </c>
      <c r="G331" s="83">
        <v>7138160.135559001</v>
      </c>
      <c r="H331" s="85">
        <v>-0.75290000000000001</v>
      </c>
      <c r="I331" s="83">
        <v>-53.743184181000004</v>
      </c>
      <c r="J331" s="84">
        <f t="shared" si="4"/>
        <v>1.024593432393426E-3</v>
      </c>
      <c r="K331" s="84">
        <f>I331/'סכום נכסי הקרן'!$C$42</f>
        <v>-2.8687750528632402E-6</v>
      </c>
    </row>
    <row r="332" spans="2:11">
      <c r="B332" s="76" t="s">
        <v>2922</v>
      </c>
      <c r="C332" s="73" t="s">
        <v>2924</v>
      </c>
      <c r="D332" s="86" t="s">
        <v>511</v>
      </c>
      <c r="E332" s="86" t="s">
        <v>132</v>
      </c>
      <c r="F332" s="94">
        <v>45005</v>
      </c>
      <c r="G332" s="83">
        <v>2774497.7054830003</v>
      </c>
      <c r="H332" s="85">
        <v>-0.75290000000000001</v>
      </c>
      <c r="I332" s="83">
        <v>-20.889184446000002</v>
      </c>
      <c r="J332" s="84">
        <f t="shared" ref="J332:J395" si="5">IFERROR(I332/$I$11,0)</f>
        <v>3.9824438238241102E-4</v>
      </c>
      <c r="K332" s="84">
        <f>I332/'סכום נכסי הקרן'!$C$42</f>
        <v>-1.1150506269133488E-6</v>
      </c>
    </row>
    <row r="333" spans="2:11">
      <c r="B333" s="76" t="s">
        <v>2925</v>
      </c>
      <c r="C333" s="73" t="s">
        <v>2926</v>
      </c>
      <c r="D333" s="86" t="s">
        <v>511</v>
      </c>
      <c r="E333" s="86" t="s">
        <v>132</v>
      </c>
      <c r="F333" s="94">
        <v>45005</v>
      </c>
      <c r="G333" s="83">
        <v>3470472.6873360006</v>
      </c>
      <c r="H333" s="85">
        <v>-0.72493300000000005</v>
      </c>
      <c r="I333" s="83">
        <v>-25.158618588000003</v>
      </c>
      <c r="J333" s="84">
        <f t="shared" si="5"/>
        <v>4.7963952575904721E-4</v>
      </c>
      <c r="K333" s="84">
        <f>I333/'סכום נכסי הקרן'!$C$42</f>
        <v>-1.3429501520915066E-6</v>
      </c>
    </row>
    <row r="334" spans="2:11">
      <c r="B334" s="76" t="s">
        <v>2925</v>
      </c>
      <c r="C334" s="73" t="s">
        <v>2927</v>
      </c>
      <c r="D334" s="86" t="s">
        <v>511</v>
      </c>
      <c r="E334" s="86" t="s">
        <v>132</v>
      </c>
      <c r="F334" s="94">
        <v>45005</v>
      </c>
      <c r="G334" s="83">
        <v>11102920.872620001</v>
      </c>
      <c r="H334" s="85">
        <v>-0.72493300000000005</v>
      </c>
      <c r="I334" s="83">
        <v>-80.488790071000011</v>
      </c>
      <c r="J334" s="84">
        <f t="shared" si="5"/>
        <v>1.5344882694389194E-3</v>
      </c>
      <c r="K334" s="84">
        <f>I334/'סכום נכסי הקרן'!$C$42</f>
        <v>-4.2964375205826306E-6</v>
      </c>
    </row>
    <row r="335" spans="2:11">
      <c r="B335" s="76" t="s">
        <v>2928</v>
      </c>
      <c r="C335" s="73" t="s">
        <v>2929</v>
      </c>
      <c r="D335" s="86" t="s">
        <v>511</v>
      </c>
      <c r="E335" s="86" t="s">
        <v>132</v>
      </c>
      <c r="F335" s="94">
        <v>45090</v>
      </c>
      <c r="G335" s="83">
        <v>1179555.9300000002</v>
      </c>
      <c r="H335" s="85">
        <v>-0.535273</v>
      </c>
      <c r="I335" s="83">
        <v>-6.3138400000000008</v>
      </c>
      <c r="J335" s="84">
        <f t="shared" si="5"/>
        <v>1.203709660260502E-4</v>
      </c>
      <c r="K335" s="84">
        <f>I335/'סכום נכסי הקרן'!$C$42</f>
        <v>-3.3702853591197494E-7</v>
      </c>
    </row>
    <row r="336" spans="2:11">
      <c r="B336" s="76" t="s">
        <v>2930</v>
      </c>
      <c r="C336" s="73" t="s">
        <v>2931</v>
      </c>
      <c r="D336" s="86" t="s">
        <v>511</v>
      </c>
      <c r="E336" s="86" t="s">
        <v>132</v>
      </c>
      <c r="F336" s="94">
        <v>45106</v>
      </c>
      <c r="G336" s="83">
        <v>7224372.9905050006</v>
      </c>
      <c r="H336" s="85">
        <v>0.64989399999999997</v>
      </c>
      <c r="I336" s="83">
        <v>46.950787856000012</v>
      </c>
      <c r="J336" s="84">
        <f t="shared" si="5"/>
        <v>-8.9509897145174195E-4</v>
      </c>
      <c r="K336" s="84">
        <f>I336/'סכום נכסי הקרן'!$C$42</f>
        <v>2.5062015019419901E-6</v>
      </c>
    </row>
    <row r="337" spans="2:11">
      <c r="B337" s="76" t="s">
        <v>2932</v>
      </c>
      <c r="C337" s="73" t="s">
        <v>2933</v>
      </c>
      <c r="D337" s="86" t="s">
        <v>511</v>
      </c>
      <c r="E337" s="86" t="s">
        <v>132</v>
      </c>
      <c r="F337" s="94">
        <v>45097</v>
      </c>
      <c r="G337" s="83">
        <v>13436120.965212002</v>
      </c>
      <c r="H337" s="85">
        <v>0.67651300000000003</v>
      </c>
      <c r="I337" s="83">
        <v>90.897084053000015</v>
      </c>
      <c r="J337" s="84">
        <f t="shared" si="5"/>
        <v>-1.7329184484261072E-3</v>
      </c>
      <c r="K337" s="84">
        <f>I337/'סכום נכסי הקרן'!$C$42</f>
        <v>4.8520252583293707E-6</v>
      </c>
    </row>
    <row r="338" spans="2:11">
      <c r="B338" s="76" t="s">
        <v>2934</v>
      </c>
      <c r="C338" s="73" t="s">
        <v>2935</v>
      </c>
      <c r="D338" s="86" t="s">
        <v>511</v>
      </c>
      <c r="E338" s="86" t="s">
        <v>132</v>
      </c>
      <c r="F338" s="94">
        <v>45019</v>
      </c>
      <c r="G338" s="83">
        <v>7047943.1532840012</v>
      </c>
      <c r="H338" s="85">
        <v>0.70550800000000002</v>
      </c>
      <c r="I338" s="83">
        <v>49.723781219000003</v>
      </c>
      <c r="J338" s="84">
        <f t="shared" si="5"/>
        <v>-9.4796503867678004E-4</v>
      </c>
      <c r="K338" s="84">
        <f>I338/'סכום נכסי הקרן'!$C$42</f>
        <v>2.6542220240371824E-6</v>
      </c>
    </row>
    <row r="339" spans="2:11">
      <c r="B339" s="76" t="s">
        <v>2936</v>
      </c>
      <c r="C339" s="73" t="s">
        <v>2937</v>
      </c>
      <c r="D339" s="86" t="s">
        <v>511</v>
      </c>
      <c r="E339" s="86" t="s">
        <v>132</v>
      </c>
      <c r="F339" s="94">
        <v>45019</v>
      </c>
      <c r="G339" s="83">
        <v>8937806.910000002</v>
      </c>
      <c r="H339" s="85">
        <v>0.76064600000000004</v>
      </c>
      <c r="I339" s="83">
        <v>67.985039999999998</v>
      </c>
      <c r="J339" s="84">
        <f t="shared" si="5"/>
        <v>-1.2961090145014226E-3</v>
      </c>
      <c r="K339" s="84">
        <f>I339/'סכום נכסי הקרן'!$C$42</f>
        <v>3.6289957450801806E-6</v>
      </c>
    </row>
    <row r="340" spans="2:11">
      <c r="B340" s="76" t="s">
        <v>2938</v>
      </c>
      <c r="C340" s="73" t="s">
        <v>2939</v>
      </c>
      <c r="D340" s="86" t="s">
        <v>511</v>
      </c>
      <c r="E340" s="86" t="s">
        <v>132</v>
      </c>
      <c r="F340" s="94">
        <v>45019</v>
      </c>
      <c r="G340" s="83">
        <v>32670212.738895003</v>
      </c>
      <c r="H340" s="85">
        <v>0.80037899999999995</v>
      </c>
      <c r="I340" s="83">
        <v>261.48564059000006</v>
      </c>
      <c r="J340" s="84">
        <f t="shared" si="5"/>
        <v>-4.9851246087577235E-3</v>
      </c>
      <c r="K340" s="84">
        <f>I340/'סכום נכסי הקרן'!$C$42</f>
        <v>1.3957927760293671E-5</v>
      </c>
    </row>
    <row r="341" spans="2:11">
      <c r="B341" s="76" t="s">
        <v>2940</v>
      </c>
      <c r="C341" s="73" t="s">
        <v>2941</v>
      </c>
      <c r="D341" s="86" t="s">
        <v>511</v>
      </c>
      <c r="E341" s="86" t="s">
        <v>132</v>
      </c>
      <c r="F341" s="94">
        <v>45019</v>
      </c>
      <c r="G341" s="83">
        <v>24850218.503975004</v>
      </c>
      <c r="H341" s="85">
        <v>0.81842999999999999</v>
      </c>
      <c r="I341" s="83">
        <v>203.38154470200007</v>
      </c>
      <c r="J341" s="84">
        <f t="shared" si="5"/>
        <v>-3.8773920478900408E-3</v>
      </c>
      <c r="K341" s="84">
        <f>I341/'סכום נכסי הקרן'!$C$42</f>
        <v>1.0856370171311112E-5</v>
      </c>
    </row>
    <row r="342" spans="2:11">
      <c r="B342" s="76" t="s">
        <v>2940</v>
      </c>
      <c r="C342" s="73" t="s">
        <v>2942</v>
      </c>
      <c r="D342" s="86" t="s">
        <v>511</v>
      </c>
      <c r="E342" s="86" t="s">
        <v>132</v>
      </c>
      <c r="F342" s="94">
        <v>45019</v>
      </c>
      <c r="G342" s="83">
        <v>30391607.420000006</v>
      </c>
      <c r="H342" s="85">
        <v>0.81842999999999999</v>
      </c>
      <c r="I342" s="83">
        <v>248.73391000000004</v>
      </c>
      <c r="J342" s="84">
        <f t="shared" si="5"/>
        <v>-4.7420176992347962E-3</v>
      </c>
      <c r="K342" s="84">
        <f>I342/'סכום נכסי הקרן'!$C$42</f>
        <v>1.3277248951345131E-5</v>
      </c>
    </row>
    <row r="343" spans="2:11">
      <c r="B343" s="76" t="s">
        <v>2943</v>
      </c>
      <c r="C343" s="73" t="s">
        <v>2944</v>
      </c>
      <c r="D343" s="86" t="s">
        <v>511</v>
      </c>
      <c r="E343" s="86" t="s">
        <v>132</v>
      </c>
      <c r="F343" s="94">
        <v>45036</v>
      </c>
      <c r="G343" s="83">
        <v>10906223.436363</v>
      </c>
      <c r="H343" s="85">
        <v>1.147578</v>
      </c>
      <c r="I343" s="83">
        <v>125.15747089500002</v>
      </c>
      <c r="J343" s="84">
        <f t="shared" si="5"/>
        <v>-2.3860797354713472E-3</v>
      </c>
      <c r="K343" s="84">
        <f>I343/'סכום נכסי הקרן'!$C$42</f>
        <v>6.6808216828724619E-6</v>
      </c>
    </row>
    <row r="344" spans="2:11">
      <c r="B344" s="76" t="s">
        <v>2945</v>
      </c>
      <c r="C344" s="73" t="s">
        <v>2946</v>
      </c>
      <c r="D344" s="86" t="s">
        <v>511</v>
      </c>
      <c r="E344" s="86" t="s">
        <v>132</v>
      </c>
      <c r="F344" s="94">
        <v>45036</v>
      </c>
      <c r="G344" s="83">
        <v>26986131.930000003</v>
      </c>
      <c r="H344" s="85">
        <v>1.1700280000000001</v>
      </c>
      <c r="I344" s="83">
        <v>315.74529000000001</v>
      </c>
      <c r="J344" s="84">
        <f t="shared" si="5"/>
        <v>-6.0195642549502933E-3</v>
      </c>
      <c r="K344" s="84">
        <f>I344/'סכום נכסי הקרן'!$C$42</f>
        <v>1.6854271379984594E-5</v>
      </c>
    </row>
    <row r="345" spans="2:11">
      <c r="B345" s="76" t="s">
        <v>2945</v>
      </c>
      <c r="C345" s="73" t="s">
        <v>2947</v>
      </c>
      <c r="D345" s="86" t="s">
        <v>511</v>
      </c>
      <c r="E345" s="86" t="s">
        <v>132</v>
      </c>
      <c r="F345" s="94">
        <v>45036</v>
      </c>
      <c r="G345" s="83">
        <v>57305223.510276005</v>
      </c>
      <c r="H345" s="85">
        <v>1.1700280000000001</v>
      </c>
      <c r="I345" s="83">
        <v>670.48714852500007</v>
      </c>
      <c r="J345" s="84">
        <f t="shared" si="5"/>
        <v>-1.2782583305247843E-2</v>
      </c>
      <c r="K345" s="84">
        <f>I345/'סכום נכסי הקרן'!$C$42</f>
        <v>3.5790153379746019E-5</v>
      </c>
    </row>
    <row r="346" spans="2:11">
      <c r="B346" s="76" t="s">
        <v>2948</v>
      </c>
      <c r="C346" s="73" t="s">
        <v>2949</v>
      </c>
      <c r="D346" s="86" t="s">
        <v>511</v>
      </c>
      <c r="E346" s="86" t="s">
        <v>132</v>
      </c>
      <c r="F346" s="94">
        <v>45036</v>
      </c>
      <c r="G346" s="83">
        <v>11307522.532034002</v>
      </c>
      <c r="H346" s="85">
        <v>1.176312</v>
      </c>
      <c r="I346" s="83">
        <v>133.01174627999998</v>
      </c>
      <c r="J346" s="84">
        <f t="shared" si="5"/>
        <v>-2.5358185181340491E-3</v>
      </c>
      <c r="K346" s="84">
        <f>I346/'סכום נכסי הקרן'!$C$42</f>
        <v>7.1000776243686035E-6</v>
      </c>
    </row>
    <row r="347" spans="2:11">
      <c r="B347" s="76" t="s">
        <v>2950</v>
      </c>
      <c r="C347" s="73" t="s">
        <v>2951</v>
      </c>
      <c r="D347" s="86" t="s">
        <v>511</v>
      </c>
      <c r="E347" s="86" t="s">
        <v>132</v>
      </c>
      <c r="F347" s="94">
        <v>45036</v>
      </c>
      <c r="G347" s="83">
        <v>8482567.7419489995</v>
      </c>
      <c r="H347" s="85">
        <v>1.1987479999999999</v>
      </c>
      <c r="I347" s="83">
        <v>101.68465280700002</v>
      </c>
      <c r="J347" s="84">
        <f t="shared" si="5"/>
        <v>-1.9385793571585765E-3</v>
      </c>
      <c r="K347" s="84">
        <f>I347/'סכום נכסי הקרן'!$C$42</f>
        <v>5.4278584285095451E-6</v>
      </c>
    </row>
    <row r="348" spans="2:11">
      <c r="B348" s="76" t="s">
        <v>2952</v>
      </c>
      <c r="C348" s="73" t="s">
        <v>2953</v>
      </c>
      <c r="D348" s="86" t="s">
        <v>511</v>
      </c>
      <c r="E348" s="86" t="s">
        <v>132</v>
      </c>
      <c r="F348" s="94">
        <v>45056</v>
      </c>
      <c r="G348" s="83">
        <v>62917.414633000008</v>
      </c>
      <c r="H348" s="85">
        <v>1.141014</v>
      </c>
      <c r="I348" s="83">
        <v>0.71789631700000023</v>
      </c>
      <c r="J348" s="84">
        <f t="shared" si="5"/>
        <v>-1.3686421129428932E-5</v>
      </c>
      <c r="K348" s="84">
        <f>I348/'סכום נכסי הקרן'!$C$42</f>
        <v>3.8320822931070328E-8</v>
      </c>
    </row>
    <row r="349" spans="2:11">
      <c r="B349" s="76" t="s">
        <v>2952</v>
      </c>
      <c r="C349" s="73" t="s">
        <v>2954</v>
      </c>
      <c r="D349" s="86" t="s">
        <v>511</v>
      </c>
      <c r="E349" s="86" t="s">
        <v>132</v>
      </c>
      <c r="F349" s="94">
        <v>45056</v>
      </c>
      <c r="G349" s="83">
        <v>26902934.333797</v>
      </c>
      <c r="H349" s="85">
        <v>1.141014</v>
      </c>
      <c r="I349" s="83">
        <v>306.96615180400011</v>
      </c>
      <c r="J349" s="84">
        <f t="shared" si="5"/>
        <v>-5.8521933134109607E-3</v>
      </c>
      <c r="K349" s="84">
        <f>I349/'סכום נכסי הקרן'!$C$42</f>
        <v>1.6385646883201851E-5</v>
      </c>
    </row>
    <row r="350" spans="2:11">
      <c r="B350" s="76" t="s">
        <v>2955</v>
      </c>
      <c r="C350" s="73" t="s">
        <v>2956</v>
      </c>
      <c r="D350" s="86" t="s">
        <v>511</v>
      </c>
      <c r="E350" s="86" t="s">
        <v>132</v>
      </c>
      <c r="F350" s="94">
        <v>45056</v>
      </c>
      <c r="G350" s="83">
        <v>7288454.5761740021</v>
      </c>
      <c r="H350" s="85">
        <v>1.1768559999999999</v>
      </c>
      <c r="I350" s="83">
        <v>85.774649565000018</v>
      </c>
      <c r="J350" s="84">
        <f t="shared" si="5"/>
        <v>-1.6352611768250347E-3</v>
      </c>
      <c r="K350" s="84">
        <f>I350/'סכום נכסי הקרן'!$C$42</f>
        <v>4.578593147950323E-6</v>
      </c>
    </row>
    <row r="351" spans="2:11">
      <c r="B351" s="76" t="s">
        <v>2957</v>
      </c>
      <c r="C351" s="73" t="s">
        <v>2958</v>
      </c>
      <c r="D351" s="86" t="s">
        <v>511</v>
      </c>
      <c r="E351" s="86" t="s">
        <v>132</v>
      </c>
      <c r="F351" s="94">
        <v>45056</v>
      </c>
      <c r="G351" s="83">
        <v>20043431.759076003</v>
      </c>
      <c r="H351" s="85">
        <v>1.1777519999999999</v>
      </c>
      <c r="I351" s="83">
        <v>236.06195978600002</v>
      </c>
      <c r="J351" s="84">
        <f t="shared" si="5"/>
        <v>-4.5004317723356044E-3</v>
      </c>
      <c r="K351" s="84">
        <f>I351/'סכום נכסי הקרן'!$C$42</f>
        <v>1.2600828765250161E-5</v>
      </c>
    </row>
    <row r="352" spans="2:11">
      <c r="B352" s="76" t="s">
        <v>2959</v>
      </c>
      <c r="C352" s="73" t="s">
        <v>2960</v>
      </c>
      <c r="D352" s="86" t="s">
        <v>511</v>
      </c>
      <c r="E352" s="86" t="s">
        <v>132</v>
      </c>
      <c r="F352" s="94">
        <v>45029</v>
      </c>
      <c r="G352" s="83">
        <v>45157306.333021</v>
      </c>
      <c r="H352" s="85">
        <v>1.7171430000000001</v>
      </c>
      <c r="I352" s="83">
        <v>775.41553586200018</v>
      </c>
      <c r="J352" s="84">
        <f t="shared" si="5"/>
        <v>-1.4783003231522547E-2</v>
      </c>
      <c r="K352" s="84">
        <f>I352/'סכום נכסי הקרן'!$C$42</f>
        <v>4.1391160177478266E-5</v>
      </c>
    </row>
    <row r="353" spans="2:11">
      <c r="B353" s="76" t="s">
        <v>2961</v>
      </c>
      <c r="C353" s="73" t="s">
        <v>2962</v>
      </c>
      <c r="D353" s="86" t="s">
        <v>511</v>
      </c>
      <c r="E353" s="86" t="s">
        <v>132</v>
      </c>
      <c r="F353" s="94">
        <v>45029</v>
      </c>
      <c r="G353" s="83">
        <v>52267199.982046001</v>
      </c>
      <c r="H353" s="85">
        <v>1.7198</v>
      </c>
      <c r="I353" s="83">
        <v>898.89141149600016</v>
      </c>
      <c r="J353" s="84">
        <f t="shared" si="5"/>
        <v>-1.7137023990834947E-2</v>
      </c>
      <c r="K353" s="84">
        <f>I353/'סכום נכסי הקרן'!$C$42</f>
        <v>4.7982219435453778E-5</v>
      </c>
    </row>
    <row r="354" spans="2:11">
      <c r="B354" s="76" t="s">
        <v>2961</v>
      </c>
      <c r="C354" s="73" t="s">
        <v>2963</v>
      </c>
      <c r="D354" s="86" t="s">
        <v>511</v>
      </c>
      <c r="E354" s="86" t="s">
        <v>132</v>
      </c>
      <c r="F354" s="94">
        <v>45029</v>
      </c>
      <c r="G354" s="83">
        <v>27507727.700000003</v>
      </c>
      <c r="H354" s="85">
        <v>1.7198</v>
      </c>
      <c r="I354" s="83">
        <v>473.07796000000008</v>
      </c>
      <c r="J354" s="84">
        <f t="shared" si="5"/>
        <v>-9.0190519637547255E-3</v>
      </c>
      <c r="K354" s="84">
        <f>I354/'סכום נכסי הקרן'!$C$42</f>
        <v>2.5252583567373239E-5</v>
      </c>
    </row>
    <row r="355" spans="2:11">
      <c r="B355" s="76" t="s">
        <v>2961</v>
      </c>
      <c r="C355" s="73" t="s">
        <v>2964</v>
      </c>
      <c r="D355" s="86" t="s">
        <v>511</v>
      </c>
      <c r="E355" s="86" t="s">
        <v>132</v>
      </c>
      <c r="F355" s="94">
        <v>45029</v>
      </c>
      <c r="G355" s="83">
        <v>6866806.841585001</v>
      </c>
      <c r="H355" s="85">
        <v>1.7198</v>
      </c>
      <c r="I355" s="83">
        <v>118.09535789300001</v>
      </c>
      <c r="J355" s="84">
        <f t="shared" si="5"/>
        <v>-2.2514432283321307E-3</v>
      </c>
      <c r="K355" s="84">
        <f>I355/'סכום נכסי הקרן'!$C$42</f>
        <v>6.3038508369991133E-6</v>
      </c>
    </row>
    <row r="356" spans="2:11">
      <c r="B356" s="76" t="s">
        <v>2965</v>
      </c>
      <c r="C356" s="73" t="s">
        <v>2966</v>
      </c>
      <c r="D356" s="86" t="s">
        <v>511</v>
      </c>
      <c r="E356" s="86" t="s">
        <v>132</v>
      </c>
      <c r="F356" s="94">
        <v>45029</v>
      </c>
      <c r="G356" s="83">
        <v>4465533.1294809999</v>
      </c>
      <c r="H356" s="85">
        <v>1.734855</v>
      </c>
      <c r="I356" s="83">
        <v>77.470517556999994</v>
      </c>
      <c r="J356" s="84">
        <f t="shared" si="5"/>
        <v>-1.4769460481852835E-3</v>
      </c>
      <c r="K356" s="84">
        <f>I356/'סכום נכסי הקרן'!$C$42</f>
        <v>4.1353241622497013E-6</v>
      </c>
    </row>
    <row r="357" spans="2:11">
      <c r="B357" s="76" t="s">
        <v>2967</v>
      </c>
      <c r="C357" s="73" t="s">
        <v>2968</v>
      </c>
      <c r="D357" s="86" t="s">
        <v>511</v>
      </c>
      <c r="E357" s="86" t="s">
        <v>132</v>
      </c>
      <c r="F357" s="94">
        <v>45099</v>
      </c>
      <c r="G357" s="83">
        <v>964857.98548400018</v>
      </c>
      <c r="H357" s="85">
        <v>1.1961379999999999</v>
      </c>
      <c r="I357" s="83">
        <v>11.541037085000001</v>
      </c>
      <c r="J357" s="84">
        <f t="shared" si="5"/>
        <v>-2.2002549682347355E-4</v>
      </c>
      <c r="K357" s="84">
        <f>I357/'סכום נכסי הקרן'!$C$42</f>
        <v>6.1605280331198713E-7</v>
      </c>
    </row>
    <row r="358" spans="2:11">
      <c r="B358" s="76" t="s">
        <v>2967</v>
      </c>
      <c r="C358" s="73" t="s">
        <v>2969</v>
      </c>
      <c r="D358" s="86" t="s">
        <v>511</v>
      </c>
      <c r="E358" s="86" t="s">
        <v>132</v>
      </c>
      <c r="F358" s="94">
        <v>45099</v>
      </c>
      <c r="G358" s="83">
        <v>7006576.804653001</v>
      </c>
      <c r="H358" s="85">
        <v>1.1961379999999999</v>
      </c>
      <c r="I358" s="83">
        <v>83.808357263000019</v>
      </c>
      <c r="J358" s="84">
        <f t="shared" si="5"/>
        <v>-1.5977745595079462E-3</v>
      </c>
      <c r="K358" s="84">
        <f>I358/'סכום נכסי הקרן'!$C$42</f>
        <v>4.4736337863386821E-6</v>
      </c>
    </row>
    <row r="359" spans="2:11">
      <c r="B359" s="76" t="s">
        <v>2967</v>
      </c>
      <c r="C359" s="73" t="s">
        <v>2970</v>
      </c>
      <c r="D359" s="86" t="s">
        <v>511</v>
      </c>
      <c r="E359" s="86" t="s">
        <v>132</v>
      </c>
      <c r="F359" s="94">
        <v>45099</v>
      </c>
      <c r="G359" s="83">
        <v>15402290.841160001</v>
      </c>
      <c r="H359" s="85">
        <v>1.1961379999999999</v>
      </c>
      <c r="I359" s="83">
        <v>184.23271873400003</v>
      </c>
      <c r="J359" s="84">
        <f t="shared" si="5"/>
        <v>-3.5123269401215705E-3</v>
      </c>
      <c r="K359" s="84">
        <f>I359/'סכום נכסי הקרן'!$C$42</f>
        <v>9.8342187103256809E-6</v>
      </c>
    </row>
    <row r="360" spans="2:11">
      <c r="B360" s="76" t="s">
        <v>2971</v>
      </c>
      <c r="C360" s="73" t="s">
        <v>2972</v>
      </c>
      <c r="D360" s="86" t="s">
        <v>511</v>
      </c>
      <c r="E360" s="86" t="s">
        <v>132</v>
      </c>
      <c r="F360" s="94">
        <v>45099</v>
      </c>
      <c r="G360" s="83">
        <v>3596215.0000000005</v>
      </c>
      <c r="H360" s="85">
        <v>1.197028</v>
      </c>
      <c r="I360" s="83">
        <v>43.047699999999999</v>
      </c>
      <c r="J360" s="84">
        <f t="shared" si="5"/>
        <v>-8.2068808113598061E-4</v>
      </c>
      <c r="K360" s="84">
        <f>I360/'סכום נכסי הקרן'!$C$42</f>
        <v>2.2978572953033211E-6</v>
      </c>
    </row>
    <row r="361" spans="2:11">
      <c r="B361" s="76" t="s">
        <v>2973</v>
      </c>
      <c r="C361" s="73" t="s">
        <v>2974</v>
      </c>
      <c r="D361" s="86" t="s">
        <v>511</v>
      </c>
      <c r="E361" s="86" t="s">
        <v>133</v>
      </c>
      <c r="F361" s="94">
        <v>44966</v>
      </c>
      <c r="G361" s="83">
        <v>30148486.731728002</v>
      </c>
      <c r="H361" s="85">
        <v>-3.7370290000000002</v>
      </c>
      <c r="I361" s="83">
        <v>-1126.6578305750002</v>
      </c>
      <c r="J361" s="84">
        <f t="shared" si="5"/>
        <v>2.1479304424427408E-2</v>
      </c>
      <c r="K361" s="84">
        <f>I361/'סכום נכסי הקרן'!$C$42</f>
        <v>-6.0140237812876816E-5</v>
      </c>
    </row>
    <row r="362" spans="2:11">
      <c r="B362" s="76" t="s">
        <v>2975</v>
      </c>
      <c r="C362" s="73" t="s">
        <v>2976</v>
      </c>
      <c r="D362" s="86" t="s">
        <v>511</v>
      </c>
      <c r="E362" s="86" t="s">
        <v>133</v>
      </c>
      <c r="F362" s="94">
        <v>44966</v>
      </c>
      <c r="G362" s="83">
        <v>1135284.9198850002</v>
      </c>
      <c r="H362" s="85">
        <v>-3.735325</v>
      </c>
      <c r="I362" s="83">
        <v>-42.406576771000005</v>
      </c>
      <c r="J362" s="84">
        <f t="shared" si="5"/>
        <v>8.0846530982462816E-4</v>
      </c>
      <c r="K362" s="84">
        <f>I362/'סכום נכסי הקרן'!$C$42</f>
        <v>-2.2636345682134636E-6</v>
      </c>
    </row>
    <row r="363" spans="2:11">
      <c r="B363" s="76" t="s">
        <v>2975</v>
      </c>
      <c r="C363" s="73" t="s">
        <v>2977</v>
      </c>
      <c r="D363" s="86" t="s">
        <v>511</v>
      </c>
      <c r="E363" s="86" t="s">
        <v>133</v>
      </c>
      <c r="F363" s="94">
        <v>44966</v>
      </c>
      <c r="G363" s="83">
        <v>19202690.742369004</v>
      </c>
      <c r="H363" s="85">
        <v>-3.735325</v>
      </c>
      <c r="I363" s="83">
        <v>-717.28283448299999</v>
      </c>
      <c r="J363" s="84">
        <f t="shared" si="5"/>
        <v>1.3674725317813274E-2</v>
      </c>
      <c r="K363" s="84">
        <f>I363/'סכום נכסי הקרן'!$C$42</f>
        <v>-3.8288075646610764E-5</v>
      </c>
    </row>
    <row r="364" spans="2:11">
      <c r="B364" s="76" t="s">
        <v>2978</v>
      </c>
      <c r="C364" s="73" t="s">
        <v>2979</v>
      </c>
      <c r="D364" s="86" t="s">
        <v>511</v>
      </c>
      <c r="E364" s="86" t="s">
        <v>133</v>
      </c>
      <c r="F364" s="94">
        <v>44966</v>
      </c>
      <c r="G364" s="83">
        <v>28150842.393745009</v>
      </c>
      <c r="H364" s="85">
        <v>-3.6918700000000002</v>
      </c>
      <c r="I364" s="83">
        <v>-1039.2925310710002</v>
      </c>
      <c r="J364" s="84">
        <f t="shared" si="5"/>
        <v>1.9813718109530025E-2</v>
      </c>
      <c r="K364" s="84">
        <f>I364/'סכום נכסי הקרן'!$C$42</f>
        <v>-5.5476736840197068E-5</v>
      </c>
    </row>
    <row r="365" spans="2:11">
      <c r="B365" s="76" t="s">
        <v>2980</v>
      </c>
      <c r="C365" s="73" t="s">
        <v>2981</v>
      </c>
      <c r="D365" s="86" t="s">
        <v>511</v>
      </c>
      <c r="E365" s="86" t="s">
        <v>133</v>
      </c>
      <c r="F365" s="94">
        <v>45033</v>
      </c>
      <c r="G365" s="83">
        <v>10032917.361731</v>
      </c>
      <c r="H365" s="85">
        <v>-1.4079699999999999</v>
      </c>
      <c r="I365" s="83">
        <v>-141.26041953199999</v>
      </c>
      <c r="J365" s="84">
        <f t="shared" si="5"/>
        <v>2.6930763466150496E-3</v>
      </c>
      <c r="K365" s="84">
        <f>I365/'סכום נכסי הקרן'!$C$42</f>
        <v>-7.5403862589456333E-6</v>
      </c>
    </row>
    <row r="366" spans="2:11">
      <c r="B366" s="76" t="s">
        <v>2980</v>
      </c>
      <c r="C366" s="73" t="s">
        <v>2982</v>
      </c>
      <c r="D366" s="86" t="s">
        <v>511</v>
      </c>
      <c r="E366" s="86" t="s">
        <v>133</v>
      </c>
      <c r="F366" s="94">
        <v>45033</v>
      </c>
      <c r="G366" s="83">
        <v>35013055.600000001</v>
      </c>
      <c r="H366" s="85">
        <v>-1.4079699999999999</v>
      </c>
      <c r="I366" s="83">
        <v>-492.97315000000009</v>
      </c>
      <c r="J366" s="84">
        <f t="shared" si="5"/>
        <v>9.3983462188470014E-3</v>
      </c>
      <c r="K366" s="84">
        <f>I366/'סכום נכסי הקרן'!$C$42</f>
        <v>-2.6314575438784387E-5</v>
      </c>
    </row>
    <row r="367" spans="2:11">
      <c r="B367" s="76" t="s">
        <v>2983</v>
      </c>
      <c r="C367" s="73" t="s">
        <v>2984</v>
      </c>
      <c r="D367" s="86" t="s">
        <v>511</v>
      </c>
      <c r="E367" s="86" t="s">
        <v>133</v>
      </c>
      <c r="F367" s="94">
        <v>45064</v>
      </c>
      <c r="G367" s="83">
        <v>8231048.4569150023</v>
      </c>
      <c r="H367" s="85">
        <v>-1.3428929999999999</v>
      </c>
      <c r="I367" s="83">
        <v>-110.53413517900002</v>
      </c>
      <c r="J367" s="84">
        <f t="shared" si="5"/>
        <v>2.1072913837459056E-3</v>
      </c>
      <c r="K367" s="84">
        <f>I367/'סכום נכסי הקרן'!$C$42</f>
        <v>-5.9002378501315668E-6</v>
      </c>
    </row>
    <row r="368" spans="2:11">
      <c r="B368" s="76" t="s">
        <v>2985</v>
      </c>
      <c r="C368" s="73" t="s">
        <v>2986</v>
      </c>
      <c r="D368" s="86" t="s">
        <v>511</v>
      </c>
      <c r="E368" s="86" t="s">
        <v>133</v>
      </c>
      <c r="F368" s="94">
        <v>45064</v>
      </c>
      <c r="G368" s="83">
        <v>3554868.2400000007</v>
      </c>
      <c r="H368" s="85">
        <v>-1.1942600000000001</v>
      </c>
      <c r="I368" s="83">
        <v>-42.45438</v>
      </c>
      <c r="J368" s="84">
        <f t="shared" si="5"/>
        <v>8.0937666026333012E-4</v>
      </c>
      <c r="K368" s="84">
        <f>I368/'סכום נכסי הקרן'!$C$42</f>
        <v>-2.2661862724507793E-6</v>
      </c>
    </row>
    <row r="369" spans="2:11">
      <c r="B369" s="76" t="s">
        <v>2985</v>
      </c>
      <c r="C369" s="73" t="s">
        <v>2987</v>
      </c>
      <c r="D369" s="86" t="s">
        <v>511</v>
      </c>
      <c r="E369" s="86" t="s">
        <v>133</v>
      </c>
      <c r="F369" s="94">
        <v>45064</v>
      </c>
      <c r="G369" s="83">
        <v>17722746.862658005</v>
      </c>
      <c r="H369" s="85">
        <v>-1.1942600000000001</v>
      </c>
      <c r="I369" s="83">
        <v>-211.65571119200001</v>
      </c>
      <c r="J369" s="84">
        <f t="shared" si="5"/>
        <v>4.0351358952890352E-3</v>
      </c>
      <c r="K369" s="84">
        <f>I369/'סכום נכסי הקרן'!$C$42</f>
        <v>-1.1298039617799558E-5</v>
      </c>
    </row>
    <row r="370" spans="2:11">
      <c r="B370" s="76" t="s">
        <v>2988</v>
      </c>
      <c r="C370" s="73" t="s">
        <v>2989</v>
      </c>
      <c r="D370" s="86" t="s">
        <v>511</v>
      </c>
      <c r="E370" s="86" t="s">
        <v>133</v>
      </c>
      <c r="F370" s="94">
        <v>45064</v>
      </c>
      <c r="G370" s="83">
        <v>24733774.417330004</v>
      </c>
      <c r="H370" s="85">
        <v>-1.1764209999999999</v>
      </c>
      <c r="I370" s="83">
        <v>-290.97335984500006</v>
      </c>
      <c r="J370" s="84">
        <f t="shared" si="5"/>
        <v>5.5472967975729783E-3</v>
      </c>
      <c r="K370" s="84">
        <f>I370/'סכום נכסי הקרן'!$C$42</f>
        <v>-1.5531962396568269E-5</v>
      </c>
    </row>
    <row r="371" spans="2:11">
      <c r="B371" s="76" t="s">
        <v>2990</v>
      </c>
      <c r="C371" s="73" t="s">
        <v>2991</v>
      </c>
      <c r="D371" s="86" t="s">
        <v>511</v>
      </c>
      <c r="E371" s="86" t="s">
        <v>130</v>
      </c>
      <c r="F371" s="94">
        <v>44971</v>
      </c>
      <c r="G371" s="83">
        <v>18999754.970000003</v>
      </c>
      <c r="H371" s="85">
        <v>10.089753999999999</v>
      </c>
      <c r="I371" s="83">
        <v>1917.0285400000002</v>
      </c>
      <c r="J371" s="84">
        <f t="shared" si="5"/>
        <v>-3.6547422370428864E-2</v>
      </c>
      <c r="K371" s="84">
        <f>I371/'סכום נכסי הקרן'!$C$42</f>
        <v>1.0232969510435343E-4</v>
      </c>
    </row>
    <row r="372" spans="2:11">
      <c r="B372" s="76" t="s">
        <v>2992</v>
      </c>
      <c r="C372" s="73" t="s">
        <v>2993</v>
      </c>
      <c r="D372" s="86" t="s">
        <v>511</v>
      </c>
      <c r="E372" s="86" t="s">
        <v>130</v>
      </c>
      <c r="F372" s="94">
        <v>44971</v>
      </c>
      <c r="G372" s="83">
        <v>12279740.380000003</v>
      </c>
      <c r="H372" s="85">
        <v>10.04735</v>
      </c>
      <c r="I372" s="83">
        <v>1233.7885100000003</v>
      </c>
      <c r="J372" s="84">
        <f t="shared" si="5"/>
        <v>-2.3521710214471876E-2</v>
      </c>
      <c r="K372" s="84">
        <f>I372/'סכום נכסי הקרן'!$C$42</f>
        <v>6.5858801482191045E-5</v>
      </c>
    </row>
    <row r="373" spans="2:11">
      <c r="B373" s="76" t="s">
        <v>2994</v>
      </c>
      <c r="C373" s="73" t="s">
        <v>2995</v>
      </c>
      <c r="D373" s="86" t="s">
        <v>511</v>
      </c>
      <c r="E373" s="86" t="s">
        <v>130</v>
      </c>
      <c r="F373" s="94">
        <v>45069</v>
      </c>
      <c r="G373" s="83">
        <v>3610816.0447470006</v>
      </c>
      <c r="H373" s="85">
        <v>4.7532589999999999</v>
      </c>
      <c r="I373" s="83">
        <v>171.63143568900003</v>
      </c>
      <c r="J373" s="84">
        <f t="shared" si="5"/>
        <v>-3.2720882560094708E-3</v>
      </c>
      <c r="K373" s="84">
        <f>I373/'סכום נכסי הקרן'!$C$42</f>
        <v>9.161570690219256E-6</v>
      </c>
    </row>
    <row r="374" spans="2:11">
      <c r="B374" s="76" t="s">
        <v>2996</v>
      </c>
      <c r="C374" s="73" t="s">
        <v>2997</v>
      </c>
      <c r="D374" s="86" t="s">
        <v>511</v>
      </c>
      <c r="E374" s="86" t="s">
        <v>130</v>
      </c>
      <c r="F374" s="94">
        <v>45070</v>
      </c>
      <c r="G374" s="83">
        <v>3522128.7085640007</v>
      </c>
      <c r="H374" s="85">
        <v>4.6986379999999999</v>
      </c>
      <c r="I374" s="83">
        <v>165.49207428800003</v>
      </c>
      <c r="J374" s="84">
        <f t="shared" si="5"/>
        <v>-3.1550436583285962E-3</v>
      </c>
      <c r="K374" s="84">
        <f>I374/'סכום נכסי הקרן'!$C$42</f>
        <v>8.833855704661573E-6</v>
      </c>
    </row>
    <row r="375" spans="2:11">
      <c r="B375" s="76" t="s">
        <v>2998</v>
      </c>
      <c r="C375" s="73" t="s">
        <v>2999</v>
      </c>
      <c r="D375" s="86" t="s">
        <v>511</v>
      </c>
      <c r="E375" s="86" t="s">
        <v>130</v>
      </c>
      <c r="F375" s="94">
        <v>45083</v>
      </c>
      <c r="G375" s="83">
        <v>8359443.8280300023</v>
      </c>
      <c r="H375" s="85">
        <v>4.0065410000000004</v>
      </c>
      <c r="I375" s="83">
        <v>334.92455188200006</v>
      </c>
      <c r="J375" s="84">
        <f t="shared" si="5"/>
        <v>-6.3852096118809324E-3</v>
      </c>
      <c r="K375" s="84">
        <f>I375/'סכום נכסי הקרן'!$C$42</f>
        <v>1.7878047489604545E-5</v>
      </c>
    </row>
    <row r="376" spans="2:11">
      <c r="B376" s="76" t="s">
        <v>3000</v>
      </c>
      <c r="C376" s="73" t="s">
        <v>3001</v>
      </c>
      <c r="D376" s="86" t="s">
        <v>511</v>
      </c>
      <c r="E376" s="86" t="s">
        <v>130</v>
      </c>
      <c r="F376" s="94">
        <v>45084</v>
      </c>
      <c r="G376" s="83">
        <v>7163165.7907000007</v>
      </c>
      <c r="H376" s="85">
        <v>3.978885</v>
      </c>
      <c r="I376" s="83">
        <v>285.01412055000003</v>
      </c>
      <c r="J376" s="84">
        <f t="shared" si="5"/>
        <v>-5.4336861595587821E-3</v>
      </c>
      <c r="K376" s="84">
        <f>I376/'סכום נכסי הקרן'!$C$42</f>
        <v>1.5213862207975751E-5</v>
      </c>
    </row>
    <row r="377" spans="2:11">
      <c r="B377" s="76" t="s">
        <v>3002</v>
      </c>
      <c r="C377" s="73" t="s">
        <v>3003</v>
      </c>
      <c r="D377" s="86" t="s">
        <v>511</v>
      </c>
      <c r="E377" s="86" t="s">
        <v>130</v>
      </c>
      <c r="F377" s="94">
        <v>45090</v>
      </c>
      <c r="G377" s="83">
        <v>8352920.9403920006</v>
      </c>
      <c r="H377" s="85">
        <v>3.9318689999999998</v>
      </c>
      <c r="I377" s="83">
        <v>328.42593454200005</v>
      </c>
      <c r="J377" s="84">
        <f t="shared" si="5"/>
        <v>-6.2613159359167902E-3</v>
      </c>
      <c r="K377" s="84">
        <f>I377/'סכום נכסי הקרן'!$C$42</f>
        <v>1.7531155663465081E-5</v>
      </c>
    </row>
    <row r="378" spans="2:11">
      <c r="B378" s="76" t="s">
        <v>3004</v>
      </c>
      <c r="C378" s="73" t="s">
        <v>3005</v>
      </c>
      <c r="D378" s="86" t="s">
        <v>511</v>
      </c>
      <c r="E378" s="86" t="s">
        <v>130</v>
      </c>
      <c r="F378" s="94">
        <v>45089</v>
      </c>
      <c r="G378" s="83">
        <v>8352196.805083002</v>
      </c>
      <c r="H378" s="85">
        <v>3.9235720000000001</v>
      </c>
      <c r="I378" s="83">
        <v>327.70449176600005</v>
      </c>
      <c r="J378" s="84">
        <f t="shared" si="5"/>
        <v>-6.2475619028909872E-3</v>
      </c>
      <c r="K378" s="84">
        <f>I378/'סכום נכסי הקרן'!$C$42</f>
        <v>1.7492645532936029E-5</v>
      </c>
    </row>
    <row r="379" spans="2:11">
      <c r="B379" s="76" t="s">
        <v>3006</v>
      </c>
      <c r="C379" s="73" t="s">
        <v>3007</v>
      </c>
      <c r="D379" s="86" t="s">
        <v>511</v>
      </c>
      <c r="E379" s="86" t="s">
        <v>130</v>
      </c>
      <c r="F379" s="94">
        <v>45076</v>
      </c>
      <c r="G379" s="83">
        <v>9991554.4573070016</v>
      </c>
      <c r="H379" s="85">
        <v>3.8544320000000001</v>
      </c>
      <c r="I379" s="83">
        <v>385.11766264000005</v>
      </c>
      <c r="J379" s="84">
        <f t="shared" si="5"/>
        <v>-7.3421222402961272E-3</v>
      </c>
      <c r="K379" s="84">
        <f>I379/'סכום נכסי הקרן'!$C$42</f>
        <v>2.0557322009015287E-5</v>
      </c>
    </row>
    <row r="380" spans="2:11">
      <c r="B380" s="76" t="s">
        <v>3008</v>
      </c>
      <c r="C380" s="73" t="s">
        <v>3009</v>
      </c>
      <c r="D380" s="86" t="s">
        <v>511</v>
      </c>
      <c r="E380" s="86" t="s">
        <v>130</v>
      </c>
      <c r="F380" s="94">
        <v>45085</v>
      </c>
      <c r="G380" s="83">
        <v>9538476.8107410017</v>
      </c>
      <c r="H380" s="85">
        <v>3.8544320000000001</v>
      </c>
      <c r="I380" s="83">
        <v>367.65409320600003</v>
      </c>
      <c r="J380" s="84">
        <f t="shared" si="5"/>
        <v>-7.0091859094683602E-3</v>
      </c>
      <c r="K380" s="84">
        <f>I380/'סכום נכסי הקרן'!$C$42</f>
        <v>1.9625128409218943E-5</v>
      </c>
    </row>
    <row r="381" spans="2:11">
      <c r="B381" s="76" t="s">
        <v>3010</v>
      </c>
      <c r="C381" s="73" t="s">
        <v>3011</v>
      </c>
      <c r="D381" s="86" t="s">
        <v>511</v>
      </c>
      <c r="E381" s="86" t="s">
        <v>130</v>
      </c>
      <c r="F381" s="94">
        <v>45082</v>
      </c>
      <c r="G381" s="83">
        <v>6675006.2435050011</v>
      </c>
      <c r="H381" s="85">
        <v>3.8267760000000002</v>
      </c>
      <c r="I381" s="83">
        <v>255.437515547</v>
      </c>
      <c r="J381" s="84">
        <f t="shared" si="5"/>
        <v>-4.8698193976544546E-3</v>
      </c>
      <c r="K381" s="84">
        <f>I381/'סכום נכסי הקרן'!$C$42</f>
        <v>1.3635082910209593E-5</v>
      </c>
    </row>
    <row r="382" spans="2:11">
      <c r="B382" s="76" t="s">
        <v>3012</v>
      </c>
      <c r="C382" s="73" t="s">
        <v>3013</v>
      </c>
      <c r="D382" s="86" t="s">
        <v>511</v>
      </c>
      <c r="E382" s="86" t="s">
        <v>130</v>
      </c>
      <c r="F382" s="94">
        <v>45078</v>
      </c>
      <c r="G382" s="83">
        <v>8343637.3719770005</v>
      </c>
      <c r="H382" s="85">
        <v>3.825393</v>
      </c>
      <c r="I382" s="83">
        <v>319.17690929800006</v>
      </c>
      <c r="J382" s="84">
        <f t="shared" si="5"/>
        <v>-6.0849867759413074E-3</v>
      </c>
      <c r="K382" s="84">
        <f>I382/'סכום נכסי הקרן'!$C$42</f>
        <v>1.7037448911853033E-5</v>
      </c>
    </row>
    <row r="383" spans="2:11">
      <c r="B383" s="76" t="s">
        <v>3014</v>
      </c>
      <c r="C383" s="73" t="s">
        <v>3015</v>
      </c>
      <c r="D383" s="86" t="s">
        <v>511</v>
      </c>
      <c r="E383" s="86" t="s">
        <v>130</v>
      </c>
      <c r="F383" s="94">
        <v>45091</v>
      </c>
      <c r="G383" s="83">
        <v>6666826.6790400008</v>
      </c>
      <c r="H383" s="85">
        <v>3.7092369999999999</v>
      </c>
      <c r="I383" s="83">
        <v>247.28838671100002</v>
      </c>
      <c r="J383" s="84">
        <f t="shared" si="5"/>
        <v>-4.7144593457272505E-3</v>
      </c>
      <c r="K383" s="84">
        <f>I383/'סכום נכסי הקרן'!$C$42</f>
        <v>1.3200087889658686E-5</v>
      </c>
    </row>
    <row r="384" spans="2:11">
      <c r="B384" s="76" t="s">
        <v>3016</v>
      </c>
      <c r="C384" s="73" t="s">
        <v>3017</v>
      </c>
      <c r="D384" s="86" t="s">
        <v>511</v>
      </c>
      <c r="E384" s="86" t="s">
        <v>130</v>
      </c>
      <c r="F384" s="94">
        <v>45085</v>
      </c>
      <c r="G384" s="83">
        <v>713428.62081900006</v>
      </c>
      <c r="H384" s="85">
        <v>3.5916980000000001</v>
      </c>
      <c r="I384" s="83">
        <v>25.624200459000004</v>
      </c>
      <c r="J384" s="84">
        <f t="shared" si="5"/>
        <v>-4.8851566762778099E-4</v>
      </c>
      <c r="K384" s="84">
        <f>I384/'סכום נכסי הקרן'!$C$42</f>
        <v>1.3678025994658917E-6</v>
      </c>
    </row>
    <row r="385" spans="2:11">
      <c r="B385" s="76" t="s">
        <v>3018</v>
      </c>
      <c r="C385" s="73" t="s">
        <v>3019</v>
      </c>
      <c r="D385" s="86" t="s">
        <v>511</v>
      </c>
      <c r="E385" s="86" t="s">
        <v>130</v>
      </c>
      <c r="F385" s="94">
        <v>45077</v>
      </c>
      <c r="G385" s="83">
        <v>14235775.832225002</v>
      </c>
      <c r="H385" s="85">
        <v>3.3704480000000001</v>
      </c>
      <c r="I385" s="83">
        <v>479.80943893700004</v>
      </c>
      <c r="J385" s="84">
        <f t="shared" si="5"/>
        <v>-9.1473850577879438E-3</v>
      </c>
      <c r="K385" s="84">
        <f>I385/'סכום נכסי הקרן'!$C$42</f>
        <v>2.5611905389063271E-5</v>
      </c>
    </row>
    <row r="386" spans="2:11">
      <c r="B386" s="76" t="s">
        <v>3020</v>
      </c>
      <c r="C386" s="73" t="s">
        <v>3021</v>
      </c>
      <c r="D386" s="86" t="s">
        <v>511</v>
      </c>
      <c r="E386" s="86" t="s">
        <v>130</v>
      </c>
      <c r="F386" s="94">
        <v>45099</v>
      </c>
      <c r="G386" s="83">
        <v>18311651.570000004</v>
      </c>
      <c r="H386" s="85">
        <v>1.835528</v>
      </c>
      <c r="I386" s="83">
        <v>336.11551000000009</v>
      </c>
      <c r="J386" s="84">
        <f t="shared" si="5"/>
        <v>-6.4079147769089077E-3</v>
      </c>
      <c r="K386" s="84">
        <f>I386/'סכום נכסי הקרן'!$C$42</f>
        <v>1.7941620033546427E-5</v>
      </c>
    </row>
    <row r="387" spans="2:11">
      <c r="B387" s="72"/>
      <c r="C387" s="73"/>
      <c r="D387" s="73"/>
      <c r="E387" s="73"/>
      <c r="F387" s="73"/>
      <c r="G387" s="83"/>
      <c r="H387" s="85"/>
      <c r="I387" s="73"/>
      <c r="J387" s="84"/>
      <c r="K387" s="73"/>
    </row>
    <row r="388" spans="2:11">
      <c r="B388" s="89" t="s">
        <v>191</v>
      </c>
      <c r="C388" s="71"/>
      <c r="D388" s="71"/>
      <c r="E388" s="71"/>
      <c r="F388" s="71"/>
      <c r="G388" s="80"/>
      <c r="H388" s="82"/>
      <c r="I388" s="80">
        <v>13.778276707000005</v>
      </c>
      <c r="J388" s="81">
        <f t="shared" si="5"/>
        <v>-2.62677622080353E-4</v>
      </c>
      <c r="K388" s="81">
        <f>I388/'סכום נכסי הקרן'!$C$42</f>
        <v>7.3547515077199901E-7</v>
      </c>
    </row>
    <row r="389" spans="2:11">
      <c r="B389" s="76" t="s">
        <v>3022</v>
      </c>
      <c r="C389" s="73" t="s">
        <v>3023</v>
      </c>
      <c r="D389" s="86" t="s">
        <v>511</v>
      </c>
      <c r="E389" s="86" t="s">
        <v>131</v>
      </c>
      <c r="F389" s="94">
        <v>45097</v>
      </c>
      <c r="G389" s="83">
        <v>2391389.35</v>
      </c>
      <c r="H389" s="85">
        <v>0.57616199999999995</v>
      </c>
      <c r="I389" s="83">
        <v>13.778276707000005</v>
      </c>
      <c r="J389" s="84">
        <f t="shared" si="5"/>
        <v>-2.62677622080353E-4</v>
      </c>
      <c r="K389" s="84">
        <f>I389/'סכום נכסי הקרן'!$C$42</f>
        <v>7.3547515077199901E-7</v>
      </c>
    </row>
    <row r="390" spans="2:11">
      <c r="B390" s="72"/>
      <c r="C390" s="73"/>
      <c r="D390" s="73"/>
      <c r="E390" s="73"/>
      <c r="F390" s="73"/>
      <c r="G390" s="83"/>
      <c r="H390" s="85"/>
      <c r="I390" s="73"/>
      <c r="J390" s="84"/>
      <c r="K390" s="73"/>
    </row>
    <row r="391" spans="2:11">
      <c r="B391" s="70" t="s">
        <v>201</v>
      </c>
      <c r="C391" s="71"/>
      <c r="D391" s="71"/>
      <c r="E391" s="71"/>
      <c r="F391" s="71"/>
      <c r="G391" s="80"/>
      <c r="H391" s="82"/>
      <c r="I391" s="80">
        <v>54650.278282163999</v>
      </c>
      <c r="J391" s="81">
        <f t="shared" si="5"/>
        <v>-1.0418868375531452</v>
      </c>
      <c r="K391" s="81">
        <f>I391/'סכום נכסי הקרן'!$C$42</f>
        <v>2.9171951263604608E-3</v>
      </c>
    </row>
    <row r="392" spans="2:11">
      <c r="B392" s="89" t="s">
        <v>190</v>
      </c>
      <c r="C392" s="71"/>
      <c r="D392" s="71"/>
      <c r="E392" s="71"/>
      <c r="F392" s="71"/>
      <c r="G392" s="80"/>
      <c r="H392" s="82"/>
      <c r="I392" s="80">
        <v>54650.278282163999</v>
      </c>
      <c r="J392" s="81">
        <f t="shared" si="5"/>
        <v>-1.0418868375531452</v>
      </c>
      <c r="K392" s="81">
        <f>I392/'סכום נכסי הקרן'!$C$42</f>
        <v>2.9171951263604608E-3</v>
      </c>
    </row>
    <row r="393" spans="2:11">
      <c r="B393" s="76" t="s">
        <v>3024</v>
      </c>
      <c r="C393" s="73" t="s">
        <v>3025</v>
      </c>
      <c r="D393" s="86" t="s">
        <v>511</v>
      </c>
      <c r="E393" s="86" t="s">
        <v>130</v>
      </c>
      <c r="F393" s="94">
        <v>45068</v>
      </c>
      <c r="G393" s="83">
        <v>16569906.673692003</v>
      </c>
      <c r="H393" s="85">
        <v>5.4498439999999997</v>
      </c>
      <c r="I393" s="83">
        <v>903.0340655010001</v>
      </c>
      <c r="J393" s="84">
        <f t="shared" si="5"/>
        <v>-1.721600211896197E-2</v>
      </c>
      <c r="K393" s="84">
        <f>I393/'סכום נכסי הקרן'!$C$42</f>
        <v>4.8203351522122905E-5</v>
      </c>
    </row>
    <row r="394" spans="2:11">
      <c r="B394" s="76" t="s">
        <v>3026</v>
      </c>
      <c r="C394" s="73" t="s">
        <v>3027</v>
      </c>
      <c r="D394" s="86" t="s">
        <v>511</v>
      </c>
      <c r="E394" s="86" t="s">
        <v>139</v>
      </c>
      <c r="F394" s="94">
        <v>44909</v>
      </c>
      <c r="G394" s="83">
        <v>59284030.759938009</v>
      </c>
      <c r="H394" s="85">
        <v>19.873031999999998</v>
      </c>
      <c r="I394" s="83">
        <v>11781.534144711002</v>
      </c>
      <c r="J394" s="84">
        <f t="shared" si="5"/>
        <v>-0.22461048209453488</v>
      </c>
      <c r="K394" s="84">
        <f>I394/'סכום נכסי הקרן'!$C$42</f>
        <v>6.2889037473057448E-4</v>
      </c>
    </row>
    <row r="395" spans="2:11">
      <c r="B395" s="76" t="s">
        <v>3028</v>
      </c>
      <c r="C395" s="73" t="s">
        <v>3029</v>
      </c>
      <c r="D395" s="86" t="s">
        <v>511</v>
      </c>
      <c r="E395" s="86" t="s">
        <v>130</v>
      </c>
      <c r="F395" s="94">
        <v>44868</v>
      </c>
      <c r="G395" s="83">
        <v>37184137.827634007</v>
      </c>
      <c r="H395" s="85">
        <v>22.552578</v>
      </c>
      <c r="I395" s="83">
        <v>8385.9816017500016</v>
      </c>
      <c r="J395" s="84">
        <f t="shared" si="5"/>
        <v>-0.15987556011544976</v>
      </c>
      <c r="K395" s="84">
        <f>I395/'סכום נכסי הקרן'!$C$42</f>
        <v>4.4763806200704499E-4</v>
      </c>
    </row>
    <row r="396" spans="2:11">
      <c r="B396" s="76" t="s">
        <v>3030</v>
      </c>
      <c r="C396" s="73" t="s">
        <v>3031</v>
      </c>
      <c r="D396" s="86" t="s">
        <v>511</v>
      </c>
      <c r="E396" s="86" t="s">
        <v>130</v>
      </c>
      <c r="F396" s="94">
        <v>44972</v>
      </c>
      <c r="G396" s="83">
        <v>164638503.05910903</v>
      </c>
      <c r="H396" s="85">
        <v>6.1653229999999999</v>
      </c>
      <c r="I396" s="83">
        <v>10150.495261653003</v>
      </c>
      <c r="J396" s="84">
        <f t="shared" ref="J396:J401" si="6">IFERROR(I396/$I$11,0)</f>
        <v>-0.19351534411515289</v>
      </c>
      <c r="K396" s="84">
        <f>I396/'סכום נכסי הקרן'!$C$42</f>
        <v>5.4182661531118148E-4</v>
      </c>
    </row>
    <row r="397" spans="2:11">
      <c r="B397" s="76" t="s">
        <v>3030</v>
      </c>
      <c r="C397" s="73" t="s">
        <v>3032</v>
      </c>
      <c r="D397" s="86" t="s">
        <v>511</v>
      </c>
      <c r="E397" s="86" t="s">
        <v>130</v>
      </c>
      <c r="F397" s="94">
        <v>44788</v>
      </c>
      <c r="G397" s="83">
        <v>166815306.44344103</v>
      </c>
      <c r="H397" s="85">
        <v>1.405079</v>
      </c>
      <c r="I397" s="83">
        <v>2343.8862951440005</v>
      </c>
      <c r="J397" s="84">
        <f t="shared" si="6"/>
        <v>-4.4685303650663165E-2</v>
      </c>
      <c r="K397" s="84">
        <f>I397/'סכום נכסי הקרן'!$C$42</f>
        <v>1.2511507519932807E-4</v>
      </c>
    </row>
    <row r="398" spans="2:11">
      <c r="B398" s="76" t="s">
        <v>3030</v>
      </c>
      <c r="C398" s="73" t="s">
        <v>3033</v>
      </c>
      <c r="D398" s="86" t="s">
        <v>511</v>
      </c>
      <c r="E398" s="86" t="s">
        <v>130</v>
      </c>
      <c r="F398" s="94">
        <v>45069</v>
      </c>
      <c r="G398" s="83">
        <v>130677587.41915701</v>
      </c>
      <c r="H398" s="85">
        <v>7.1095499999999996</v>
      </c>
      <c r="I398" s="83">
        <v>9290.5879845710024</v>
      </c>
      <c r="J398" s="84">
        <f t="shared" si="6"/>
        <v>-0.17712153786805274</v>
      </c>
      <c r="K398" s="84">
        <f>I398/'סכום נכסי הקרן'!$C$42</f>
        <v>4.9592534277101581E-4</v>
      </c>
    </row>
    <row r="399" spans="2:11">
      <c r="B399" s="76" t="s">
        <v>3034</v>
      </c>
      <c r="C399" s="73" t="s">
        <v>3035</v>
      </c>
      <c r="D399" s="86" t="s">
        <v>511</v>
      </c>
      <c r="E399" s="86" t="s">
        <v>130</v>
      </c>
      <c r="F399" s="94">
        <v>44946</v>
      </c>
      <c r="G399" s="83">
        <v>24807588.476401005</v>
      </c>
      <c r="H399" s="85">
        <v>-9.3647760000000009</v>
      </c>
      <c r="I399" s="83">
        <v>-2323.1750775550004</v>
      </c>
      <c r="J399" s="84">
        <f t="shared" si="6"/>
        <v>4.4290452138942296E-2</v>
      </c>
      <c r="K399" s="84">
        <f>I399/'סכום נכסי הקרן'!$C$42</f>
        <v>-1.2400952432363671E-4</v>
      </c>
    </row>
    <row r="400" spans="2:11">
      <c r="B400" s="76" t="s">
        <v>3036</v>
      </c>
      <c r="C400" s="73" t="s">
        <v>3037</v>
      </c>
      <c r="D400" s="86" t="s">
        <v>511</v>
      </c>
      <c r="E400" s="86" t="s">
        <v>139</v>
      </c>
      <c r="F400" s="94">
        <v>44972</v>
      </c>
      <c r="G400" s="83">
        <v>80206627.939179003</v>
      </c>
      <c r="H400" s="85">
        <v>15.918257000000001</v>
      </c>
      <c r="I400" s="83">
        <v>12767.497031195002</v>
      </c>
      <c r="J400" s="84">
        <f t="shared" si="6"/>
        <v>-0.24340749074725843</v>
      </c>
      <c r="K400" s="84">
        <f>I400/'סכום נכסי הקרן'!$C$42</f>
        <v>6.81520410983512E-4</v>
      </c>
    </row>
    <row r="401" spans="2:11">
      <c r="B401" s="76" t="s">
        <v>3036</v>
      </c>
      <c r="C401" s="73" t="s">
        <v>3038</v>
      </c>
      <c r="D401" s="86" t="s">
        <v>511</v>
      </c>
      <c r="E401" s="86" t="s">
        <v>139</v>
      </c>
      <c r="F401" s="94">
        <v>45082</v>
      </c>
      <c r="G401" s="83">
        <v>41855910.32888601</v>
      </c>
      <c r="H401" s="85">
        <v>3.2263950000000001</v>
      </c>
      <c r="I401" s="83">
        <v>1350.4369751939998</v>
      </c>
      <c r="J401" s="84">
        <f t="shared" si="6"/>
        <v>-2.5745568982013942E-2</v>
      </c>
      <c r="K401" s="84">
        <f>I401/'סכום נכסי הקרן'!$C$42</f>
        <v>7.2085418159318219E-5</v>
      </c>
    </row>
    <row r="402" spans="2:11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</row>
    <row r="403" spans="2:11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</row>
    <row r="404" spans="2:11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</row>
    <row r="405" spans="2:11">
      <c r="B405" s="129" t="s">
        <v>220</v>
      </c>
      <c r="C405" s="116"/>
      <c r="D405" s="116"/>
      <c r="E405" s="116"/>
      <c r="F405" s="116"/>
      <c r="G405" s="116"/>
      <c r="H405" s="116"/>
      <c r="I405" s="116"/>
      <c r="J405" s="116"/>
      <c r="K405" s="116"/>
    </row>
    <row r="406" spans="2:11">
      <c r="B406" s="129" t="s">
        <v>110</v>
      </c>
      <c r="C406" s="116"/>
      <c r="D406" s="116"/>
      <c r="E406" s="116"/>
      <c r="F406" s="116"/>
      <c r="G406" s="116"/>
      <c r="H406" s="116"/>
      <c r="I406" s="116"/>
      <c r="J406" s="116"/>
      <c r="K406" s="116"/>
    </row>
    <row r="407" spans="2:11">
      <c r="B407" s="129" t="s">
        <v>203</v>
      </c>
      <c r="C407" s="116"/>
      <c r="D407" s="116"/>
      <c r="E407" s="116"/>
      <c r="F407" s="116"/>
      <c r="G407" s="116"/>
      <c r="H407" s="116"/>
      <c r="I407" s="116"/>
      <c r="J407" s="116"/>
      <c r="K407" s="116"/>
    </row>
    <row r="408" spans="2:11">
      <c r="B408" s="129" t="s">
        <v>211</v>
      </c>
      <c r="C408" s="116"/>
      <c r="D408" s="116"/>
      <c r="E408" s="116"/>
      <c r="F408" s="116"/>
      <c r="G408" s="116"/>
      <c r="H408" s="116"/>
      <c r="I408" s="116"/>
      <c r="J408" s="116"/>
      <c r="K408" s="116"/>
    </row>
    <row r="409" spans="2:11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</row>
    <row r="410" spans="2:11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</row>
    <row r="411" spans="2:11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</row>
    <row r="412" spans="2:11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</row>
    <row r="413" spans="2:11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</row>
    <row r="414" spans="2:11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</row>
    <row r="415" spans="2:11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</row>
    <row r="416" spans="2:11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</row>
    <row r="417" spans="2:11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</row>
    <row r="418" spans="2:11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</row>
    <row r="419" spans="2:11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</row>
    <row r="420" spans="2:11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</row>
    <row r="421" spans="2:11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</row>
    <row r="422" spans="2:11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</row>
    <row r="423" spans="2:11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</row>
    <row r="424" spans="2:11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</row>
    <row r="425" spans="2:11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</row>
    <row r="426" spans="2:11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</row>
    <row r="427" spans="2:11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</row>
    <row r="428" spans="2:11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</row>
    <row r="429" spans="2:11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</row>
    <row r="430" spans="2:11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</row>
    <row r="431" spans="2:11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</row>
    <row r="432" spans="2:11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</row>
    <row r="433" spans="2:11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</row>
    <row r="434" spans="2:11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</row>
    <row r="435" spans="2:11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</row>
    <row r="436" spans="2:11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</row>
    <row r="437" spans="2:11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</row>
    <row r="438" spans="2:11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</row>
    <row r="439" spans="2:11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</row>
    <row r="440" spans="2:11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</row>
    <row r="441" spans="2:11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</row>
    <row r="442" spans="2:11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</row>
    <row r="443" spans="2:11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</row>
    <row r="444" spans="2:11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</row>
    <row r="445" spans="2:11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</row>
    <row r="446" spans="2:11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</row>
    <row r="447" spans="2:11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</row>
    <row r="448" spans="2:11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</row>
    <row r="449" spans="2:11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</row>
    <row r="450" spans="2:11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</row>
    <row r="451" spans="2:11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</row>
    <row r="452" spans="2:11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</row>
    <row r="453" spans="2:11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</row>
    <row r="454" spans="2:11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</row>
    <row r="455" spans="2:11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</row>
    <row r="456" spans="2:11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</row>
    <row r="457" spans="2:11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</row>
    <row r="458" spans="2:11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</row>
    <row r="459" spans="2:11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</row>
    <row r="460" spans="2:11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</row>
    <row r="461" spans="2:11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</row>
    <row r="462" spans="2:11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</row>
    <row r="463" spans="2:11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</row>
    <row r="464" spans="2:11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</row>
    <row r="465" spans="2:11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</row>
    <row r="466" spans="2:11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</row>
    <row r="467" spans="2:11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</row>
    <row r="468" spans="2:11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</row>
    <row r="469" spans="2:11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</row>
    <row r="470" spans="2:11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</row>
    <row r="471" spans="2:11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</row>
    <row r="472" spans="2:11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</row>
    <row r="473" spans="2:11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</row>
    <row r="474" spans="2:11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</row>
    <row r="475" spans="2:11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</row>
    <row r="476" spans="2:11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</row>
    <row r="477" spans="2:11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</row>
    <row r="478" spans="2:11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</row>
    <row r="479" spans="2:11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</row>
    <row r="480" spans="2:11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</row>
    <row r="481" spans="2:11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</row>
    <row r="482" spans="2:11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</row>
    <row r="483" spans="2:11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</row>
    <row r="484" spans="2:11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</row>
    <row r="485" spans="2:11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</row>
    <row r="486" spans="2:11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</row>
    <row r="487" spans="2:11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</row>
    <row r="488" spans="2:11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</row>
    <row r="489" spans="2:11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</row>
    <row r="490" spans="2:11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</row>
    <row r="491" spans="2:11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</row>
    <row r="492" spans="2:11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</row>
    <row r="493" spans="2:11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</row>
    <row r="494" spans="2:11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</row>
    <row r="495" spans="2:11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</row>
    <row r="496" spans="2:11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</row>
    <row r="497" spans="2:11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</row>
    <row r="498" spans="2:11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</row>
    <row r="499" spans="2:11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</row>
    <row r="500" spans="2:11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</row>
    <row r="501" spans="2:11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</row>
    <row r="502" spans="2:11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</row>
    <row r="503" spans="2:11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</row>
    <row r="504" spans="2:11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</row>
    <row r="505" spans="2:11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</row>
    <row r="506" spans="2:11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</row>
    <row r="507" spans="2:11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</row>
    <row r="508" spans="2:11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</row>
    <row r="509" spans="2:11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</row>
    <row r="510" spans="2:11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</row>
    <row r="511" spans="2:11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</row>
    <row r="512" spans="2:11">
      <c r="B512" s="115"/>
      <c r="C512" s="116"/>
      <c r="D512" s="116"/>
      <c r="E512" s="116"/>
      <c r="F512" s="116"/>
      <c r="G512" s="116"/>
      <c r="H512" s="116"/>
      <c r="I512" s="116"/>
      <c r="J512" s="116"/>
      <c r="K512" s="116"/>
    </row>
    <row r="513" spans="2:11">
      <c r="B513" s="115"/>
      <c r="C513" s="116"/>
      <c r="D513" s="116"/>
      <c r="E513" s="116"/>
      <c r="F513" s="116"/>
      <c r="G513" s="116"/>
      <c r="H513" s="116"/>
      <c r="I513" s="116"/>
      <c r="J513" s="116"/>
      <c r="K513" s="116"/>
    </row>
    <row r="514" spans="2:11">
      <c r="B514" s="115"/>
      <c r="C514" s="116"/>
      <c r="D514" s="116"/>
      <c r="E514" s="116"/>
      <c r="F514" s="116"/>
      <c r="G514" s="116"/>
      <c r="H514" s="116"/>
      <c r="I514" s="116"/>
      <c r="J514" s="116"/>
      <c r="K514" s="116"/>
    </row>
    <row r="515" spans="2:11">
      <c r="B515" s="115"/>
      <c r="C515" s="116"/>
      <c r="D515" s="116"/>
      <c r="E515" s="116"/>
      <c r="F515" s="116"/>
      <c r="G515" s="116"/>
      <c r="H515" s="116"/>
      <c r="I515" s="116"/>
      <c r="J515" s="116"/>
      <c r="K515" s="116"/>
    </row>
    <row r="516" spans="2:11">
      <c r="B516" s="115"/>
      <c r="C516" s="116"/>
      <c r="D516" s="116"/>
      <c r="E516" s="116"/>
      <c r="F516" s="116"/>
      <c r="G516" s="116"/>
      <c r="H516" s="116"/>
      <c r="I516" s="116"/>
      <c r="J516" s="116"/>
      <c r="K516" s="116"/>
    </row>
    <row r="517" spans="2:11">
      <c r="B517" s="115"/>
      <c r="C517" s="116"/>
      <c r="D517" s="116"/>
      <c r="E517" s="116"/>
      <c r="F517" s="116"/>
      <c r="G517" s="116"/>
      <c r="H517" s="116"/>
      <c r="I517" s="116"/>
      <c r="J517" s="116"/>
      <c r="K517" s="116"/>
    </row>
    <row r="518" spans="2:11">
      <c r="B518" s="115"/>
      <c r="C518" s="116"/>
      <c r="D518" s="116"/>
      <c r="E518" s="116"/>
      <c r="F518" s="116"/>
      <c r="G518" s="116"/>
      <c r="H518" s="116"/>
      <c r="I518" s="116"/>
      <c r="J518" s="116"/>
      <c r="K518" s="116"/>
    </row>
    <row r="519" spans="2:11">
      <c r="B519" s="115"/>
      <c r="C519" s="116"/>
      <c r="D519" s="116"/>
      <c r="E519" s="116"/>
      <c r="F519" s="116"/>
      <c r="G519" s="116"/>
      <c r="H519" s="116"/>
      <c r="I519" s="116"/>
      <c r="J519" s="116"/>
      <c r="K519" s="116"/>
    </row>
    <row r="520" spans="2:11">
      <c r="B520" s="115"/>
      <c r="C520" s="116"/>
      <c r="D520" s="116"/>
      <c r="E520" s="116"/>
      <c r="F520" s="116"/>
      <c r="G520" s="116"/>
      <c r="H520" s="116"/>
      <c r="I520" s="116"/>
      <c r="J520" s="116"/>
      <c r="K520" s="116"/>
    </row>
    <row r="521" spans="2:11">
      <c r="B521" s="115"/>
      <c r="C521" s="116"/>
      <c r="D521" s="116"/>
      <c r="E521" s="116"/>
      <c r="F521" s="116"/>
      <c r="G521" s="116"/>
      <c r="H521" s="116"/>
      <c r="I521" s="116"/>
      <c r="J521" s="116"/>
      <c r="K521" s="116"/>
    </row>
    <row r="522" spans="2:11">
      <c r="B522" s="115"/>
      <c r="C522" s="116"/>
      <c r="D522" s="116"/>
      <c r="E522" s="116"/>
      <c r="F522" s="116"/>
      <c r="G522" s="116"/>
      <c r="H522" s="116"/>
      <c r="I522" s="116"/>
      <c r="J522" s="116"/>
      <c r="K522" s="116"/>
    </row>
    <row r="523" spans="2:11">
      <c r="B523" s="115"/>
      <c r="C523" s="116"/>
      <c r="D523" s="116"/>
      <c r="E523" s="116"/>
      <c r="F523" s="116"/>
      <c r="G523" s="116"/>
      <c r="H523" s="116"/>
      <c r="I523" s="116"/>
      <c r="J523" s="116"/>
      <c r="K523" s="116"/>
    </row>
    <row r="524" spans="2:11">
      <c r="B524" s="115"/>
      <c r="C524" s="116"/>
      <c r="D524" s="116"/>
      <c r="E524" s="116"/>
      <c r="F524" s="116"/>
      <c r="G524" s="116"/>
      <c r="H524" s="116"/>
      <c r="I524" s="116"/>
      <c r="J524" s="116"/>
      <c r="K524" s="116"/>
    </row>
    <row r="525" spans="2:11">
      <c r="B525" s="115"/>
      <c r="C525" s="116"/>
      <c r="D525" s="116"/>
      <c r="E525" s="116"/>
      <c r="F525" s="116"/>
      <c r="G525" s="116"/>
      <c r="H525" s="116"/>
      <c r="I525" s="116"/>
      <c r="J525" s="116"/>
      <c r="K525" s="116"/>
    </row>
    <row r="526" spans="2:11">
      <c r="B526" s="115"/>
      <c r="C526" s="116"/>
      <c r="D526" s="116"/>
      <c r="E526" s="116"/>
      <c r="F526" s="116"/>
      <c r="G526" s="116"/>
      <c r="H526" s="116"/>
      <c r="I526" s="116"/>
      <c r="J526" s="116"/>
      <c r="K526" s="116"/>
    </row>
    <row r="527" spans="2:11">
      <c r="B527" s="115"/>
      <c r="C527" s="116"/>
      <c r="D527" s="116"/>
      <c r="E527" s="116"/>
      <c r="F527" s="116"/>
      <c r="G527" s="116"/>
      <c r="H527" s="116"/>
      <c r="I527" s="116"/>
      <c r="J527" s="116"/>
      <c r="K527" s="116"/>
    </row>
    <row r="528" spans="2:11">
      <c r="B528" s="115"/>
      <c r="C528" s="116"/>
      <c r="D528" s="116"/>
      <c r="E528" s="116"/>
      <c r="F528" s="116"/>
      <c r="G528" s="116"/>
      <c r="H528" s="116"/>
      <c r="I528" s="116"/>
      <c r="J528" s="116"/>
      <c r="K528" s="116"/>
    </row>
    <row r="529" spans="2:11">
      <c r="B529" s="115"/>
      <c r="C529" s="116"/>
      <c r="D529" s="116"/>
      <c r="E529" s="116"/>
      <c r="F529" s="116"/>
      <c r="G529" s="116"/>
      <c r="H529" s="116"/>
      <c r="I529" s="116"/>
      <c r="J529" s="116"/>
      <c r="K529" s="116"/>
    </row>
    <row r="530" spans="2:11">
      <c r="B530" s="115"/>
      <c r="C530" s="116"/>
      <c r="D530" s="116"/>
      <c r="E530" s="116"/>
      <c r="F530" s="116"/>
      <c r="G530" s="116"/>
      <c r="H530" s="116"/>
      <c r="I530" s="116"/>
      <c r="J530" s="116"/>
      <c r="K530" s="116"/>
    </row>
    <row r="531" spans="2:11">
      <c r="B531" s="115"/>
      <c r="C531" s="116"/>
      <c r="D531" s="116"/>
      <c r="E531" s="116"/>
      <c r="F531" s="116"/>
      <c r="G531" s="116"/>
      <c r="H531" s="116"/>
      <c r="I531" s="116"/>
      <c r="J531" s="116"/>
      <c r="K531" s="116"/>
    </row>
    <row r="532" spans="2:11">
      <c r="B532" s="115"/>
      <c r="C532" s="116"/>
      <c r="D532" s="116"/>
      <c r="E532" s="116"/>
      <c r="F532" s="116"/>
      <c r="G532" s="116"/>
      <c r="H532" s="116"/>
      <c r="I532" s="116"/>
      <c r="J532" s="116"/>
      <c r="K532" s="116"/>
    </row>
    <row r="533" spans="2:11">
      <c r="B533" s="115"/>
      <c r="C533" s="116"/>
      <c r="D533" s="116"/>
      <c r="E533" s="116"/>
      <c r="F533" s="116"/>
      <c r="G533" s="116"/>
      <c r="H533" s="116"/>
      <c r="I533" s="116"/>
      <c r="J533" s="116"/>
      <c r="K533" s="116"/>
    </row>
    <row r="534" spans="2:11">
      <c r="B534" s="115"/>
      <c r="C534" s="116"/>
      <c r="D534" s="116"/>
      <c r="E534" s="116"/>
      <c r="F534" s="116"/>
      <c r="G534" s="116"/>
      <c r="H534" s="116"/>
      <c r="I534" s="116"/>
      <c r="J534" s="116"/>
      <c r="K534" s="116"/>
    </row>
    <row r="535" spans="2:11">
      <c r="B535" s="115"/>
      <c r="C535" s="116"/>
      <c r="D535" s="116"/>
      <c r="E535" s="116"/>
      <c r="F535" s="116"/>
      <c r="G535" s="116"/>
      <c r="H535" s="116"/>
      <c r="I535" s="116"/>
      <c r="J535" s="116"/>
      <c r="K535" s="116"/>
    </row>
    <row r="536" spans="2:11">
      <c r="B536" s="115"/>
      <c r="C536" s="116"/>
      <c r="D536" s="116"/>
      <c r="E536" s="116"/>
      <c r="F536" s="116"/>
      <c r="G536" s="116"/>
      <c r="H536" s="116"/>
      <c r="I536" s="116"/>
      <c r="J536" s="116"/>
      <c r="K536" s="116"/>
    </row>
    <row r="537" spans="2:11">
      <c r="B537" s="115"/>
      <c r="C537" s="116"/>
      <c r="D537" s="116"/>
      <c r="E537" s="116"/>
      <c r="F537" s="116"/>
      <c r="G537" s="116"/>
      <c r="H537" s="116"/>
      <c r="I537" s="116"/>
      <c r="J537" s="116"/>
      <c r="K537" s="116"/>
    </row>
    <row r="538" spans="2:11">
      <c r="B538" s="115"/>
      <c r="C538" s="116"/>
      <c r="D538" s="116"/>
      <c r="E538" s="116"/>
      <c r="F538" s="116"/>
      <c r="G538" s="116"/>
      <c r="H538" s="116"/>
      <c r="I538" s="116"/>
      <c r="J538" s="116"/>
      <c r="K538" s="116"/>
    </row>
    <row r="539" spans="2:11">
      <c r="B539" s="115"/>
      <c r="C539" s="116"/>
      <c r="D539" s="116"/>
      <c r="E539" s="116"/>
      <c r="F539" s="116"/>
      <c r="G539" s="116"/>
      <c r="H539" s="116"/>
      <c r="I539" s="116"/>
      <c r="J539" s="116"/>
      <c r="K539" s="116"/>
    </row>
    <row r="540" spans="2:11">
      <c r="B540" s="115"/>
      <c r="C540" s="116"/>
      <c r="D540" s="116"/>
      <c r="E540" s="116"/>
      <c r="F540" s="116"/>
      <c r="G540" s="116"/>
      <c r="H540" s="116"/>
      <c r="I540" s="116"/>
      <c r="J540" s="116"/>
      <c r="K540" s="116"/>
    </row>
    <row r="541" spans="2:11">
      <c r="B541" s="115"/>
      <c r="C541" s="116"/>
      <c r="D541" s="116"/>
      <c r="E541" s="116"/>
      <c r="F541" s="116"/>
      <c r="G541" s="116"/>
      <c r="H541" s="116"/>
      <c r="I541" s="116"/>
      <c r="J541" s="116"/>
      <c r="K541" s="116"/>
    </row>
    <row r="542" spans="2:11">
      <c r="B542" s="115"/>
      <c r="C542" s="116"/>
      <c r="D542" s="116"/>
      <c r="E542" s="116"/>
      <c r="F542" s="116"/>
      <c r="G542" s="116"/>
      <c r="H542" s="116"/>
      <c r="I542" s="116"/>
      <c r="J542" s="116"/>
      <c r="K542" s="116"/>
    </row>
    <row r="543" spans="2:11">
      <c r="B543" s="115"/>
      <c r="C543" s="116"/>
      <c r="D543" s="116"/>
      <c r="E543" s="116"/>
      <c r="F543" s="116"/>
      <c r="G543" s="116"/>
      <c r="H543" s="116"/>
      <c r="I543" s="116"/>
      <c r="J543" s="116"/>
      <c r="K543" s="116"/>
    </row>
    <row r="544" spans="2:11">
      <c r="B544" s="115"/>
      <c r="C544" s="116"/>
      <c r="D544" s="116"/>
      <c r="E544" s="116"/>
      <c r="F544" s="116"/>
      <c r="G544" s="116"/>
      <c r="H544" s="116"/>
      <c r="I544" s="116"/>
      <c r="J544" s="116"/>
      <c r="K544" s="116"/>
    </row>
    <row r="545" spans="2:11">
      <c r="B545" s="115"/>
      <c r="C545" s="116"/>
      <c r="D545" s="116"/>
      <c r="E545" s="116"/>
      <c r="F545" s="116"/>
      <c r="G545" s="116"/>
      <c r="H545" s="116"/>
      <c r="I545" s="116"/>
      <c r="J545" s="116"/>
      <c r="K545" s="116"/>
    </row>
    <row r="546" spans="2:11">
      <c r="B546" s="115"/>
      <c r="C546" s="116"/>
      <c r="D546" s="116"/>
      <c r="E546" s="116"/>
      <c r="F546" s="116"/>
      <c r="G546" s="116"/>
      <c r="H546" s="116"/>
      <c r="I546" s="116"/>
      <c r="J546" s="116"/>
      <c r="K546" s="116"/>
    </row>
    <row r="547" spans="2:11">
      <c r="B547" s="115"/>
      <c r="C547" s="116"/>
      <c r="D547" s="116"/>
      <c r="E547" s="116"/>
      <c r="F547" s="116"/>
      <c r="G547" s="116"/>
      <c r="H547" s="116"/>
      <c r="I547" s="116"/>
      <c r="J547" s="116"/>
      <c r="K547" s="116"/>
    </row>
    <row r="548" spans="2:11">
      <c r="B548" s="115"/>
      <c r="C548" s="116"/>
      <c r="D548" s="116"/>
      <c r="E548" s="116"/>
      <c r="F548" s="116"/>
      <c r="G548" s="116"/>
      <c r="H548" s="116"/>
      <c r="I548" s="116"/>
      <c r="J548" s="116"/>
      <c r="K548" s="116"/>
    </row>
    <row r="549" spans="2:11">
      <c r="B549" s="115"/>
      <c r="C549" s="116"/>
      <c r="D549" s="116"/>
      <c r="E549" s="116"/>
      <c r="F549" s="116"/>
      <c r="G549" s="116"/>
      <c r="H549" s="116"/>
      <c r="I549" s="116"/>
      <c r="J549" s="116"/>
      <c r="K549" s="116"/>
    </row>
    <row r="550" spans="2:11">
      <c r="B550" s="115"/>
      <c r="C550" s="116"/>
      <c r="D550" s="116"/>
      <c r="E550" s="116"/>
      <c r="F550" s="116"/>
      <c r="G550" s="116"/>
      <c r="H550" s="116"/>
      <c r="I550" s="116"/>
      <c r="J550" s="116"/>
      <c r="K550" s="116"/>
    </row>
    <row r="551" spans="2:11">
      <c r="B551" s="115"/>
      <c r="C551" s="116"/>
      <c r="D551" s="116"/>
      <c r="E551" s="116"/>
      <c r="F551" s="116"/>
      <c r="G551" s="116"/>
      <c r="H551" s="116"/>
      <c r="I551" s="116"/>
      <c r="J551" s="116"/>
      <c r="K551" s="116"/>
    </row>
    <row r="552" spans="2:11">
      <c r="B552" s="115"/>
      <c r="C552" s="116"/>
      <c r="D552" s="116"/>
      <c r="E552" s="116"/>
      <c r="F552" s="116"/>
      <c r="G552" s="116"/>
      <c r="H552" s="116"/>
      <c r="I552" s="116"/>
      <c r="J552" s="116"/>
      <c r="K552" s="116"/>
    </row>
    <row r="553" spans="2:11">
      <c r="B553" s="115"/>
      <c r="C553" s="116"/>
      <c r="D553" s="116"/>
      <c r="E553" s="116"/>
      <c r="F553" s="116"/>
      <c r="G553" s="116"/>
      <c r="H553" s="116"/>
      <c r="I553" s="116"/>
      <c r="J553" s="116"/>
      <c r="K553" s="116"/>
    </row>
    <row r="554" spans="2:11">
      <c r="B554" s="115"/>
      <c r="C554" s="116"/>
      <c r="D554" s="116"/>
      <c r="E554" s="116"/>
      <c r="F554" s="116"/>
      <c r="G554" s="116"/>
      <c r="H554" s="116"/>
      <c r="I554" s="116"/>
      <c r="J554" s="116"/>
      <c r="K554" s="116"/>
    </row>
    <row r="555" spans="2:11">
      <c r="B555" s="115"/>
      <c r="C555" s="116"/>
      <c r="D555" s="116"/>
      <c r="E555" s="116"/>
      <c r="F555" s="116"/>
      <c r="G555" s="116"/>
      <c r="H555" s="116"/>
      <c r="I555" s="116"/>
      <c r="J555" s="116"/>
      <c r="K555" s="116"/>
    </row>
    <row r="556" spans="2:11">
      <c r="B556" s="115"/>
      <c r="C556" s="116"/>
      <c r="D556" s="116"/>
      <c r="E556" s="116"/>
      <c r="F556" s="116"/>
      <c r="G556" s="116"/>
      <c r="H556" s="116"/>
      <c r="I556" s="116"/>
      <c r="J556" s="116"/>
      <c r="K556" s="116"/>
    </row>
    <row r="557" spans="2:11">
      <c r="B557" s="115"/>
      <c r="C557" s="116"/>
      <c r="D557" s="116"/>
      <c r="E557" s="116"/>
      <c r="F557" s="116"/>
      <c r="G557" s="116"/>
      <c r="H557" s="116"/>
      <c r="I557" s="116"/>
      <c r="J557" s="116"/>
      <c r="K557" s="116"/>
    </row>
    <row r="558" spans="2:11">
      <c r="B558" s="115"/>
      <c r="C558" s="116"/>
      <c r="D558" s="116"/>
      <c r="E558" s="116"/>
      <c r="F558" s="116"/>
      <c r="G558" s="116"/>
      <c r="H558" s="116"/>
      <c r="I558" s="116"/>
      <c r="J558" s="116"/>
      <c r="K558" s="116"/>
    </row>
    <row r="559" spans="2:11">
      <c r="B559" s="115"/>
      <c r="C559" s="116"/>
      <c r="D559" s="116"/>
      <c r="E559" s="116"/>
      <c r="F559" s="116"/>
      <c r="G559" s="116"/>
      <c r="H559" s="116"/>
      <c r="I559" s="116"/>
      <c r="J559" s="116"/>
      <c r="K559" s="116"/>
    </row>
    <row r="560" spans="2:11">
      <c r="B560" s="115"/>
      <c r="C560" s="116"/>
      <c r="D560" s="116"/>
      <c r="E560" s="116"/>
      <c r="F560" s="116"/>
      <c r="G560" s="116"/>
      <c r="H560" s="116"/>
      <c r="I560" s="116"/>
      <c r="J560" s="116"/>
      <c r="K560" s="116"/>
    </row>
    <row r="561" spans="2:11">
      <c r="B561" s="115"/>
      <c r="C561" s="116"/>
      <c r="D561" s="116"/>
      <c r="E561" s="116"/>
      <c r="F561" s="116"/>
      <c r="G561" s="116"/>
      <c r="H561" s="116"/>
      <c r="I561" s="116"/>
      <c r="J561" s="116"/>
      <c r="K561" s="116"/>
    </row>
    <row r="562" spans="2:11">
      <c r="B562" s="115"/>
      <c r="C562" s="116"/>
      <c r="D562" s="116"/>
      <c r="E562" s="116"/>
      <c r="F562" s="116"/>
      <c r="G562" s="116"/>
      <c r="H562" s="116"/>
      <c r="I562" s="116"/>
      <c r="J562" s="116"/>
      <c r="K562" s="116"/>
    </row>
    <row r="563" spans="2:11">
      <c r="B563" s="115"/>
      <c r="C563" s="116"/>
      <c r="D563" s="116"/>
      <c r="E563" s="116"/>
      <c r="F563" s="116"/>
      <c r="G563" s="116"/>
      <c r="H563" s="116"/>
      <c r="I563" s="116"/>
      <c r="J563" s="116"/>
      <c r="K563" s="116"/>
    </row>
    <row r="564" spans="2:11">
      <c r="B564" s="115"/>
      <c r="C564" s="116"/>
      <c r="D564" s="116"/>
      <c r="E564" s="116"/>
      <c r="F564" s="116"/>
      <c r="G564" s="116"/>
      <c r="H564" s="116"/>
      <c r="I564" s="116"/>
      <c r="J564" s="116"/>
      <c r="K564" s="116"/>
    </row>
    <row r="565" spans="2:11">
      <c r="B565" s="115"/>
      <c r="C565" s="115"/>
      <c r="D565" s="115"/>
      <c r="E565" s="116"/>
      <c r="F565" s="116"/>
      <c r="G565" s="116"/>
      <c r="H565" s="116"/>
      <c r="I565" s="116"/>
      <c r="J565" s="116"/>
      <c r="K565" s="116"/>
    </row>
    <row r="566" spans="2:11">
      <c r="B566" s="115"/>
      <c r="C566" s="115"/>
      <c r="D566" s="115"/>
      <c r="E566" s="116"/>
      <c r="F566" s="116"/>
      <c r="G566" s="116"/>
      <c r="H566" s="116"/>
      <c r="I566" s="116"/>
      <c r="J566" s="116"/>
      <c r="K566" s="116"/>
    </row>
    <row r="567" spans="2:11">
      <c r="B567" s="115"/>
      <c r="C567" s="115"/>
      <c r="D567" s="115"/>
      <c r="E567" s="116"/>
      <c r="F567" s="116"/>
      <c r="G567" s="116"/>
      <c r="H567" s="116"/>
      <c r="I567" s="116"/>
      <c r="J567" s="116"/>
      <c r="K567" s="116"/>
    </row>
    <row r="568" spans="2:11">
      <c r="B568" s="115"/>
      <c r="C568" s="115"/>
      <c r="D568" s="115"/>
      <c r="E568" s="116"/>
      <c r="F568" s="116"/>
      <c r="G568" s="116"/>
      <c r="H568" s="116"/>
      <c r="I568" s="116"/>
      <c r="J568" s="116"/>
      <c r="K568" s="116"/>
    </row>
    <row r="569" spans="2:11">
      <c r="B569" s="115"/>
      <c r="C569" s="115"/>
      <c r="D569" s="115"/>
      <c r="E569" s="116"/>
      <c r="F569" s="116"/>
      <c r="G569" s="116"/>
      <c r="H569" s="116"/>
      <c r="I569" s="116"/>
      <c r="J569" s="116"/>
      <c r="K569" s="116"/>
    </row>
    <row r="570" spans="2:11">
      <c r="B570" s="115"/>
      <c r="C570" s="115"/>
      <c r="D570" s="115"/>
      <c r="E570" s="116"/>
      <c r="F570" s="116"/>
      <c r="G570" s="116"/>
      <c r="H570" s="116"/>
      <c r="I570" s="116"/>
      <c r="J570" s="116"/>
      <c r="K570" s="116"/>
    </row>
    <row r="571" spans="2:11">
      <c r="B571" s="115"/>
      <c r="C571" s="115"/>
      <c r="D571" s="115"/>
      <c r="E571" s="116"/>
      <c r="F571" s="116"/>
      <c r="G571" s="116"/>
      <c r="H571" s="116"/>
      <c r="I571" s="116"/>
      <c r="J571" s="116"/>
      <c r="K571" s="116"/>
    </row>
    <row r="572" spans="2:11">
      <c r="B572" s="115"/>
      <c r="C572" s="115"/>
      <c r="D572" s="115"/>
      <c r="E572" s="116"/>
      <c r="F572" s="116"/>
      <c r="G572" s="116"/>
      <c r="H572" s="116"/>
      <c r="I572" s="116"/>
      <c r="J572" s="116"/>
      <c r="K572" s="116"/>
    </row>
    <row r="573" spans="2:11">
      <c r="B573" s="115"/>
      <c r="C573" s="115"/>
      <c r="D573" s="115"/>
      <c r="E573" s="116"/>
      <c r="F573" s="116"/>
      <c r="G573" s="116"/>
      <c r="H573" s="116"/>
      <c r="I573" s="116"/>
      <c r="J573" s="116"/>
      <c r="K573" s="116"/>
    </row>
    <row r="574" spans="2:11">
      <c r="B574" s="115"/>
      <c r="C574" s="115"/>
      <c r="D574" s="115"/>
      <c r="E574" s="116"/>
      <c r="F574" s="116"/>
      <c r="G574" s="116"/>
      <c r="H574" s="116"/>
      <c r="I574" s="116"/>
      <c r="J574" s="116"/>
      <c r="K574" s="116"/>
    </row>
    <row r="575" spans="2:11">
      <c r="B575" s="115"/>
      <c r="C575" s="115"/>
      <c r="D575" s="115"/>
      <c r="E575" s="116"/>
      <c r="F575" s="116"/>
      <c r="G575" s="116"/>
      <c r="H575" s="116"/>
      <c r="I575" s="116"/>
      <c r="J575" s="116"/>
      <c r="K575" s="116"/>
    </row>
    <row r="576" spans="2:11">
      <c r="B576" s="115"/>
      <c r="C576" s="115"/>
      <c r="D576" s="115"/>
      <c r="E576" s="116"/>
      <c r="F576" s="116"/>
      <c r="G576" s="116"/>
      <c r="H576" s="116"/>
      <c r="I576" s="116"/>
      <c r="J576" s="116"/>
      <c r="K576" s="116"/>
    </row>
    <row r="577" spans="2:11">
      <c r="B577" s="115"/>
      <c r="C577" s="115"/>
      <c r="D577" s="115"/>
      <c r="E577" s="116"/>
      <c r="F577" s="116"/>
      <c r="G577" s="116"/>
      <c r="H577" s="116"/>
      <c r="I577" s="116"/>
      <c r="J577" s="116"/>
      <c r="K577" s="116"/>
    </row>
    <row r="578" spans="2:11">
      <c r="B578" s="115"/>
      <c r="C578" s="115"/>
      <c r="D578" s="115"/>
      <c r="E578" s="116"/>
      <c r="F578" s="116"/>
      <c r="G578" s="116"/>
      <c r="H578" s="116"/>
      <c r="I578" s="116"/>
      <c r="J578" s="116"/>
      <c r="K578" s="116"/>
    </row>
    <row r="579" spans="2:11">
      <c r="B579" s="115"/>
      <c r="C579" s="115"/>
      <c r="D579" s="115"/>
      <c r="E579" s="116"/>
      <c r="F579" s="116"/>
      <c r="G579" s="116"/>
      <c r="H579" s="116"/>
      <c r="I579" s="116"/>
      <c r="J579" s="116"/>
      <c r="K579" s="116"/>
    </row>
    <row r="580" spans="2:11">
      <c r="B580" s="115"/>
      <c r="C580" s="115"/>
      <c r="D580" s="115"/>
      <c r="E580" s="116"/>
      <c r="F580" s="116"/>
      <c r="G580" s="116"/>
      <c r="H580" s="116"/>
      <c r="I580" s="116"/>
      <c r="J580" s="116"/>
      <c r="K580" s="116"/>
    </row>
    <row r="581" spans="2:11">
      <c r="B581" s="115"/>
      <c r="C581" s="115"/>
      <c r="D581" s="115"/>
      <c r="E581" s="116"/>
      <c r="F581" s="116"/>
      <c r="G581" s="116"/>
      <c r="H581" s="116"/>
      <c r="I581" s="116"/>
      <c r="J581" s="116"/>
      <c r="K581" s="116"/>
    </row>
    <row r="582" spans="2:11">
      <c r="B582" s="115"/>
      <c r="C582" s="115"/>
      <c r="D582" s="115"/>
      <c r="E582" s="116"/>
      <c r="F582" s="116"/>
      <c r="G582" s="116"/>
      <c r="H582" s="116"/>
      <c r="I582" s="116"/>
      <c r="J582" s="116"/>
      <c r="K582" s="116"/>
    </row>
    <row r="583" spans="2:11">
      <c r="B583" s="115"/>
      <c r="C583" s="115"/>
      <c r="D583" s="115"/>
      <c r="E583" s="116"/>
      <c r="F583" s="116"/>
      <c r="G583" s="116"/>
      <c r="H583" s="116"/>
      <c r="I583" s="116"/>
      <c r="J583" s="116"/>
      <c r="K583" s="116"/>
    </row>
    <row r="584" spans="2:11">
      <c r="B584" s="115"/>
      <c r="C584" s="115"/>
      <c r="D584" s="115"/>
      <c r="E584" s="116"/>
      <c r="F584" s="116"/>
      <c r="G584" s="116"/>
      <c r="H584" s="116"/>
      <c r="I584" s="116"/>
      <c r="J584" s="116"/>
      <c r="K584" s="116"/>
    </row>
    <row r="585" spans="2:11">
      <c r="B585" s="115"/>
      <c r="C585" s="115"/>
      <c r="D585" s="115"/>
      <c r="E585" s="116"/>
      <c r="F585" s="116"/>
      <c r="G585" s="116"/>
      <c r="H585" s="116"/>
      <c r="I585" s="116"/>
      <c r="J585" s="116"/>
      <c r="K585" s="116"/>
    </row>
    <row r="586" spans="2:11">
      <c r="B586" s="115"/>
      <c r="C586" s="115"/>
      <c r="D586" s="115"/>
      <c r="E586" s="116"/>
      <c r="F586" s="116"/>
      <c r="G586" s="116"/>
      <c r="H586" s="116"/>
      <c r="I586" s="116"/>
      <c r="J586" s="116"/>
      <c r="K586" s="116"/>
    </row>
    <row r="587" spans="2:11">
      <c r="B587" s="115"/>
      <c r="C587" s="115"/>
      <c r="D587" s="115"/>
      <c r="E587" s="116"/>
      <c r="F587" s="116"/>
      <c r="G587" s="116"/>
      <c r="H587" s="116"/>
      <c r="I587" s="116"/>
      <c r="J587" s="116"/>
      <c r="K587" s="116"/>
    </row>
    <row r="588" spans="2:11">
      <c r="B588" s="115"/>
      <c r="C588" s="115"/>
      <c r="D588" s="115"/>
      <c r="E588" s="116"/>
      <c r="F588" s="116"/>
      <c r="G588" s="116"/>
      <c r="H588" s="116"/>
      <c r="I588" s="116"/>
      <c r="J588" s="116"/>
      <c r="K588" s="116"/>
    </row>
    <row r="589" spans="2:11">
      <c r="B589" s="115"/>
      <c r="C589" s="115"/>
      <c r="D589" s="115"/>
      <c r="E589" s="116"/>
      <c r="F589" s="116"/>
      <c r="G589" s="116"/>
      <c r="H589" s="116"/>
      <c r="I589" s="116"/>
      <c r="J589" s="116"/>
      <c r="K589" s="116"/>
    </row>
    <row r="590" spans="2:11">
      <c r="B590" s="115"/>
      <c r="C590" s="115"/>
      <c r="D590" s="115"/>
      <c r="E590" s="116"/>
      <c r="F590" s="116"/>
      <c r="G590" s="116"/>
      <c r="H590" s="116"/>
      <c r="I590" s="116"/>
      <c r="J590" s="116"/>
      <c r="K590" s="116"/>
    </row>
    <row r="591" spans="2:11">
      <c r="B591" s="115"/>
      <c r="C591" s="115"/>
      <c r="D591" s="115"/>
      <c r="E591" s="116"/>
      <c r="F591" s="116"/>
      <c r="G591" s="116"/>
      <c r="H591" s="116"/>
      <c r="I591" s="116"/>
      <c r="J591" s="116"/>
      <c r="K591" s="116"/>
    </row>
    <row r="592" spans="2:11">
      <c r="B592" s="115"/>
      <c r="C592" s="115"/>
      <c r="D592" s="115"/>
      <c r="E592" s="116"/>
      <c r="F592" s="116"/>
      <c r="G592" s="116"/>
      <c r="H592" s="116"/>
      <c r="I592" s="116"/>
      <c r="J592" s="116"/>
      <c r="K592" s="116"/>
    </row>
    <row r="593" spans="2:11">
      <c r="B593" s="115"/>
      <c r="C593" s="115"/>
      <c r="D593" s="115"/>
      <c r="E593" s="116"/>
      <c r="F593" s="116"/>
      <c r="G593" s="116"/>
      <c r="H593" s="116"/>
      <c r="I593" s="116"/>
      <c r="J593" s="116"/>
      <c r="K593" s="116"/>
    </row>
    <row r="594" spans="2:11">
      <c r="B594" s="115"/>
      <c r="C594" s="115"/>
      <c r="D594" s="115"/>
      <c r="E594" s="116"/>
      <c r="F594" s="116"/>
      <c r="G594" s="116"/>
      <c r="H594" s="116"/>
      <c r="I594" s="116"/>
      <c r="J594" s="116"/>
      <c r="K594" s="116"/>
    </row>
    <row r="595" spans="2:11">
      <c r="B595" s="115"/>
      <c r="C595" s="115"/>
      <c r="D595" s="115"/>
      <c r="E595" s="116"/>
      <c r="F595" s="116"/>
      <c r="G595" s="116"/>
      <c r="H595" s="116"/>
      <c r="I595" s="116"/>
      <c r="J595" s="116"/>
      <c r="K595" s="116"/>
    </row>
    <row r="596" spans="2:11">
      <c r="B596" s="115"/>
      <c r="C596" s="115"/>
      <c r="D596" s="115"/>
      <c r="E596" s="116"/>
      <c r="F596" s="116"/>
      <c r="G596" s="116"/>
      <c r="H596" s="116"/>
      <c r="I596" s="116"/>
      <c r="J596" s="116"/>
      <c r="K596" s="116"/>
    </row>
    <row r="597" spans="2:11">
      <c r="B597" s="115"/>
      <c r="C597" s="115"/>
      <c r="D597" s="115"/>
      <c r="E597" s="116"/>
      <c r="F597" s="116"/>
      <c r="G597" s="116"/>
      <c r="H597" s="116"/>
      <c r="I597" s="116"/>
      <c r="J597" s="116"/>
      <c r="K597" s="116"/>
    </row>
    <row r="598" spans="2:11">
      <c r="B598" s="115"/>
      <c r="C598" s="115"/>
      <c r="D598" s="115"/>
      <c r="E598" s="116"/>
      <c r="F598" s="116"/>
      <c r="G598" s="116"/>
      <c r="H598" s="116"/>
      <c r="I598" s="116"/>
      <c r="J598" s="116"/>
      <c r="K598" s="116"/>
    </row>
    <row r="599" spans="2:11">
      <c r="B599" s="115"/>
      <c r="C599" s="115"/>
      <c r="D599" s="115"/>
      <c r="E599" s="116"/>
      <c r="F599" s="116"/>
      <c r="G599" s="116"/>
      <c r="H599" s="116"/>
      <c r="I599" s="116"/>
      <c r="J599" s="116"/>
      <c r="K599" s="116"/>
    </row>
    <row r="600" spans="2:11">
      <c r="B600" s="115"/>
      <c r="C600" s="115"/>
      <c r="D600" s="115"/>
      <c r="E600" s="116"/>
      <c r="F600" s="116"/>
      <c r="G600" s="116"/>
      <c r="H600" s="116"/>
      <c r="I600" s="116"/>
      <c r="J600" s="116"/>
      <c r="K600" s="116"/>
    </row>
    <row r="601" spans="2:11">
      <c r="B601" s="115"/>
      <c r="C601" s="115"/>
      <c r="D601" s="115"/>
      <c r="E601" s="116"/>
      <c r="F601" s="116"/>
      <c r="G601" s="116"/>
      <c r="H601" s="116"/>
      <c r="I601" s="116"/>
      <c r="J601" s="116"/>
      <c r="K601" s="116"/>
    </row>
    <row r="602" spans="2:11">
      <c r="B602" s="115"/>
      <c r="C602" s="115"/>
      <c r="D602" s="115"/>
      <c r="E602" s="116"/>
      <c r="F602" s="116"/>
      <c r="G602" s="116"/>
      <c r="H602" s="116"/>
      <c r="I602" s="116"/>
      <c r="J602" s="116"/>
      <c r="K602" s="116"/>
    </row>
    <row r="603" spans="2:11">
      <c r="B603" s="115"/>
      <c r="C603" s="115"/>
      <c r="D603" s="115"/>
      <c r="E603" s="116"/>
      <c r="F603" s="116"/>
      <c r="G603" s="116"/>
      <c r="H603" s="116"/>
      <c r="I603" s="116"/>
      <c r="J603" s="116"/>
      <c r="K603" s="116"/>
    </row>
    <row r="604" spans="2:11">
      <c r="B604" s="115"/>
      <c r="C604" s="115"/>
      <c r="D604" s="115"/>
      <c r="E604" s="116"/>
      <c r="F604" s="116"/>
      <c r="G604" s="116"/>
      <c r="H604" s="116"/>
      <c r="I604" s="116"/>
      <c r="J604" s="116"/>
      <c r="K604" s="116"/>
    </row>
    <row r="605" spans="2:11">
      <c r="B605" s="115"/>
      <c r="C605" s="115"/>
      <c r="D605" s="115"/>
      <c r="E605" s="116"/>
      <c r="F605" s="116"/>
      <c r="G605" s="116"/>
      <c r="H605" s="116"/>
      <c r="I605" s="116"/>
      <c r="J605" s="116"/>
      <c r="K605" s="116"/>
    </row>
    <row r="606" spans="2:11">
      <c r="B606" s="115"/>
      <c r="C606" s="115"/>
      <c r="D606" s="115"/>
      <c r="E606" s="116"/>
      <c r="F606" s="116"/>
      <c r="G606" s="116"/>
      <c r="H606" s="116"/>
      <c r="I606" s="116"/>
      <c r="J606" s="116"/>
      <c r="K606" s="116"/>
    </row>
    <row r="607" spans="2:11">
      <c r="B607" s="115"/>
      <c r="C607" s="115"/>
      <c r="D607" s="115"/>
      <c r="E607" s="116"/>
      <c r="F607" s="116"/>
      <c r="G607" s="116"/>
      <c r="H607" s="116"/>
      <c r="I607" s="116"/>
      <c r="J607" s="116"/>
      <c r="K607" s="116"/>
    </row>
    <row r="608" spans="2:11">
      <c r="B608" s="115"/>
      <c r="C608" s="115"/>
      <c r="D608" s="115"/>
      <c r="E608" s="116"/>
      <c r="F608" s="116"/>
      <c r="G608" s="116"/>
      <c r="H608" s="116"/>
      <c r="I608" s="116"/>
      <c r="J608" s="116"/>
      <c r="K608" s="116"/>
    </row>
    <row r="609" spans="2:11">
      <c r="B609" s="115"/>
      <c r="C609" s="115"/>
      <c r="D609" s="115"/>
      <c r="E609" s="116"/>
      <c r="F609" s="116"/>
      <c r="G609" s="116"/>
      <c r="H609" s="116"/>
      <c r="I609" s="116"/>
      <c r="J609" s="116"/>
      <c r="K609" s="116"/>
    </row>
    <row r="610" spans="2:11">
      <c r="B610" s="115"/>
      <c r="C610" s="115"/>
      <c r="D610" s="115"/>
      <c r="E610" s="116"/>
      <c r="F610" s="116"/>
      <c r="G610" s="116"/>
      <c r="H610" s="116"/>
      <c r="I610" s="116"/>
      <c r="J610" s="116"/>
      <c r="K610" s="116"/>
    </row>
    <row r="611" spans="2:11">
      <c r="B611" s="115"/>
      <c r="C611" s="115"/>
      <c r="D611" s="115"/>
      <c r="E611" s="116"/>
      <c r="F611" s="116"/>
      <c r="G611" s="116"/>
      <c r="H611" s="116"/>
      <c r="I611" s="116"/>
      <c r="J611" s="116"/>
      <c r="K611" s="116"/>
    </row>
    <row r="612" spans="2:11">
      <c r="B612" s="115"/>
      <c r="C612" s="115"/>
      <c r="D612" s="115"/>
      <c r="E612" s="116"/>
      <c r="F612" s="116"/>
      <c r="G612" s="116"/>
      <c r="H612" s="116"/>
      <c r="I612" s="116"/>
      <c r="J612" s="116"/>
      <c r="K612" s="116"/>
    </row>
    <row r="613" spans="2:11">
      <c r="B613" s="115"/>
      <c r="C613" s="115"/>
      <c r="D613" s="115"/>
      <c r="E613" s="116"/>
      <c r="F613" s="116"/>
      <c r="G613" s="116"/>
      <c r="H613" s="116"/>
      <c r="I613" s="116"/>
      <c r="J613" s="116"/>
      <c r="K613" s="116"/>
    </row>
    <row r="614" spans="2:11">
      <c r="B614" s="115"/>
      <c r="C614" s="115"/>
      <c r="D614" s="115"/>
      <c r="E614" s="116"/>
      <c r="F614" s="116"/>
      <c r="G614" s="116"/>
      <c r="H614" s="116"/>
      <c r="I614" s="116"/>
      <c r="J614" s="116"/>
      <c r="K614" s="116"/>
    </row>
    <row r="615" spans="2:11">
      <c r="B615" s="115"/>
      <c r="C615" s="115"/>
      <c r="D615" s="115"/>
      <c r="E615" s="116"/>
      <c r="F615" s="116"/>
      <c r="G615" s="116"/>
      <c r="H615" s="116"/>
      <c r="I615" s="116"/>
      <c r="J615" s="116"/>
      <c r="K615" s="116"/>
    </row>
    <row r="616" spans="2:11">
      <c r="B616" s="115"/>
      <c r="C616" s="115"/>
      <c r="D616" s="115"/>
      <c r="E616" s="116"/>
      <c r="F616" s="116"/>
      <c r="G616" s="116"/>
      <c r="H616" s="116"/>
      <c r="I616" s="116"/>
      <c r="J616" s="116"/>
      <c r="K616" s="116"/>
    </row>
    <row r="617" spans="2:11">
      <c r="B617" s="115"/>
      <c r="C617" s="115"/>
      <c r="D617" s="115"/>
      <c r="E617" s="116"/>
      <c r="F617" s="116"/>
      <c r="G617" s="116"/>
      <c r="H617" s="116"/>
      <c r="I617" s="116"/>
      <c r="J617" s="116"/>
      <c r="K617" s="116"/>
    </row>
    <row r="618" spans="2:11">
      <c r="B618" s="115"/>
      <c r="C618" s="115"/>
      <c r="D618" s="115"/>
      <c r="E618" s="116"/>
      <c r="F618" s="116"/>
      <c r="G618" s="116"/>
      <c r="H618" s="116"/>
      <c r="I618" s="116"/>
      <c r="J618" s="116"/>
      <c r="K618" s="116"/>
    </row>
    <row r="619" spans="2:11">
      <c r="B619" s="115"/>
      <c r="C619" s="115"/>
      <c r="D619" s="115"/>
      <c r="E619" s="116"/>
      <c r="F619" s="116"/>
      <c r="G619" s="116"/>
      <c r="H619" s="116"/>
      <c r="I619" s="116"/>
      <c r="J619" s="116"/>
      <c r="K619" s="116"/>
    </row>
    <row r="620" spans="2:11">
      <c r="B620" s="115"/>
      <c r="C620" s="115"/>
      <c r="D620" s="115"/>
      <c r="E620" s="116"/>
      <c r="F620" s="116"/>
      <c r="G620" s="116"/>
      <c r="H620" s="116"/>
      <c r="I620" s="116"/>
      <c r="J620" s="116"/>
      <c r="K620" s="116"/>
    </row>
    <row r="621" spans="2:11">
      <c r="B621" s="115"/>
      <c r="C621" s="115"/>
      <c r="D621" s="115"/>
      <c r="E621" s="116"/>
      <c r="F621" s="116"/>
      <c r="G621" s="116"/>
      <c r="H621" s="116"/>
      <c r="I621" s="116"/>
      <c r="J621" s="116"/>
      <c r="K621" s="116"/>
    </row>
    <row r="622" spans="2:11">
      <c r="B622" s="115"/>
      <c r="C622" s="115"/>
      <c r="D622" s="115"/>
      <c r="E622" s="116"/>
      <c r="F622" s="116"/>
      <c r="G622" s="116"/>
      <c r="H622" s="116"/>
      <c r="I622" s="116"/>
      <c r="J622" s="116"/>
      <c r="K622" s="116"/>
    </row>
    <row r="623" spans="2:11">
      <c r="B623" s="115"/>
      <c r="C623" s="115"/>
      <c r="D623" s="115"/>
      <c r="E623" s="116"/>
      <c r="F623" s="116"/>
      <c r="G623" s="116"/>
      <c r="H623" s="116"/>
      <c r="I623" s="116"/>
      <c r="J623" s="116"/>
      <c r="K623" s="116"/>
    </row>
    <row r="624" spans="2:11">
      <c r="B624" s="115"/>
      <c r="C624" s="115"/>
      <c r="D624" s="115"/>
      <c r="E624" s="116"/>
      <c r="F624" s="116"/>
      <c r="G624" s="116"/>
      <c r="H624" s="116"/>
      <c r="I624" s="116"/>
      <c r="J624" s="116"/>
      <c r="K624" s="116"/>
    </row>
    <row r="625" spans="2:11">
      <c r="B625" s="115"/>
      <c r="C625" s="115"/>
      <c r="D625" s="115"/>
      <c r="E625" s="116"/>
      <c r="F625" s="116"/>
      <c r="G625" s="116"/>
      <c r="H625" s="116"/>
      <c r="I625" s="116"/>
      <c r="J625" s="116"/>
      <c r="K625" s="116"/>
    </row>
    <row r="626" spans="2:11">
      <c r="B626" s="115"/>
      <c r="C626" s="115"/>
      <c r="D626" s="115"/>
      <c r="E626" s="116"/>
      <c r="F626" s="116"/>
      <c r="G626" s="116"/>
      <c r="H626" s="116"/>
      <c r="I626" s="116"/>
      <c r="J626" s="116"/>
      <c r="K626" s="116"/>
    </row>
    <row r="627" spans="2:11">
      <c r="B627" s="115"/>
      <c r="C627" s="115"/>
      <c r="D627" s="115"/>
      <c r="E627" s="116"/>
      <c r="F627" s="116"/>
      <c r="G627" s="116"/>
      <c r="H627" s="116"/>
      <c r="I627" s="116"/>
      <c r="J627" s="116"/>
      <c r="K627" s="116"/>
    </row>
    <row r="628" spans="2:11">
      <c r="B628" s="115"/>
      <c r="C628" s="115"/>
      <c r="D628" s="115"/>
      <c r="E628" s="116"/>
      <c r="F628" s="116"/>
      <c r="G628" s="116"/>
      <c r="H628" s="116"/>
      <c r="I628" s="116"/>
      <c r="J628" s="116"/>
      <c r="K628" s="116"/>
    </row>
    <row r="629" spans="2:11">
      <c r="B629" s="115"/>
      <c r="C629" s="115"/>
      <c r="D629" s="115"/>
      <c r="E629" s="116"/>
      <c r="F629" s="116"/>
      <c r="G629" s="116"/>
      <c r="H629" s="116"/>
      <c r="I629" s="116"/>
      <c r="J629" s="116"/>
      <c r="K629" s="116"/>
    </row>
    <row r="630" spans="2:11">
      <c r="B630" s="115"/>
      <c r="C630" s="115"/>
      <c r="D630" s="115"/>
      <c r="E630" s="116"/>
      <c r="F630" s="116"/>
      <c r="G630" s="116"/>
      <c r="H630" s="116"/>
      <c r="I630" s="116"/>
      <c r="J630" s="116"/>
      <c r="K630" s="116"/>
    </row>
    <row r="631" spans="2:11">
      <c r="B631" s="115"/>
      <c r="C631" s="115"/>
      <c r="D631" s="115"/>
      <c r="E631" s="116"/>
      <c r="F631" s="116"/>
      <c r="G631" s="116"/>
      <c r="H631" s="116"/>
      <c r="I631" s="116"/>
      <c r="J631" s="116"/>
      <c r="K631" s="116"/>
    </row>
    <row r="632" spans="2:11">
      <c r="B632" s="115"/>
      <c r="C632" s="115"/>
      <c r="D632" s="115"/>
      <c r="E632" s="116"/>
      <c r="F632" s="116"/>
      <c r="G632" s="116"/>
      <c r="H632" s="116"/>
      <c r="I632" s="116"/>
      <c r="J632" s="116"/>
      <c r="K632" s="116"/>
    </row>
    <row r="633" spans="2:11">
      <c r="B633" s="115"/>
      <c r="C633" s="115"/>
      <c r="D633" s="115"/>
      <c r="E633" s="116"/>
      <c r="F633" s="116"/>
      <c r="G633" s="116"/>
      <c r="H633" s="116"/>
      <c r="I633" s="116"/>
      <c r="J633" s="116"/>
      <c r="K633" s="116"/>
    </row>
    <row r="634" spans="2:11">
      <c r="B634" s="115"/>
      <c r="C634" s="115"/>
      <c r="D634" s="115"/>
      <c r="E634" s="116"/>
      <c r="F634" s="116"/>
      <c r="G634" s="116"/>
      <c r="H634" s="116"/>
      <c r="I634" s="116"/>
      <c r="J634" s="116"/>
      <c r="K634" s="116"/>
    </row>
    <row r="635" spans="2:11">
      <c r="B635" s="115"/>
      <c r="C635" s="115"/>
      <c r="D635" s="115"/>
      <c r="E635" s="116"/>
      <c r="F635" s="116"/>
      <c r="G635" s="116"/>
      <c r="H635" s="116"/>
      <c r="I635" s="116"/>
      <c r="J635" s="116"/>
      <c r="K635" s="116"/>
    </row>
    <row r="636" spans="2:11">
      <c r="B636" s="115"/>
      <c r="C636" s="115"/>
      <c r="D636" s="115"/>
      <c r="E636" s="116"/>
      <c r="F636" s="116"/>
      <c r="G636" s="116"/>
      <c r="H636" s="116"/>
      <c r="I636" s="116"/>
      <c r="J636" s="116"/>
      <c r="K636" s="116"/>
    </row>
    <row r="637" spans="2:11">
      <c r="B637" s="115"/>
      <c r="C637" s="115"/>
      <c r="D637" s="115"/>
      <c r="E637" s="116"/>
      <c r="F637" s="116"/>
      <c r="G637" s="116"/>
      <c r="H637" s="116"/>
      <c r="I637" s="116"/>
      <c r="J637" s="116"/>
      <c r="K637" s="116"/>
    </row>
    <row r="638" spans="2:11">
      <c r="B638" s="115"/>
      <c r="C638" s="115"/>
      <c r="D638" s="115"/>
      <c r="E638" s="116"/>
      <c r="F638" s="116"/>
      <c r="G638" s="116"/>
      <c r="H638" s="116"/>
      <c r="I638" s="116"/>
      <c r="J638" s="116"/>
      <c r="K638" s="116"/>
    </row>
    <row r="639" spans="2:11">
      <c r="B639" s="115"/>
      <c r="C639" s="115"/>
      <c r="D639" s="115"/>
      <c r="E639" s="116"/>
      <c r="F639" s="116"/>
      <c r="G639" s="116"/>
      <c r="H639" s="116"/>
      <c r="I639" s="116"/>
      <c r="J639" s="116"/>
      <c r="K639" s="116"/>
    </row>
    <row r="640" spans="2:11">
      <c r="B640" s="115"/>
      <c r="C640" s="115"/>
      <c r="D640" s="115"/>
      <c r="E640" s="116"/>
      <c r="F640" s="116"/>
      <c r="G640" s="116"/>
      <c r="H640" s="116"/>
      <c r="I640" s="116"/>
      <c r="J640" s="116"/>
      <c r="K640" s="116"/>
    </row>
    <row r="641" spans="2:11">
      <c r="B641" s="115"/>
      <c r="C641" s="115"/>
      <c r="D641" s="115"/>
      <c r="E641" s="116"/>
      <c r="F641" s="116"/>
      <c r="G641" s="116"/>
      <c r="H641" s="116"/>
      <c r="I641" s="116"/>
      <c r="J641" s="116"/>
      <c r="K641" s="116"/>
    </row>
    <row r="642" spans="2:11">
      <c r="B642" s="115"/>
      <c r="C642" s="115"/>
      <c r="D642" s="115"/>
      <c r="E642" s="116"/>
      <c r="F642" s="116"/>
      <c r="G642" s="116"/>
      <c r="H642" s="116"/>
      <c r="I642" s="116"/>
      <c r="J642" s="116"/>
      <c r="K642" s="116"/>
    </row>
    <row r="643" spans="2:11">
      <c r="B643" s="115"/>
      <c r="C643" s="115"/>
      <c r="D643" s="115"/>
      <c r="E643" s="116"/>
      <c r="F643" s="116"/>
      <c r="G643" s="116"/>
      <c r="H643" s="116"/>
      <c r="I643" s="116"/>
      <c r="J643" s="116"/>
      <c r="K643" s="116"/>
    </row>
    <row r="644" spans="2:11">
      <c r="B644" s="115"/>
      <c r="C644" s="115"/>
      <c r="D644" s="115"/>
      <c r="E644" s="116"/>
      <c r="F644" s="116"/>
      <c r="G644" s="116"/>
      <c r="H644" s="116"/>
      <c r="I644" s="116"/>
      <c r="J644" s="116"/>
      <c r="K644" s="116"/>
    </row>
    <row r="645" spans="2:11">
      <c r="B645" s="115"/>
      <c r="C645" s="115"/>
      <c r="D645" s="115"/>
      <c r="E645" s="116"/>
      <c r="F645" s="116"/>
      <c r="G645" s="116"/>
      <c r="H645" s="116"/>
      <c r="I645" s="116"/>
      <c r="J645" s="116"/>
      <c r="K645" s="116"/>
    </row>
    <row r="646" spans="2:11">
      <c r="B646" s="115"/>
      <c r="C646" s="115"/>
      <c r="D646" s="115"/>
      <c r="E646" s="116"/>
      <c r="F646" s="116"/>
      <c r="G646" s="116"/>
      <c r="H646" s="116"/>
      <c r="I646" s="116"/>
      <c r="J646" s="116"/>
      <c r="K646" s="116"/>
    </row>
    <row r="647" spans="2:11">
      <c r="B647" s="115"/>
      <c r="C647" s="115"/>
      <c r="D647" s="115"/>
      <c r="E647" s="116"/>
      <c r="F647" s="116"/>
      <c r="G647" s="116"/>
      <c r="H647" s="116"/>
      <c r="I647" s="116"/>
      <c r="J647" s="116"/>
      <c r="K647" s="116"/>
    </row>
    <row r="648" spans="2:11">
      <c r="B648" s="115"/>
      <c r="C648" s="115"/>
      <c r="D648" s="115"/>
      <c r="E648" s="116"/>
      <c r="F648" s="116"/>
      <c r="G648" s="116"/>
      <c r="H648" s="116"/>
      <c r="I648" s="116"/>
      <c r="J648" s="116"/>
      <c r="K648" s="116"/>
    </row>
    <row r="649" spans="2:11">
      <c r="B649" s="115"/>
      <c r="C649" s="115"/>
      <c r="D649" s="115"/>
      <c r="E649" s="116"/>
      <c r="F649" s="116"/>
      <c r="G649" s="116"/>
      <c r="H649" s="116"/>
      <c r="I649" s="116"/>
      <c r="J649" s="116"/>
      <c r="K649" s="116"/>
    </row>
    <row r="650" spans="2:11">
      <c r="B650" s="115"/>
      <c r="C650" s="115"/>
      <c r="D650" s="115"/>
      <c r="E650" s="116"/>
      <c r="F650" s="116"/>
      <c r="G650" s="116"/>
      <c r="H650" s="116"/>
      <c r="I650" s="116"/>
      <c r="J650" s="116"/>
      <c r="K650" s="116"/>
    </row>
    <row r="651" spans="2:11">
      <c r="B651" s="115"/>
      <c r="C651" s="115"/>
      <c r="D651" s="115"/>
      <c r="E651" s="116"/>
      <c r="F651" s="116"/>
      <c r="G651" s="116"/>
      <c r="H651" s="116"/>
      <c r="I651" s="116"/>
      <c r="J651" s="116"/>
      <c r="K651" s="116"/>
    </row>
    <row r="652" spans="2:11">
      <c r="B652" s="115"/>
      <c r="C652" s="115"/>
      <c r="D652" s="115"/>
      <c r="E652" s="116"/>
      <c r="F652" s="116"/>
      <c r="G652" s="116"/>
      <c r="H652" s="116"/>
      <c r="I652" s="116"/>
      <c r="J652" s="116"/>
      <c r="K652" s="116"/>
    </row>
    <row r="653" spans="2:11">
      <c r="B653" s="115"/>
      <c r="C653" s="115"/>
      <c r="D653" s="115"/>
      <c r="E653" s="116"/>
      <c r="F653" s="116"/>
      <c r="G653" s="116"/>
      <c r="H653" s="116"/>
      <c r="I653" s="116"/>
      <c r="J653" s="116"/>
      <c r="K653" s="116"/>
    </row>
    <row r="654" spans="2:11">
      <c r="B654" s="115"/>
      <c r="C654" s="115"/>
      <c r="D654" s="115"/>
      <c r="E654" s="116"/>
      <c r="F654" s="116"/>
      <c r="G654" s="116"/>
      <c r="H654" s="116"/>
      <c r="I654" s="116"/>
      <c r="J654" s="116"/>
      <c r="K654" s="116"/>
    </row>
    <row r="655" spans="2:11">
      <c r="B655" s="115"/>
      <c r="C655" s="115"/>
      <c r="D655" s="115"/>
      <c r="E655" s="116"/>
      <c r="F655" s="116"/>
      <c r="G655" s="116"/>
      <c r="H655" s="116"/>
      <c r="I655" s="116"/>
      <c r="J655" s="116"/>
      <c r="K655" s="116"/>
    </row>
    <row r="656" spans="2:11">
      <c r="B656" s="115"/>
      <c r="C656" s="115"/>
      <c r="D656" s="115"/>
      <c r="E656" s="116"/>
      <c r="F656" s="116"/>
      <c r="G656" s="116"/>
      <c r="H656" s="116"/>
      <c r="I656" s="116"/>
      <c r="J656" s="116"/>
      <c r="K656" s="116"/>
    </row>
    <row r="657" spans="2:11">
      <c r="B657" s="115"/>
      <c r="C657" s="115"/>
      <c r="D657" s="115"/>
      <c r="E657" s="116"/>
      <c r="F657" s="116"/>
      <c r="G657" s="116"/>
      <c r="H657" s="116"/>
      <c r="I657" s="116"/>
      <c r="J657" s="116"/>
      <c r="K657" s="116"/>
    </row>
    <row r="658" spans="2:11">
      <c r="B658" s="115"/>
      <c r="C658" s="115"/>
      <c r="D658" s="115"/>
      <c r="E658" s="116"/>
      <c r="F658" s="116"/>
      <c r="G658" s="116"/>
      <c r="H658" s="116"/>
      <c r="I658" s="116"/>
      <c r="J658" s="116"/>
      <c r="K658" s="116"/>
    </row>
    <row r="659" spans="2:11">
      <c r="B659" s="115"/>
      <c r="C659" s="115"/>
      <c r="D659" s="115"/>
      <c r="E659" s="116"/>
      <c r="F659" s="116"/>
      <c r="G659" s="116"/>
      <c r="H659" s="116"/>
      <c r="I659" s="116"/>
      <c r="J659" s="116"/>
      <c r="K659" s="116"/>
    </row>
    <row r="660" spans="2:11">
      <c r="B660" s="115"/>
      <c r="C660" s="115"/>
      <c r="D660" s="115"/>
      <c r="E660" s="116"/>
      <c r="F660" s="116"/>
      <c r="G660" s="116"/>
      <c r="H660" s="116"/>
      <c r="I660" s="116"/>
      <c r="J660" s="116"/>
      <c r="K660" s="116"/>
    </row>
    <row r="661" spans="2:11">
      <c r="B661" s="115"/>
      <c r="C661" s="115"/>
      <c r="D661" s="115"/>
      <c r="E661" s="116"/>
      <c r="F661" s="116"/>
      <c r="G661" s="116"/>
      <c r="H661" s="116"/>
      <c r="I661" s="116"/>
      <c r="J661" s="116"/>
      <c r="K661" s="116"/>
    </row>
    <row r="662" spans="2:11">
      <c r="B662" s="115"/>
      <c r="C662" s="115"/>
      <c r="D662" s="115"/>
      <c r="E662" s="116"/>
      <c r="F662" s="116"/>
      <c r="G662" s="116"/>
      <c r="H662" s="116"/>
      <c r="I662" s="116"/>
      <c r="J662" s="116"/>
      <c r="K662" s="116"/>
    </row>
    <row r="663" spans="2:11">
      <c r="B663" s="115"/>
      <c r="C663" s="115"/>
      <c r="D663" s="115"/>
      <c r="E663" s="116"/>
      <c r="F663" s="116"/>
      <c r="G663" s="116"/>
      <c r="H663" s="116"/>
      <c r="I663" s="116"/>
      <c r="J663" s="116"/>
      <c r="K663" s="116"/>
    </row>
    <row r="664" spans="2:11">
      <c r="B664" s="115"/>
      <c r="C664" s="115"/>
      <c r="D664" s="115"/>
      <c r="E664" s="116"/>
      <c r="F664" s="116"/>
      <c r="G664" s="116"/>
      <c r="H664" s="116"/>
      <c r="I664" s="116"/>
      <c r="J664" s="116"/>
      <c r="K664" s="116"/>
    </row>
    <row r="665" spans="2:11">
      <c r="B665" s="115"/>
      <c r="C665" s="115"/>
      <c r="D665" s="115"/>
      <c r="E665" s="116"/>
      <c r="F665" s="116"/>
      <c r="G665" s="116"/>
      <c r="H665" s="116"/>
      <c r="I665" s="116"/>
      <c r="J665" s="116"/>
      <c r="K665" s="116"/>
    </row>
    <row r="666" spans="2:11">
      <c r="B666" s="115"/>
      <c r="C666" s="115"/>
      <c r="D666" s="115"/>
      <c r="E666" s="116"/>
      <c r="F666" s="116"/>
      <c r="G666" s="116"/>
      <c r="H666" s="116"/>
      <c r="I666" s="116"/>
      <c r="J666" s="116"/>
      <c r="K666" s="116"/>
    </row>
    <row r="667" spans="2:11">
      <c r="B667" s="115"/>
      <c r="C667" s="115"/>
      <c r="D667" s="115"/>
      <c r="E667" s="116"/>
      <c r="F667" s="116"/>
      <c r="G667" s="116"/>
      <c r="H667" s="116"/>
      <c r="I667" s="116"/>
      <c r="J667" s="116"/>
      <c r="K667" s="116"/>
    </row>
    <row r="668" spans="2:11">
      <c r="B668" s="115"/>
      <c r="C668" s="115"/>
      <c r="D668" s="115"/>
      <c r="E668" s="116"/>
      <c r="F668" s="116"/>
      <c r="G668" s="116"/>
      <c r="H668" s="116"/>
      <c r="I668" s="116"/>
      <c r="J668" s="116"/>
      <c r="K668" s="116"/>
    </row>
    <row r="669" spans="2:11">
      <c r="B669" s="115"/>
      <c r="C669" s="115"/>
      <c r="D669" s="115"/>
      <c r="E669" s="116"/>
      <c r="F669" s="116"/>
      <c r="G669" s="116"/>
      <c r="H669" s="116"/>
      <c r="I669" s="116"/>
      <c r="J669" s="116"/>
      <c r="K669" s="116"/>
    </row>
    <row r="670" spans="2:11">
      <c r="B670" s="115"/>
      <c r="C670" s="115"/>
      <c r="D670" s="115"/>
      <c r="E670" s="116"/>
      <c r="F670" s="116"/>
      <c r="G670" s="116"/>
      <c r="H670" s="116"/>
      <c r="I670" s="116"/>
      <c r="J670" s="116"/>
      <c r="K670" s="116"/>
    </row>
    <row r="671" spans="2:11">
      <c r="B671" s="115"/>
      <c r="C671" s="115"/>
      <c r="D671" s="115"/>
      <c r="E671" s="116"/>
      <c r="F671" s="116"/>
      <c r="G671" s="116"/>
      <c r="H671" s="116"/>
      <c r="I671" s="116"/>
      <c r="J671" s="116"/>
      <c r="K671" s="116"/>
    </row>
    <row r="672" spans="2:11">
      <c r="B672" s="115"/>
      <c r="C672" s="115"/>
      <c r="D672" s="115"/>
      <c r="E672" s="116"/>
      <c r="F672" s="116"/>
      <c r="G672" s="116"/>
      <c r="H672" s="116"/>
      <c r="I672" s="116"/>
      <c r="J672" s="116"/>
      <c r="K672" s="116"/>
    </row>
    <row r="673" spans="2:11">
      <c r="B673" s="115"/>
      <c r="C673" s="115"/>
      <c r="D673" s="115"/>
      <c r="E673" s="116"/>
      <c r="F673" s="116"/>
      <c r="G673" s="116"/>
      <c r="H673" s="116"/>
      <c r="I673" s="116"/>
      <c r="J673" s="116"/>
      <c r="K673" s="116"/>
    </row>
    <row r="674" spans="2:11">
      <c r="B674" s="115"/>
      <c r="C674" s="115"/>
      <c r="D674" s="115"/>
      <c r="E674" s="116"/>
      <c r="F674" s="116"/>
      <c r="G674" s="116"/>
      <c r="H674" s="116"/>
      <c r="I674" s="116"/>
      <c r="J674" s="116"/>
      <c r="K674" s="116"/>
    </row>
    <row r="675" spans="2:11">
      <c r="B675" s="115"/>
      <c r="C675" s="115"/>
      <c r="D675" s="115"/>
      <c r="E675" s="116"/>
      <c r="F675" s="116"/>
      <c r="G675" s="116"/>
      <c r="H675" s="116"/>
      <c r="I675" s="116"/>
      <c r="J675" s="116"/>
      <c r="K675" s="116"/>
    </row>
    <row r="676" spans="2:11">
      <c r="B676" s="115"/>
      <c r="C676" s="115"/>
      <c r="D676" s="115"/>
      <c r="E676" s="116"/>
      <c r="F676" s="116"/>
      <c r="G676" s="116"/>
      <c r="H676" s="116"/>
      <c r="I676" s="116"/>
      <c r="J676" s="116"/>
      <c r="K676" s="116"/>
    </row>
    <row r="677" spans="2:11">
      <c r="B677" s="115"/>
      <c r="C677" s="115"/>
      <c r="D677" s="115"/>
      <c r="E677" s="116"/>
      <c r="F677" s="116"/>
      <c r="G677" s="116"/>
      <c r="H677" s="116"/>
      <c r="I677" s="116"/>
      <c r="J677" s="116"/>
      <c r="K677" s="116"/>
    </row>
    <row r="678" spans="2:11">
      <c r="B678" s="115"/>
      <c r="C678" s="115"/>
      <c r="D678" s="115"/>
      <c r="E678" s="116"/>
      <c r="F678" s="116"/>
      <c r="G678" s="116"/>
      <c r="H678" s="116"/>
      <c r="I678" s="116"/>
      <c r="J678" s="116"/>
      <c r="K678" s="116"/>
    </row>
    <row r="679" spans="2:11">
      <c r="B679" s="115"/>
      <c r="C679" s="115"/>
      <c r="D679" s="115"/>
      <c r="E679" s="116"/>
      <c r="F679" s="116"/>
      <c r="G679" s="116"/>
      <c r="H679" s="116"/>
      <c r="I679" s="116"/>
      <c r="J679" s="116"/>
      <c r="K679" s="116"/>
    </row>
    <row r="680" spans="2:11">
      <c r="B680" s="115"/>
      <c r="C680" s="115"/>
      <c r="D680" s="115"/>
      <c r="E680" s="116"/>
      <c r="F680" s="116"/>
      <c r="G680" s="116"/>
      <c r="H680" s="116"/>
      <c r="I680" s="116"/>
      <c r="J680" s="116"/>
      <c r="K680" s="116"/>
    </row>
    <row r="681" spans="2:11">
      <c r="B681" s="115"/>
      <c r="C681" s="115"/>
      <c r="D681" s="115"/>
      <c r="E681" s="116"/>
      <c r="F681" s="116"/>
      <c r="G681" s="116"/>
      <c r="H681" s="116"/>
      <c r="I681" s="116"/>
      <c r="J681" s="116"/>
      <c r="K681" s="116"/>
    </row>
    <row r="682" spans="2:11">
      <c r="B682" s="115"/>
      <c r="C682" s="115"/>
      <c r="D682" s="115"/>
      <c r="E682" s="116"/>
      <c r="F682" s="116"/>
      <c r="G682" s="116"/>
      <c r="H682" s="116"/>
      <c r="I682" s="116"/>
      <c r="J682" s="116"/>
      <c r="K682" s="116"/>
    </row>
    <row r="683" spans="2:11">
      <c r="B683" s="115"/>
      <c r="C683" s="115"/>
      <c r="D683" s="115"/>
      <c r="E683" s="116"/>
      <c r="F683" s="116"/>
      <c r="G683" s="116"/>
      <c r="H683" s="116"/>
      <c r="I683" s="116"/>
      <c r="J683" s="116"/>
      <c r="K683" s="116"/>
    </row>
    <row r="684" spans="2:11">
      <c r="B684" s="115"/>
      <c r="C684" s="115"/>
      <c r="D684" s="115"/>
      <c r="E684" s="116"/>
      <c r="F684" s="116"/>
      <c r="G684" s="116"/>
      <c r="H684" s="116"/>
      <c r="I684" s="116"/>
      <c r="J684" s="116"/>
      <c r="K684" s="116"/>
    </row>
    <row r="685" spans="2:11">
      <c r="B685" s="115"/>
      <c r="C685" s="115"/>
      <c r="D685" s="115"/>
      <c r="E685" s="116"/>
      <c r="F685" s="116"/>
      <c r="G685" s="116"/>
      <c r="H685" s="116"/>
      <c r="I685" s="116"/>
      <c r="J685" s="116"/>
      <c r="K685" s="116"/>
    </row>
    <row r="686" spans="2:11">
      <c r="B686" s="115"/>
      <c r="C686" s="115"/>
      <c r="D686" s="115"/>
      <c r="E686" s="116"/>
      <c r="F686" s="116"/>
      <c r="G686" s="116"/>
      <c r="H686" s="116"/>
      <c r="I686" s="116"/>
      <c r="J686" s="116"/>
      <c r="K686" s="116"/>
    </row>
    <row r="687" spans="2:11">
      <c r="B687" s="115"/>
      <c r="C687" s="115"/>
      <c r="D687" s="115"/>
      <c r="E687" s="116"/>
      <c r="F687" s="116"/>
      <c r="G687" s="116"/>
      <c r="H687" s="116"/>
      <c r="I687" s="116"/>
      <c r="J687" s="116"/>
      <c r="K687" s="116"/>
    </row>
    <row r="688" spans="2:11">
      <c r="B688" s="115"/>
      <c r="C688" s="115"/>
      <c r="D688" s="115"/>
      <c r="E688" s="116"/>
      <c r="F688" s="116"/>
      <c r="G688" s="116"/>
      <c r="H688" s="116"/>
      <c r="I688" s="116"/>
      <c r="J688" s="116"/>
      <c r="K688" s="116"/>
    </row>
    <row r="689" spans="2:11">
      <c r="B689" s="115"/>
      <c r="C689" s="115"/>
      <c r="D689" s="115"/>
      <c r="E689" s="116"/>
      <c r="F689" s="116"/>
      <c r="G689" s="116"/>
      <c r="H689" s="116"/>
      <c r="I689" s="116"/>
      <c r="J689" s="116"/>
      <c r="K689" s="116"/>
    </row>
    <row r="690" spans="2:11">
      <c r="B690" s="115"/>
      <c r="C690" s="115"/>
      <c r="D690" s="115"/>
      <c r="E690" s="116"/>
      <c r="F690" s="116"/>
      <c r="G690" s="116"/>
      <c r="H690" s="116"/>
      <c r="I690" s="116"/>
      <c r="J690" s="116"/>
      <c r="K690" s="116"/>
    </row>
    <row r="691" spans="2:11">
      <c r="B691" s="115"/>
      <c r="C691" s="115"/>
      <c r="D691" s="115"/>
      <c r="E691" s="116"/>
      <c r="F691" s="116"/>
      <c r="G691" s="116"/>
      <c r="H691" s="116"/>
      <c r="I691" s="116"/>
      <c r="J691" s="116"/>
      <c r="K691" s="116"/>
    </row>
    <row r="692" spans="2:11">
      <c r="B692" s="115"/>
      <c r="C692" s="115"/>
      <c r="D692" s="115"/>
      <c r="E692" s="116"/>
      <c r="F692" s="116"/>
      <c r="G692" s="116"/>
      <c r="H692" s="116"/>
      <c r="I692" s="116"/>
      <c r="J692" s="116"/>
      <c r="K692" s="116"/>
    </row>
    <row r="693" spans="2:11">
      <c r="B693" s="115"/>
      <c r="C693" s="115"/>
      <c r="D693" s="115"/>
      <c r="E693" s="116"/>
      <c r="F693" s="116"/>
      <c r="G693" s="116"/>
      <c r="H693" s="116"/>
      <c r="I693" s="116"/>
      <c r="J693" s="116"/>
      <c r="K693" s="116"/>
    </row>
    <row r="694" spans="2:11">
      <c r="B694" s="115"/>
      <c r="C694" s="115"/>
      <c r="D694" s="115"/>
      <c r="E694" s="116"/>
      <c r="F694" s="116"/>
      <c r="G694" s="116"/>
      <c r="H694" s="116"/>
      <c r="I694" s="116"/>
      <c r="J694" s="116"/>
      <c r="K694" s="116"/>
    </row>
    <row r="695" spans="2:11">
      <c r="B695" s="115"/>
      <c r="C695" s="115"/>
      <c r="D695" s="115"/>
      <c r="E695" s="116"/>
      <c r="F695" s="116"/>
      <c r="G695" s="116"/>
      <c r="H695" s="116"/>
      <c r="I695" s="116"/>
      <c r="J695" s="116"/>
      <c r="K695" s="116"/>
    </row>
    <row r="696" spans="2:11">
      <c r="B696" s="115"/>
      <c r="C696" s="115"/>
      <c r="D696" s="115"/>
      <c r="E696" s="116"/>
      <c r="F696" s="116"/>
      <c r="G696" s="116"/>
      <c r="H696" s="116"/>
      <c r="I696" s="116"/>
      <c r="J696" s="116"/>
      <c r="K696" s="116"/>
    </row>
    <row r="697" spans="2:11">
      <c r="B697" s="115"/>
      <c r="C697" s="115"/>
      <c r="D697" s="115"/>
      <c r="E697" s="116"/>
      <c r="F697" s="116"/>
      <c r="G697" s="116"/>
      <c r="H697" s="116"/>
      <c r="I697" s="116"/>
      <c r="J697" s="116"/>
      <c r="K697" s="116"/>
    </row>
    <row r="698" spans="2:11">
      <c r="B698" s="115"/>
      <c r="C698" s="115"/>
      <c r="D698" s="115"/>
      <c r="E698" s="116"/>
      <c r="F698" s="116"/>
      <c r="G698" s="116"/>
      <c r="H698" s="116"/>
      <c r="I698" s="116"/>
      <c r="J698" s="116"/>
      <c r="K698" s="116"/>
    </row>
    <row r="699" spans="2:11">
      <c r="B699" s="115"/>
      <c r="C699" s="115"/>
      <c r="D699" s="115"/>
      <c r="E699" s="116"/>
      <c r="F699" s="116"/>
      <c r="G699" s="116"/>
      <c r="H699" s="116"/>
      <c r="I699" s="116"/>
      <c r="J699" s="116"/>
      <c r="K699" s="116"/>
    </row>
    <row r="700" spans="2:11">
      <c r="B700" s="115"/>
      <c r="C700" s="115"/>
      <c r="D700" s="115"/>
      <c r="E700" s="116"/>
      <c r="F700" s="116"/>
      <c r="G700" s="116"/>
      <c r="H700" s="116"/>
      <c r="I700" s="116"/>
      <c r="J700" s="116"/>
      <c r="K700" s="116"/>
    </row>
    <row r="701" spans="2:11">
      <c r="B701" s="115"/>
      <c r="C701" s="115"/>
      <c r="D701" s="115"/>
      <c r="E701" s="116"/>
      <c r="F701" s="116"/>
      <c r="G701" s="116"/>
      <c r="H701" s="116"/>
      <c r="I701" s="116"/>
      <c r="J701" s="116"/>
      <c r="K701" s="116"/>
    </row>
    <row r="702" spans="2:11">
      <c r="B702" s="115"/>
      <c r="C702" s="115"/>
      <c r="D702" s="115"/>
      <c r="E702" s="116"/>
      <c r="F702" s="116"/>
      <c r="G702" s="116"/>
      <c r="H702" s="116"/>
      <c r="I702" s="116"/>
      <c r="J702" s="116"/>
      <c r="K702" s="116"/>
    </row>
    <row r="703" spans="2:11">
      <c r="B703" s="115"/>
      <c r="C703" s="115"/>
      <c r="D703" s="115"/>
      <c r="E703" s="116"/>
      <c r="F703" s="116"/>
      <c r="G703" s="116"/>
      <c r="H703" s="116"/>
      <c r="I703" s="116"/>
      <c r="J703" s="116"/>
      <c r="K703" s="116"/>
    </row>
    <row r="704" spans="2:11">
      <c r="B704" s="115"/>
      <c r="C704" s="115"/>
      <c r="D704" s="115"/>
      <c r="E704" s="116"/>
      <c r="F704" s="116"/>
      <c r="G704" s="116"/>
      <c r="H704" s="116"/>
      <c r="I704" s="116"/>
      <c r="J704" s="116"/>
      <c r="K704" s="116"/>
    </row>
    <row r="705" spans="2:11">
      <c r="B705" s="115"/>
      <c r="C705" s="115"/>
      <c r="D705" s="115"/>
      <c r="E705" s="116"/>
      <c r="F705" s="116"/>
      <c r="G705" s="116"/>
      <c r="H705" s="116"/>
      <c r="I705" s="116"/>
      <c r="J705" s="116"/>
      <c r="K705" s="116"/>
    </row>
    <row r="706" spans="2:11">
      <c r="B706" s="115"/>
      <c r="C706" s="115"/>
      <c r="D706" s="115"/>
      <c r="E706" s="116"/>
      <c r="F706" s="116"/>
      <c r="G706" s="116"/>
      <c r="H706" s="116"/>
      <c r="I706" s="116"/>
      <c r="J706" s="116"/>
      <c r="K706" s="116"/>
    </row>
    <row r="707" spans="2:11">
      <c r="B707" s="115"/>
      <c r="C707" s="115"/>
      <c r="D707" s="115"/>
      <c r="E707" s="116"/>
      <c r="F707" s="116"/>
      <c r="G707" s="116"/>
      <c r="H707" s="116"/>
      <c r="I707" s="116"/>
      <c r="J707" s="116"/>
      <c r="K707" s="116"/>
    </row>
    <row r="708" spans="2:11">
      <c r="B708" s="115"/>
      <c r="C708" s="115"/>
      <c r="D708" s="115"/>
      <c r="E708" s="116"/>
      <c r="F708" s="116"/>
      <c r="G708" s="116"/>
      <c r="H708" s="116"/>
      <c r="I708" s="116"/>
      <c r="J708" s="116"/>
      <c r="K708" s="116"/>
    </row>
    <row r="709" spans="2:11">
      <c r="B709" s="115"/>
      <c r="C709" s="115"/>
      <c r="D709" s="115"/>
      <c r="E709" s="116"/>
      <c r="F709" s="116"/>
      <c r="G709" s="116"/>
      <c r="H709" s="116"/>
      <c r="I709" s="116"/>
      <c r="J709" s="116"/>
      <c r="K709" s="116"/>
    </row>
    <row r="710" spans="2:11">
      <c r="B710" s="115"/>
      <c r="C710" s="115"/>
      <c r="D710" s="115"/>
      <c r="E710" s="116"/>
      <c r="F710" s="116"/>
      <c r="G710" s="116"/>
      <c r="H710" s="116"/>
      <c r="I710" s="116"/>
      <c r="J710" s="116"/>
      <c r="K710" s="116"/>
    </row>
    <row r="711" spans="2:11">
      <c r="B711" s="115"/>
      <c r="C711" s="115"/>
      <c r="D711" s="115"/>
      <c r="E711" s="116"/>
      <c r="F711" s="116"/>
      <c r="G711" s="116"/>
      <c r="H711" s="116"/>
      <c r="I711" s="116"/>
      <c r="J711" s="116"/>
      <c r="K711" s="116"/>
    </row>
    <row r="712" spans="2:11">
      <c r="B712" s="115"/>
      <c r="C712" s="115"/>
      <c r="D712" s="115"/>
      <c r="E712" s="116"/>
      <c r="F712" s="116"/>
      <c r="G712" s="116"/>
      <c r="H712" s="116"/>
      <c r="I712" s="116"/>
      <c r="J712" s="116"/>
      <c r="K712" s="116"/>
    </row>
    <row r="713" spans="2:11">
      <c r="B713" s="115"/>
      <c r="C713" s="115"/>
      <c r="D713" s="115"/>
      <c r="E713" s="116"/>
      <c r="F713" s="116"/>
      <c r="G713" s="116"/>
      <c r="H713" s="116"/>
      <c r="I713" s="116"/>
      <c r="J713" s="116"/>
      <c r="K713" s="116"/>
    </row>
    <row r="714" spans="2:11">
      <c r="B714" s="115"/>
      <c r="C714" s="115"/>
      <c r="D714" s="115"/>
      <c r="E714" s="116"/>
      <c r="F714" s="116"/>
      <c r="G714" s="116"/>
      <c r="H714" s="116"/>
      <c r="I714" s="116"/>
      <c r="J714" s="116"/>
      <c r="K714" s="116"/>
    </row>
    <row r="715" spans="2:11">
      <c r="B715" s="115"/>
      <c r="C715" s="115"/>
      <c r="D715" s="115"/>
      <c r="E715" s="116"/>
      <c r="F715" s="116"/>
      <c r="G715" s="116"/>
      <c r="H715" s="116"/>
      <c r="I715" s="116"/>
      <c r="J715" s="116"/>
      <c r="K715" s="116"/>
    </row>
    <row r="716" spans="2:11">
      <c r="B716" s="115"/>
      <c r="C716" s="115"/>
      <c r="D716" s="115"/>
      <c r="E716" s="116"/>
      <c r="F716" s="116"/>
      <c r="G716" s="116"/>
      <c r="H716" s="116"/>
      <c r="I716" s="116"/>
      <c r="J716" s="116"/>
      <c r="K716" s="116"/>
    </row>
    <row r="717" spans="2:11">
      <c r="B717" s="115"/>
      <c r="C717" s="115"/>
      <c r="D717" s="115"/>
      <c r="E717" s="116"/>
      <c r="F717" s="116"/>
      <c r="G717" s="116"/>
      <c r="H717" s="116"/>
      <c r="I717" s="116"/>
      <c r="J717" s="116"/>
      <c r="K717" s="116"/>
    </row>
    <row r="718" spans="2:11">
      <c r="B718" s="115"/>
      <c r="C718" s="115"/>
      <c r="D718" s="115"/>
      <c r="E718" s="116"/>
      <c r="F718" s="116"/>
      <c r="G718" s="116"/>
      <c r="H718" s="116"/>
      <c r="I718" s="116"/>
      <c r="J718" s="116"/>
      <c r="K718" s="116"/>
    </row>
    <row r="719" spans="2:11">
      <c r="B719" s="115"/>
      <c r="C719" s="115"/>
      <c r="D719" s="115"/>
      <c r="E719" s="116"/>
      <c r="F719" s="116"/>
      <c r="G719" s="116"/>
      <c r="H719" s="116"/>
      <c r="I719" s="116"/>
      <c r="J719" s="116"/>
      <c r="K719" s="116"/>
    </row>
    <row r="720" spans="2:11">
      <c r="B720" s="115"/>
      <c r="C720" s="115"/>
      <c r="D720" s="115"/>
      <c r="E720" s="116"/>
      <c r="F720" s="116"/>
      <c r="G720" s="116"/>
      <c r="H720" s="116"/>
      <c r="I720" s="116"/>
      <c r="J720" s="116"/>
      <c r="K720" s="116"/>
    </row>
    <row r="721" spans="2:11">
      <c r="B721" s="115"/>
      <c r="C721" s="115"/>
      <c r="D721" s="115"/>
      <c r="E721" s="116"/>
      <c r="F721" s="116"/>
      <c r="G721" s="116"/>
      <c r="H721" s="116"/>
      <c r="I721" s="116"/>
      <c r="J721" s="116"/>
      <c r="K721" s="116"/>
    </row>
    <row r="722" spans="2:11">
      <c r="B722" s="115"/>
      <c r="C722" s="115"/>
      <c r="D722" s="115"/>
      <c r="E722" s="116"/>
      <c r="F722" s="116"/>
      <c r="G722" s="116"/>
      <c r="H722" s="116"/>
      <c r="I722" s="116"/>
      <c r="J722" s="116"/>
      <c r="K722" s="116"/>
    </row>
    <row r="723" spans="2:11">
      <c r="B723" s="115"/>
      <c r="C723" s="115"/>
      <c r="D723" s="115"/>
      <c r="E723" s="116"/>
      <c r="F723" s="116"/>
      <c r="G723" s="116"/>
      <c r="H723" s="116"/>
      <c r="I723" s="116"/>
      <c r="J723" s="116"/>
      <c r="K723" s="116"/>
    </row>
    <row r="724" spans="2:11">
      <c r="B724" s="115"/>
      <c r="C724" s="115"/>
      <c r="D724" s="115"/>
      <c r="E724" s="116"/>
      <c r="F724" s="116"/>
      <c r="G724" s="116"/>
      <c r="H724" s="116"/>
      <c r="I724" s="116"/>
      <c r="J724" s="116"/>
      <c r="K724" s="116"/>
    </row>
    <row r="725" spans="2:11">
      <c r="B725" s="115"/>
      <c r="C725" s="115"/>
      <c r="D725" s="115"/>
      <c r="E725" s="116"/>
      <c r="F725" s="116"/>
      <c r="G725" s="116"/>
      <c r="H725" s="116"/>
      <c r="I725" s="116"/>
      <c r="J725" s="116"/>
      <c r="K725" s="116"/>
    </row>
    <row r="726" spans="2:11">
      <c r="B726" s="115"/>
      <c r="C726" s="115"/>
      <c r="D726" s="115"/>
      <c r="E726" s="116"/>
      <c r="F726" s="116"/>
      <c r="G726" s="116"/>
      <c r="H726" s="116"/>
      <c r="I726" s="116"/>
      <c r="J726" s="116"/>
      <c r="K726" s="116"/>
    </row>
    <row r="727" spans="2:11">
      <c r="B727" s="115"/>
      <c r="C727" s="115"/>
      <c r="D727" s="115"/>
      <c r="E727" s="116"/>
      <c r="F727" s="116"/>
      <c r="G727" s="116"/>
      <c r="H727" s="116"/>
      <c r="I727" s="116"/>
      <c r="J727" s="116"/>
      <c r="K727" s="116"/>
    </row>
    <row r="728" spans="2:11">
      <c r="B728" s="115"/>
      <c r="C728" s="115"/>
      <c r="D728" s="115"/>
      <c r="E728" s="116"/>
      <c r="F728" s="116"/>
      <c r="G728" s="116"/>
      <c r="H728" s="116"/>
      <c r="I728" s="116"/>
      <c r="J728" s="116"/>
      <c r="K728" s="116"/>
    </row>
    <row r="729" spans="2:11">
      <c r="B729" s="115"/>
      <c r="C729" s="115"/>
      <c r="D729" s="115"/>
      <c r="E729" s="116"/>
      <c r="F729" s="116"/>
      <c r="G729" s="116"/>
      <c r="H729" s="116"/>
      <c r="I729" s="116"/>
      <c r="J729" s="116"/>
      <c r="K729" s="116"/>
    </row>
    <row r="730" spans="2:11">
      <c r="B730" s="115"/>
      <c r="C730" s="115"/>
      <c r="D730" s="115"/>
      <c r="E730" s="116"/>
      <c r="F730" s="116"/>
      <c r="G730" s="116"/>
      <c r="H730" s="116"/>
      <c r="I730" s="116"/>
      <c r="J730" s="116"/>
      <c r="K730" s="116"/>
    </row>
    <row r="731" spans="2:11">
      <c r="B731" s="115"/>
      <c r="C731" s="115"/>
      <c r="D731" s="115"/>
      <c r="E731" s="116"/>
      <c r="F731" s="116"/>
      <c r="G731" s="116"/>
      <c r="H731" s="116"/>
      <c r="I731" s="116"/>
      <c r="J731" s="116"/>
      <c r="K731" s="116"/>
    </row>
    <row r="732" spans="2:11">
      <c r="B732" s="115"/>
      <c r="C732" s="115"/>
      <c r="D732" s="115"/>
      <c r="E732" s="116"/>
      <c r="F732" s="116"/>
      <c r="G732" s="116"/>
      <c r="H732" s="116"/>
      <c r="I732" s="116"/>
      <c r="J732" s="116"/>
      <c r="K732" s="116"/>
    </row>
    <row r="733" spans="2:11">
      <c r="B733" s="115"/>
      <c r="C733" s="115"/>
      <c r="D733" s="115"/>
      <c r="E733" s="116"/>
      <c r="F733" s="116"/>
      <c r="G733" s="116"/>
      <c r="H733" s="116"/>
      <c r="I733" s="116"/>
      <c r="J733" s="116"/>
      <c r="K733" s="116"/>
    </row>
    <row r="734" spans="2:11">
      <c r="B734" s="115"/>
      <c r="C734" s="115"/>
      <c r="D734" s="115"/>
      <c r="E734" s="116"/>
      <c r="F734" s="116"/>
      <c r="G734" s="116"/>
      <c r="H734" s="116"/>
      <c r="I734" s="116"/>
      <c r="J734" s="116"/>
      <c r="K734" s="116"/>
    </row>
    <row r="735" spans="2:11">
      <c r="B735" s="115"/>
      <c r="C735" s="115"/>
      <c r="D735" s="115"/>
      <c r="E735" s="116"/>
      <c r="F735" s="116"/>
      <c r="G735" s="116"/>
      <c r="H735" s="116"/>
      <c r="I735" s="116"/>
      <c r="J735" s="116"/>
      <c r="K735" s="116"/>
    </row>
    <row r="736" spans="2:11">
      <c r="B736" s="115"/>
      <c r="C736" s="115"/>
      <c r="D736" s="115"/>
      <c r="E736" s="116"/>
      <c r="F736" s="116"/>
      <c r="G736" s="116"/>
      <c r="H736" s="116"/>
      <c r="I736" s="116"/>
      <c r="J736" s="116"/>
      <c r="K736" s="116"/>
    </row>
    <row r="737" spans="2:11">
      <c r="B737" s="115"/>
      <c r="C737" s="115"/>
      <c r="D737" s="115"/>
      <c r="E737" s="116"/>
      <c r="F737" s="116"/>
      <c r="G737" s="116"/>
      <c r="H737" s="116"/>
      <c r="I737" s="116"/>
      <c r="J737" s="116"/>
      <c r="K737" s="116"/>
    </row>
    <row r="738" spans="2:11">
      <c r="B738" s="115"/>
      <c r="C738" s="115"/>
      <c r="D738" s="115"/>
      <c r="E738" s="116"/>
      <c r="F738" s="116"/>
      <c r="G738" s="116"/>
      <c r="H738" s="116"/>
      <c r="I738" s="116"/>
      <c r="J738" s="116"/>
      <c r="K738" s="116"/>
    </row>
    <row r="739" spans="2:11">
      <c r="B739" s="115"/>
      <c r="C739" s="115"/>
      <c r="D739" s="115"/>
      <c r="E739" s="116"/>
      <c r="F739" s="116"/>
      <c r="G739" s="116"/>
      <c r="H739" s="116"/>
      <c r="I739" s="116"/>
      <c r="J739" s="116"/>
      <c r="K739" s="116"/>
    </row>
    <row r="740" spans="2:11">
      <c r="B740" s="115"/>
      <c r="C740" s="115"/>
      <c r="D740" s="115"/>
      <c r="E740" s="116"/>
      <c r="F740" s="116"/>
      <c r="G740" s="116"/>
      <c r="H740" s="116"/>
      <c r="I740" s="116"/>
      <c r="J740" s="116"/>
      <c r="K740" s="116"/>
    </row>
    <row r="741" spans="2:11">
      <c r="B741" s="115"/>
      <c r="C741" s="115"/>
      <c r="D741" s="115"/>
      <c r="E741" s="116"/>
      <c r="F741" s="116"/>
      <c r="G741" s="116"/>
      <c r="H741" s="116"/>
      <c r="I741" s="116"/>
      <c r="J741" s="116"/>
      <c r="K741" s="116"/>
    </row>
    <row r="742" spans="2:11">
      <c r="B742" s="115"/>
      <c r="C742" s="115"/>
      <c r="D742" s="115"/>
      <c r="E742" s="116"/>
      <c r="F742" s="116"/>
      <c r="G742" s="116"/>
      <c r="H742" s="116"/>
      <c r="I742" s="116"/>
      <c r="J742" s="116"/>
      <c r="K742" s="116"/>
    </row>
    <row r="743" spans="2:11">
      <c r="B743" s="115"/>
      <c r="C743" s="115"/>
      <c r="D743" s="115"/>
      <c r="E743" s="116"/>
      <c r="F743" s="116"/>
      <c r="G743" s="116"/>
      <c r="H743" s="116"/>
      <c r="I743" s="116"/>
      <c r="J743" s="116"/>
      <c r="K743" s="116"/>
    </row>
    <row r="744" spans="2:11">
      <c r="B744" s="115"/>
      <c r="C744" s="115"/>
      <c r="D744" s="115"/>
      <c r="E744" s="116"/>
      <c r="F744" s="116"/>
      <c r="G744" s="116"/>
      <c r="H744" s="116"/>
      <c r="I744" s="116"/>
      <c r="J744" s="116"/>
      <c r="K744" s="116"/>
    </row>
    <row r="745" spans="2:11">
      <c r="B745" s="115"/>
      <c r="C745" s="115"/>
      <c r="D745" s="115"/>
      <c r="E745" s="116"/>
      <c r="F745" s="116"/>
      <c r="G745" s="116"/>
      <c r="H745" s="116"/>
      <c r="I745" s="116"/>
      <c r="J745" s="116"/>
      <c r="K745" s="116"/>
    </row>
    <row r="746" spans="2:11">
      <c r="B746" s="115"/>
      <c r="C746" s="115"/>
      <c r="D746" s="115"/>
      <c r="E746" s="116"/>
      <c r="F746" s="116"/>
      <c r="G746" s="116"/>
      <c r="H746" s="116"/>
      <c r="I746" s="116"/>
      <c r="J746" s="116"/>
      <c r="K746" s="116"/>
    </row>
    <row r="747" spans="2:11">
      <c r="B747" s="115"/>
      <c r="C747" s="115"/>
      <c r="D747" s="115"/>
      <c r="E747" s="116"/>
      <c r="F747" s="116"/>
      <c r="G747" s="116"/>
      <c r="H747" s="116"/>
      <c r="I747" s="116"/>
      <c r="J747" s="116"/>
      <c r="K747" s="116"/>
    </row>
    <row r="748" spans="2:11">
      <c r="B748" s="115"/>
      <c r="C748" s="115"/>
      <c r="D748" s="115"/>
      <c r="E748" s="116"/>
      <c r="F748" s="116"/>
      <c r="G748" s="116"/>
      <c r="H748" s="116"/>
      <c r="I748" s="116"/>
      <c r="J748" s="116"/>
      <c r="K748" s="116"/>
    </row>
    <row r="749" spans="2:11">
      <c r="B749" s="115"/>
      <c r="C749" s="115"/>
      <c r="D749" s="115"/>
      <c r="E749" s="116"/>
      <c r="F749" s="116"/>
      <c r="G749" s="116"/>
      <c r="H749" s="116"/>
      <c r="I749" s="116"/>
      <c r="J749" s="116"/>
      <c r="K749" s="116"/>
    </row>
    <row r="750" spans="2:11">
      <c r="B750" s="115"/>
      <c r="C750" s="115"/>
      <c r="D750" s="115"/>
      <c r="E750" s="116"/>
      <c r="F750" s="116"/>
      <c r="G750" s="116"/>
      <c r="H750" s="116"/>
      <c r="I750" s="116"/>
      <c r="J750" s="116"/>
      <c r="K750" s="116"/>
    </row>
    <row r="751" spans="2:11">
      <c r="B751" s="115"/>
      <c r="C751" s="115"/>
      <c r="D751" s="115"/>
      <c r="E751" s="116"/>
      <c r="F751" s="116"/>
      <c r="G751" s="116"/>
      <c r="H751" s="116"/>
      <c r="I751" s="116"/>
      <c r="J751" s="116"/>
      <c r="K751" s="116"/>
    </row>
    <row r="752" spans="2:11">
      <c r="B752" s="115"/>
      <c r="C752" s="115"/>
      <c r="D752" s="115"/>
      <c r="E752" s="116"/>
      <c r="F752" s="116"/>
      <c r="G752" s="116"/>
      <c r="H752" s="116"/>
      <c r="I752" s="116"/>
      <c r="J752" s="116"/>
      <c r="K752" s="116"/>
    </row>
    <row r="753" spans="2:11">
      <c r="B753" s="115"/>
      <c r="C753" s="115"/>
      <c r="D753" s="115"/>
      <c r="E753" s="116"/>
      <c r="F753" s="116"/>
      <c r="G753" s="116"/>
      <c r="H753" s="116"/>
      <c r="I753" s="116"/>
      <c r="J753" s="116"/>
      <c r="K753" s="116"/>
    </row>
    <row r="754" spans="2:11">
      <c r="B754" s="115"/>
      <c r="C754" s="115"/>
      <c r="D754" s="115"/>
      <c r="E754" s="116"/>
      <c r="F754" s="116"/>
      <c r="G754" s="116"/>
      <c r="H754" s="116"/>
      <c r="I754" s="116"/>
      <c r="J754" s="116"/>
      <c r="K754" s="116"/>
    </row>
    <row r="755" spans="2:11">
      <c r="B755" s="115"/>
      <c r="C755" s="115"/>
      <c r="D755" s="115"/>
      <c r="E755" s="116"/>
      <c r="F755" s="116"/>
      <c r="G755" s="116"/>
      <c r="H755" s="116"/>
      <c r="I755" s="116"/>
      <c r="J755" s="116"/>
      <c r="K755" s="116"/>
    </row>
    <row r="756" spans="2:11">
      <c r="B756" s="115"/>
      <c r="C756" s="115"/>
      <c r="D756" s="115"/>
      <c r="E756" s="116"/>
      <c r="F756" s="116"/>
      <c r="G756" s="116"/>
      <c r="H756" s="116"/>
      <c r="I756" s="116"/>
      <c r="J756" s="116"/>
      <c r="K756" s="116"/>
    </row>
    <row r="757" spans="2:11">
      <c r="B757" s="115"/>
      <c r="C757" s="115"/>
      <c r="D757" s="115"/>
      <c r="E757" s="116"/>
      <c r="F757" s="116"/>
      <c r="G757" s="116"/>
      <c r="H757" s="116"/>
      <c r="I757" s="116"/>
      <c r="J757" s="116"/>
      <c r="K757" s="116"/>
    </row>
    <row r="758" spans="2:11">
      <c r="B758" s="115"/>
      <c r="C758" s="115"/>
      <c r="D758" s="115"/>
      <c r="E758" s="116"/>
      <c r="F758" s="116"/>
      <c r="G758" s="116"/>
      <c r="H758" s="116"/>
      <c r="I758" s="116"/>
      <c r="J758" s="116"/>
      <c r="K758" s="116"/>
    </row>
    <row r="759" spans="2:11">
      <c r="B759" s="115"/>
      <c r="C759" s="115"/>
      <c r="D759" s="115"/>
      <c r="E759" s="116"/>
      <c r="F759" s="116"/>
      <c r="G759" s="116"/>
      <c r="H759" s="116"/>
      <c r="I759" s="116"/>
      <c r="J759" s="116"/>
      <c r="K759" s="116"/>
    </row>
    <row r="760" spans="2:11">
      <c r="B760" s="115"/>
      <c r="C760" s="115"/>
      <c r="D760" s="115"/>
      <c r="E760" s="116"/>
      <c r="F760" s="116"/>
      <c r="G760" s="116"/>
      <c r="H760" s="116"/>
      <c r="I760" s="116"/>
      <c r="J760" s="116"/>
      <c r="K760" s="116"/>
    </row>
    <row r="761" spans="2:11">
      <c r="B761" s="115"/>
      <c r="C761" s="115"/>
      <c r="D761" s="115"/>
      <c r="E761" s="116"/>
      <c r="F761" s="116"/>
      <c r="G761" s="116"/>
      <c r="H761" s="116"/>
      <c r="I761" s="116"/>
      <c r="J761" s="116"/>
      <c r="K761" s="116"/>
    </row>
    <row r="762" spans="2:11">
      <c r="B762" s="115"/>
      <c r="C762" s="115"/>
      <c r="D762" s="115"/>
      <c r="E762" s="116"/>
      <c r="F762" s="116"/>
      <c r="G762" s="116"/>
      <c r="H762" s="116"/>
      <c r="I762" s="116"/>
      <c r="J762" s="116"/>
      <c r="K762" s="116"/>
    </row>
    <row r="763" spans="2:11">
      <c r="B763" s="115"/>
      <c r="C763" s="115"/>
      <c r="D763" s="115"/>
      <c r="E763" s="116"/>
      <c r="F763" s="116"/>
      <c r="G763" s="116"/>
      <c r="H763" s="116"/>
      <c r="I763" s="116"/>
      <c r="J763" s="116"/>
      <c r="K763" s="116"/>
    </row>
    <row r="764" spans="2:11">
      <c r="B764" s="115"/>
      <c r="C764" s="115"/>
      <c r="D764" s="115"/>
      <c r="E764" s="116"/>
      <c r="F764" s="116"/>
      <c r="G764" s="116"/>
      <c r="H764" s="116"/>
      <c r="I764" s="116"/>
      <c r="J764" s="116"/>
      <c r="K764" s="116"/>
    </row>
    <row r="765" spans="2:11">
      <c r="B765" s="115"/>
      <c r="C765" s="115"/>
      <c r="D765" s="115"/>
      <c r="E765" s="116"/>
      <c r="F765" s="116"/>
      <c r="G765" s="116"/>
      <c r="H765" s="116"/>
      <c r="I765" s="116"/>
      <c r="J765" s="116"/>
      <c r="K765" s="116"/>
    </row>
    <row r="766" spans="2:11">
      <c r="B766" s="115"/>
      <c r="C766" s="115"/>
      <c r="D766" s="115"/>
      <c r="E766" s="116"/>
      <c r="F766" s="116"/>
      <c r="G766" s="116"/>
      <c r="H766" s="116"/>
      <c r="I766" s="116"/>
      <c r="J766" s="116"/>
      <c r="K766" s="116"/>
    </row>
    <row r="767" spans="2:11">
      <c r="B767" s="115"/>
      <c r="C767" s="115"/>
      <c r="D767" s="115"/>
      <c r="E767" s="116"/>
      <c r="F767" s="116"/>
      <c r="G767" s="116"/>
      <c r="H767" s="116"/>
      <c r="I767" s="116"/>
      <c r="J767" s="116"/>
      <c r="K767" s="116"/>
    </row>
    <row r="768" spans="2:11">
      <c r="B768" s="115"/>
      <c r="C768" s="115"/>
      <c r="D768" s="115"/>
      <c r="E768" s="116"/>
      <c r="F768" s="116"/>
      <c r="G768" s="116"/>
      <c r="H768" s="116"/>
      <c r="I768" s="116"/>
      <c r="J768" s="116"/>
      <c r="K768" s="116"/>
    </row>
    <row r="769" spans="2:11">
      <c r="B769" s="115"/>
      <c r="C769" s="115"/>
      <c r="D769" s="115"/>
      <c r="E769" s="116"/>
      <c r="F769" s="116"/>
      <c r="G769" s="116"/>
      <c r="H769" s="116"/>
      <c r="I769" s="116"/>
      <c r="J769" s="116"/>
      <c r="K769" s="116"/>
    </row>
    <row r="770" spans="2:11">
      <c r="B770" s="115"/>
      <c r="C770" s="115"/>
      <c r="D770" s="115"/>
      <c r="E770" s="116"/>
      <c r="F770" s="116"/>
      <c r="G770" s="116"/>
      <c r="H770" s="116"/>
      <c r="I770" s="116"/>
      <c r="J770" s="116"/>
      <c r="K770" s="116"/>
    </row>
    <row r="771" spans="2:11">
      <c r="B771" s="115"/>
      <c r="C771" s="115"/>
      <c r="D771" s="115"/>
      <c r="E771" s="116"/>
      <c r="F771" s="116"/>
      <c r="G771" s="116"/>
      <c r="H771" s="116"/>
      <c r="I771" s="116"/>
      <c r="J771" s="116"/>
      <c r="K771" s="116"/>
    </row>
    <row r="772" spans="2:11">
      <c r="B772" s="115"/>
      <c r="C772" s="115"/>
      <c r="D772" s="115"/>
      <c r="E772" s="116"/>
      <c r="F772" s="116"/>
      <c r="G772" s="116"/>
      <c r="H772" s="116"/>
      <c r="I772" s="116"/>
      <c r="J772" s="116"/>
      <c r="K772" s="116"/>
    </row>
    <row r="773" spans="2:11">
      <c r="B773" s="115"/>
      <c r="C773" s="115"/>
      <c r="D773" s="115"/>
      <c r="E773" s="116"/>
      <c r="F773" s="116"/>
      <c r="G773" s="116"/>
      <c r="H773" s="116"/>
      <c r="I773" s="116"/>
      <c r="J773" s="116"/>
      <c r="K773" s="116"/>
    </row>
    <row r="774" spans="2:11">
      <c r="B774" s="115"/>
      <c r="C774" s="115"/>
      <c r="D774" s="115"/>
      <c r="E774" s="116"/>
      <c r="F774" s="116"/>
      <c r="G774" s="116"/>
      <c r="H774" s="116"/>
      <c r="I774" s="116"/>
      <c r="J774" s="116"/>
      <c r="K774" s="116"/>
    </row>
    <row r="775" spans="2:11">
      <c r="B775" s="115"/>
      <c r="C775" s="115"/>
      <c r="D775" s="115"/>
      <c r="E775" s="116"/>
      <c r="F775" s="116"/>
      <c r="G775" s="116"/>
      <c r="H775" s="116"/>
      <c r="I775" s="116"/>
      <c r="J775" s="116"/>
      <c r="K775" s="116"/>
    </row>
    <row r="776" spans="2:11">
      <c r="B776" s="115"/>
      <c r="C776" s="115"/>
      <c r="D776" s="115"/>
      <c r="E776" s="116"/>
      <c r="F776" s="116"/>
      <c r="G776" s="116"/>
      <c r="H776" s="116"/>
      <c r="I776" s="116"/>
      <c r="J776" s="116"/>
      <c r="K776" s="116"/>
    </row>
    <row r="777" spans="2:11">
      <c r="B777" s="115"/>
      <c r="C777" s="115"/>
      <c r="D777" s="115"/>
      <c r="E777" s="116"/>
      <c r="F777" s="116"/>
      <c r="G777" s="116"/>
      <c r="H777" s="116"/>
      <c r="I777" s="116"/>
      <c r="J777" s="116"/>
      <c r="K777" s="116"/>
    </row>
    <row r="778" spans="2:11">
      <c r="B778" s="115"/>
      <c r="C778" s="115"/>
      <c r="D778" s="115"/>
      <c r="E778" s="116"/>
      <c r="F778" s="116"/>
      <c r="G778" s="116"/>
      <c r="H778" s="116"/>
      <c r="I778" s="116"/>
      <c r="J778" s="116"/>
      <c r="K778" s="116"/>
    </row>
    <row r="779" spans="2:11">
      <c r="B779" s="115"/>
      <c r="C779" s="115"/>
      <c r="D779" s="115"/>
      <c r="E779" s="116"/>
      <c r="F779" s="116"/>
      <c r="G779" s="116"/>
      <c r="H779" s="116"/>
      <c r="I779" s="116"/>
      <c r="J779" s="116"/>
      <c r="K779" s="116"/>
    </row>
    <row r="780" spans="2:11">
      <c r="B780" s="115"/>
      <c r="C780" s="115"/>
      <c r="D780" s="115"/>
      <c r="E780" s="116"/>
      <c r="F780" s="116"/>
      <c r="G780" s="116"/>
      <c r="H780" s="116"/>
      <c r="I780" s="116"/>
      <c r="J780" s="116"/>
      <c r="K780" s="116"/>
    </row>
    <row r="781" spans="2:11">
      <c r="B781" s="115"/>
      <c r="C781" s="115"/>
      <c r="D781" s="115"/>
      <c r="E781" s="116"/>
      <c r="F781" s="116"/>
      <c r="G781" s="116"/>
      <c r="H781" s="116"/>
      <c r="I781" s="116"/>
      <c r="J781" s="116"/>
      <c r="K781" s="116"/>
    </row>
    <row r="782" spans="2:11">
      <c r="B782" s="115"/>
      <c r="C782" s="115"/>
      <c r="D782" s="115"/>
      <c r="E782" s="116"/>
      <c r="F782" s="116"/>
      <c r="G782" s="116"/>
      <c r="H782" s="116"/>
      <c r="I782" s="116"/>
      <c r="J782" s="116"/>
      <c r="K782" s="116"/>
    </row>
    <row r="783" spans="2:11">
      <c r="B783" s="115"/>
      <c r="C783" s="115"/>
      <c r="D783" s="115"/>
      <c r="E783" s="116"/>
      <c r="F783" s="116"/>
      <c r="G783" s="116"/>
      <c r="H783" s="116"/>
      <c r="I783" s="116"/>
      <c r="J783" s="116"/>
      <c r="K783" s="116"/>
    </row>
    <row r="784" spans="2:11">
      <c r="B784" s="115"/>
      <c r="C784" s="115"/>
      <c r="D784" s="115"/>
      <c r="E784" s="116"/>
      <c r="F784" s="116"/>
      <c r="G784" s="116"/>
      <c r="H784" s="116"/>
      <c r="I784" s="116"/>
      <c r="J784" s="116"/>
      <c r="K784" s="116"/>
    </row>
    <row r="785" spans="2:11">
      <c r="B785" s="115"/>
      <c r="C785" s="115"/>
      <c r="D785" s="115"/>
      <c r="E785" s="116"/>
      <c r="F785" s="116"/>
      <c r="G785" s="116"/>
      <c r="H785" s="116"/>
      <c r="I785" s="116"/>
      <c r="J785" s="116"/>
      <c r="K785" s="116"/>
    </row>
    <row r="786" spans="2:11">
      <c r="B786" s="115"/>
      <c r="C786" s="115"/>
      <c r="D786" s="115"/>
      <c r="E786" s="116"/>
      <c r="F786" s="116"/>
      <c r="G786" s="116"/>
      <c r="H786" s="116"/>
      <c r="I786" s="116"/>
      <c r="J786" s="116"/>
      <c r="K786" s="116"/>
    </row>
    <row r="787" spans="2:11">
      <c r="B787" s="115"/>
      <c r="C787" s="115"/>
      <c r="D787" s="115"/>
      <c r="E787" s="116"/>
      <c r="F787" s="116"/>
      <c r="G787" s="116"/>
      <c r="H787" s="116"/>
      <c r="I787" s="116"/>
      <c r="J787" s="116"/>
      <c r="K787" s="116"/>
    </row>
    <row r="788" spans="2:11">
      <c r="B788" s="115"/>
      <c r="C788" s="115"/>
      <c r="D788" s="115"/>
      <c r="E788" s="116"/>
      <c r="F788" s="116"/>
      <c r="G788" s="116"/>
      <c r="H788" s="116"/>
      <c r="I788" s="116"/>
      <c r="J788" s="116"/>
      <c r="K788" s="116"/>
    </row>
    <row r="789" spans="2:11">
      <c r="B789" s="115"/>
      <c r="C789" s="115"/>
      <c r="D789" s="115"/>
      <c r="E789" s="116"/>
      <c r="F789" s="116"/>
      <c r="G789" s="116"/>
      <c r="H789" s="116"/>
      <c r="I789" s="116"/>
      <c r="J789" s="116"/>
      <c r="K789" s="116"/>
    </row>
    <row r="790" spans="2:11">
      <c r="B790" s="115"/>
      <c r="C790" s="115"/>
      <c r="D790" s="115"/>
      <c r="E790" s="116"/>
      <c r="F790" s="116"/>
      <c r="G790" s="116"/>
      <c r="H790" s="116"/>
      <c r="I790" s="116"/>
      <c r="J790" s="116"/>
      <c r="K790" s="116"/>
    </row>
    <row r="791" spans="2:11">
      <c r="B791" s="115"/>
      <c r="C791" s="115"/>
      <c r="D791" s="115"/>
      <c r="E791" s="116"/>
      <c r="F791" s="116"/>
      <c r="G791" s="116"/>
      <c r="H791" s="116"/>
      <c r="I791" s="116"/>
      <c r="J791" s="116"/>
      <c r="K791" s="116"/>
    </row>
    <row r="792" spans="2:11">
      <c r="B792" s="115"/>
      <c r="C792" s="115"/>
      <c r="D792" s="115"/>
      <c r="E792" s="116"/>
      <c r="F792" s="116"/>
      <c r="G792" s="116"/>
      <c r="H792" s="116"/>
      <c r="I792" s="116"/>
      <c r="J792" s="116"/>
      <c r="K792" s="116"/>
    </row>
    <row r="793" spans="2:11">
      <c r="B793" s="115"/>
      <c r="C793" s="115"/>
      <c r="D793" s="115"/>
      <c r="E793" s="116"/>
      <c r="F793" s="116"/>
      <c r="G793" s="116"/>
      <c r="H793" s="116"/>
      <c r="I793" s="116"/>
      <c r="J793" s="116"/>
      <c r="K793" s="116"/>
    </row>
    <row r="794" spans="2:11">
      <c r="B794" s="115"/>
      <c r="C794" s="115"/>
      <c r="D794" s="115"/>
      <c r="E794" s="116"/>
      <c r="F794" s="116"/>
      <c r="G794" s="116"/>
      <c r="H794" s="116"/>
      <c r="I794" s="116"/>
      <c r="J794" s="116"/>
      <c r="K794" s="116"/>
    </row>
    <row r="795" spans="2:11">
      <c r="B795" s="115"/>
      <c r="C795" s="115"/>
      <c r="D795" s="115"/>
      <c r="E795" s="116"/>
      <c r="F795" s="116"/>
      <c r="G795" s="116"/>
      <c r="H795" s="116"/>
      <c r="I795" s="116"/>
      <c r="J795" s="116"/>
      <c r="K795" s="116"/>
    </row>
    <row r="796" spans="2:11">
      <c r="B796" s="115"/>
      <c r="C796" s="115"/>
      <c r="D796" s="115"/>
      <c r="E796" s="116"/>
      <c r="F796" s="116"/>
      <c r="G796" s="116"/>
      <c r="H796" s="116"/>
      <c r="I796" s="116"/>
      <c r="J796" s="116"/>
      <c r="K796" s="116"/>
    </row>
    <row r="797" spans="2:11">
      <c r="B797" s="115"/>
      <c r="C797" s="115"/>
      <c r="D797" s="115"/>
      <c r="E797" s="116"/>
      <c r="F797" s="116"/>
      <c r="G797" s="116"/>
      <c r="H797" s="116"/>
      <c r="I797" s="116"/>
      <c r="J797" s="116"/>
      <c r="K797" s="116"/>
    </row>
    <row r="798" spans="2:11">
      <c r="B798" s="115"/>
      <c r="C798" s="115"/>
      <c r="D798" s="115"/>
      <c r="E798" s="116"/>
      <c r="F798" s="116"/>
      <c r="G798" s="116"/>
      <c r="H798" s="116"/>
      <c r="I798" s="116"/>
      <c r="J798" s="116"/>
      <c r="K798" s="116"/>
    </row>
    <row r="799" spans="2:11">
      <c r="B799" s="115"/>
      <c r="C799" s="115"/>
      <c r="D799" s="115"/>
      <c r="E799" s="116"/>
      <c r="F799" s="116"/>
      <c r="G799" s="116"/>
      <c r="H799" s="116"/>
      <c r="I799" s="116"/>
      <c r="J799" s="116"/>
      <c r="K799" s="116"/>
    </row>
    <row r="800" spans="2:11">
      <c r="B800" s="115"/>
      <c r="C800" s="115"/>
      <c r="D800" s="115"/>
      <c r="E800" s="116"/>
      <c r="F800" s="116"/>
      <c r="G800" s="116"/>
      <c r="H800" s="116"/>
      <c r="I800" s="116"/>
      <c r="J800" s="116"/>
      <c r="K800" s="116"/>
    </row>
    <row r="801" spans="2:11">
      <c r="B801" s="115"/>
      <c r="C801" s="115"/>
      <c r="D801" s="115"/>
      <c r="E801" s="116"/>
      <c r="F801" s="116"/>
      <c r="G801" s="116"/>
      <c r="H801" s="116"/>
      <c r="I801" s="116"/>
      <c r="J801" s="116"/>
      <c r="K801" s="116"/>
    </row>
    <row r="802" spans="2:11">
      <c r="B802" s="115"/>
      <c r="C802" s="115"/>
      <c r="D802" s="115"/>
      <c r="E802" s="116"/>
      <c r="F802" s="116"/>
      <c r="G802" s="116"/>
      <c r="H802" s="116"/>
      <c r="I802" s="116"/>
      <c r="J802" s="116"/>
      <c r="K802" s="116"/>
    </row>
    <row r="803" spans="2:11">
      <c r="B803" s="115"/>
      <c r="C803" s="115"/>
      <c r="D803" s="115"/>
      <c r="E803" s="116"/>
      <c r="F803" s="116"/>
      <c r="G803" s="116"/>
      <c r="H803" s="116"/>
      <c r="I803" s="116"/>
      <c r="J803" s="116"/>
      <c r="K803" s="116"/>
    </row>
    <row r="804" spans="2:11">
      <c r="B804" s="115"/>
      <c r="C804" s="115"/>
      <c r="D804" s="115"/>
      <c r="E804" s="116"/>
      <c r="F804" s="116"/>
      <c r="G804" s="116"/>
      <c r="H804" s="116"/>
      <c r="I804" s="116"/>
      <c r="J804" s="116"/>
      <c r="K804" s="116"/>
    </row>
    <row r="805" spans="2:11">
      <c r="B805" s="115"/>
      <c r="C805" s="115"/>
      <c r="D805" s="115"/>
      <c r="E805" s="116"/>
      <c r="F805" s="116"/>
      <c r="G805" s="116"/>
      <c r="H805" s="116"/>
      <c r="I805" s="116"/>
      <c r="J805" s="116"/>
      <c r="K805" s="116"/>
    </row>
    <row r="806" spans="2:11">
      <c r="B806" s="115"/>
      <c r="C806" s="115"/>
      <c r="D806" s="115"/>
      <c r="E806" s="116"/>
      <c r="F806" s="116"/>
      <c r="G806" s="116"/>
      <c r="H806" s="116"/>
      <c r="I806" s="116"/>
      <c r="J806" s="116"/>
      <c r="K806" s="116"/>
    </row>
    <row r="807" spans="2:11">
      <c r="B807" s="115"/>
      <c r="C807" s="115"/>
      <c r="D807" s="115"/>
      <c r="E807" s="116"/>
      <c r="F807" s="116"/>
      <c r="G807" s="116"/>
      <c r="H807" s="116"/>
      <c r="I807" s="116"/>
      <c r="J807" s="116"/>
      <c r="K807" s="116"/>
    </row>
    <row r="808" spans="2:11">
      <c r="B808" s="115"/>
      <c r="C808" s="115"/>
      <c r="D808" s="115"/>
      <c r="E808" s="116"/>
      <c r="F808" s="116"/>
      <c r="G808" s="116"/>
      <c r="H808" s="116"/>
      <c r="I808" s="116"/>
      <c r="J808" s="116"/>
      <c r="K808" s="116"/>
    </row>
    <row r="809" spans="2:11">
      <c r="B809" s="115"/>
      <c r="C809" s="115"/>
      <c r="D809" s="115"/>
      <c r="E809" s="116"/>
      <c r="F809" s="116"/>
      <c r="G809" s="116"/>
      <c r="H809" s="116"/>
      <c r="I809" s="116"/>
      <c r="J809" s="116"/>
      <c r="K809" s="116"/>
    </row>
    <row r="810" spans="2:11">
      <c r="B810" s="115"/>
      <c r="C810" s="115"/>
      <c r="D810" s="115"/>
      <c r="E810" s="116"/>
      <c r="F810" s="116"/>
      <c r="G810" s="116"/>
      <c r="H810" s="116"/>
      <c r="I810" s="116"/>
      <c r="J810" s="116"/>
      <c r="K810" s="116"/>
    </row>
    <row r="811" spans="2:11">
      <c r="B811" s="115"/>
      <c r="C811" s="115"/>
      <c r="D811" s="115"/>
      <c r="E811" s="116"/>
      <c r="F811" s="116"/>
      <c r="G811" s="116"/>
      <c r="H811" s="116"/>
      <c r="I811" s="116"/>
      <c r="J811" s="116"/>
      <c r="K811" s="116"/>
    </row>
    <row r="812" spans="2:11">
      <c r="B812" s="115"/>
      <c r="C812" s="115"/>
      <c r="D812" s="115"/>
      <c r="E812" s="116"/>
      <c r="F812" s="116"/>
      <c r="G812" s="116"/>
      <c r="H812" s="116"/>
      <c r="I812" s="116"/>
      <c r="J812" s="116"/>
      <c r="K812" s="116"/>
    </row>
    <row r="813" spans="2:11">
      <c r="B813" s="115"/>
      <c r="C813" s="115"/>
      <c r="D813" s="115"/>
      <c r="E813" s="116"/>
      <c r="F813" s="116"/>
      <c r="G813" s="116"/>
      <c r="H813" s="116"/>
      <c r="I813" s="116"/>
      <c r="J813" s="116"/>
      <c r="K813" s="116"/>
    </row>
    <row r="814" spans="2:11">
      <c r="B814" s="115"/>
      <c r="C814" s="115"/>
      <c r="D814" s="115"/>
      <c r="E814" s="116"/>
      <c r="F814" s="116"/>
      <c r="G814" s="116"/>
      <c r="H814" s="116"/>
      <c r="I814" s="116"/>
      <c r="J814" s="116"/>
      <c r="K814" s="116"/>
    </row>
    <row r="815" spans="2:11">
      <c r="B815" s="115"/>
      <c r="C815" s="115"/>
      <c r="D815" s="115"/>
      <c r="E815" s="116"/>
      <c r="F815" s="116"/>
      <c r="G815" s="116"/>
      <c r="H815" s="116"/>
      <c r="I815" s="116"/>
      <c r="J815" s="116"/>
      <c r="K815" s="116"/>
    </row>
    <row r="816" spans="2:11">
      <c r="B816" s="115"/>
      <c r="C816" s="115"/>
      <c r="D816" s="115"/>
      <c r="E816" s="116"/>
      <c r="F816" s="116"/>
      <c r="G816" s="116"/>
      <c r="H816" s="116"/>
      <c r="I816" s="116"/>
      <c r="J816" s="116"/>
      <c r="K816" s="116"/>
    </row>
    <row r="817" spans="2:11">
      <c r="B817" s="115"/>
      <c r="C817" s="115"/>
      <c r="D817" s="115"/>
      <c r="E817" s="116"/>
      <c r="F817" s="116"/>
      <c r="G817" s="116"/>
      <c r="H817" s="116"/>
      <c r="I817" s="116"/>
      <c r="J817" s="116"/>
      <c r="K817" s="116"/>
    </row>
    <row r="818" spans="2:11">
      <c r="B818" s="115"/>
      <c r="C818" s="115"/>
      <c r="D818" s="115"/>
      <c r="E818" s="116"/>
      <c r="F818" s="116"/>
      <c r="G818" s="116"/>
      <c r="H818" s="116"/>
      <c r="I818" s="116"/>
      <c r="J818" s="116"/>
      <c r="K818" s="116"/>
    </row>
    <row r="819" spans="2:11">
      <c r="B819" s="115"/>
      <c r="C819" s="115"/>
      <c r="D819" s="115"/>
      <c r="E819" s="116"/>
      <c r="F819" s="116"/>
      <c r="G819" s="116"/>
      <c r="H819" s="116"/>
      <c r="I819" s="116"/>
      <c r="J819" s="116"/>
      <c r="K819" s="116"/>
    </row>
    <row r="820" spans="2:11">
      <c r="B820" s="115"/>
      <c r="C820" s="115"/>
      <c r="D820" s="115"/>
      <c r="E820" s="116"/>
      <c r="F820" s="116"/>
      <c r="G820" s="116"/>
      <c r="H820" s="116"/>
      <c r="I820" s="116"/>
      <c r="J820" s="116"/>
      <c r="K820" s="116"/>
    </row>
    <row r="821" spans="2:11">
      <c r="B821" s="115"/>
      <c r="C821" s="115"/>
      <c r="D821" s="115"/>
      <c r="E821" s="116"/>
      <c r="F821" s="116"/>
      <c r="G821" s="116"/>
      <c r="H821" s="116"/>
      <c r="I821" s="116"/>
      <c r="J821" s="116"/>
      <c r="K821" s="116"/>
    </row>
    <row r="822" spans="2:11">
      <c r="B822" s="115"/>
      <c r="C822" s="115"/>
      <c r="D822" s="115"/>
      <c r="E822" s="116"/>
      <c r="F822" s="116"/>
      <c r="G822" s="116"/>
      <c r="H822" s="116"/>
      <c r="I822" s="116"/>
      <c r="J822" s="116"/>
      <c r="K822" s="116"/>
    </row>
    <row r="823" spans="2:11">
      <c r="B823" s="115"/>
      <c r="C823" s="115"/>
      <c r="D823" s="115"/>
      <c r="E823" s="116"/>
      <c r="F823" s="116"/>
      <c r="G823" s="116"/>
      <c r="H823" s="116"/>
      <c r="I823" s="116"/>
      <c r="J823" s="116"/>
      <c r="K823" s="116"/>
    </row>
    <row r="824" spans="2:11">
      <c r="B824" s="115"/>
      <c r="C824" s="115"/>
      <c r="D824" s="115"/>
      <c r="E824" s="116"/>
      <c r="F824" s="116"/>
      <c r="G824" s="116"/>
      <c r="H824" s="116"/>
      <c r="I824" s="116"/>
      <c r="J824" s="116"/>
      <c r="K824" s="116"/>
    </row>
    <row r="825" spans="2:11">
      <c r="B825" s="115"/>
      <c r="C825" s="115"/>
      <c r="D825" s="115"/>
      <c r="E825" s="116"/>
      <c r="F825" s="116"/>
      <c r="G825" s="116"/>
      <c r="H825" s="116"/>
      <c r="I825" s="116"/>
      <c r="J825" s="116"/>
      <c r="K825" s="116"/>
    </row>
    <row r="826" spans="2:11">
      <c r="B826" s="115"/>
      <c r="C826" s="115"/>
      <c r="D826" s="115"/>
      <c r="E826" s="116"/>
      <c r="F826" s="116"/>
      <c r="G826" s="116"/>
      <c r="H826" s="116"/>
      <c r="I826" s="116"/>
      <c r="J826" s="116"/>
      <c r="K826" s="116"/>
    </row>
    <row r="827" spans="2:11">
      <c r="B827" s="115"/>
      <c r="C827" s="115"/>
      <c r="D827" s="115"/>
      <c r="E827" s="116"/>
      <c r="F827" s="116"/>
      <c r="G827" s="116"/>
      <c r="H827" s="116"/>
      <c r="I827" s="116"/>
      <c r="J827" s="116"/>
      <c r="K827" s="116"/>
    </row>
    <row r="828" spans="2:11">
      <c r="B828" s="115"/>
      <c r="C828" s="115"/>
      <c r="D828" s="115"/>
      <c r="E828" s="116"/>
      <c r="F828" s="116"/>
      <c r="G828" s="116"/>
      <c r="H828" s="116"/>
      <c r="I828" s="116"/>
      <c r="J828" s="116"/>
      <c r="K828" s="116"/>
    </row>
    <row r="829" spans="2:11">
      <c r="B829" s="115"/>
      <c r="C829" s="115"/>
      <c r="D829" s="115"/>
      <c r="E829" s="116"/>
      <c r="F829" s="116"/>
      <c r="G829" s="116"/>
      <c r="H829" s="116"/>
      <c r="I829" s="116"/>
      <c r="J829" s="116"/>
      <c r="K829" s="116"/>
    </row>
    <row r="830" spans="2:11">
      <c r="B830" s="115"/>
      <c r="C830" s="115"/>
      <c r="D830" s="115"/>
      <c r="E830" s="116"/>
      <c r="F830" s="116"/>
      <c r="G830" s="116"/>
      <c r="H830" s="116"/>
      <c r="I830" s="116"/>
      <c r="J830" s="116"/>
      <c r="K830" s="116"/>
    </row>
    <row r="831" spans="2:11">
      <c r="B831" s="115"/>
      <c r="C831" s="115"/>
      <c r="D831" s="115"/>
      <c r="E831" s="116"/>
      <c r="F831" s="116"/>
      <c r="G831" s="116"/>
      <c r="H831" s="116"/>
      <c r="I831" s="116"/>
      <c r="J831" s="116"/>
      <c r="K831" s="116"/>
    </row>
    <row r="832" spans="2:11">
      <c r="B832" s="115"/>
      <c r="C832" s="115"/>
      <c r="D832" s="115"/>
      <c r="E832" s="116"/>
      <c r="F832" s="116"/>
      <c r="G832" s="116"/>
      <c r="H832" s="116"/>
      <c r="I832" s="116"/>
      <c r="J832" s="116"/>
      <c r="K832" s="116"/>
    </row>
    <row r="833" spans="2:11">
      <c r="B833" s="115"/>
      <c r="C833" s="115"/>
      <c r="D833" s="115"/>
      <c r="E833" s="116"/>
      <c r="F833" s="116"/>
      <c r="G833" s="116"/>
      <c r="H833" s="116"/>
      <c r="I833" s="116"/>
      <c r="J833" s="116"/>
      <c r="K833" s="116"/>
    </row>
    <row r="834" spans="2:11">
      <c r="B834" s="115"/>
      <c r="C834" s="115"/>
      <c r="D834" s="115"/>
      <c r="E834" s="116"/>
      <c r="F834" s="116"/>
      <c r="G834" s="116"/>
      <c r="H834" s="116"/>
      <c r="I834" s="116"/>
      <c r="J834" s="116"/>
      <c r="K834" s="116"/>
    </row>
    <row r="835" spans="2:11">
      <c r="B835" s="115"/>
      <c r="C835" s="115"/>
      <c r="D835" s="115"/>
      <c r="E835" s="116"/>
      <c r="F835" s="116"/>
      <c r="G835" s="116"/>
      <c r="H835" s="116"/>
      <c r="I835" s="116"/>
      <c r="J835" s="116"/>
      <c r="K835" s="116"/>
    </row>
    <row r="836" spans="2:11">
      <c r="B836" s="115"/>
      <c r="C836" s="115"/>
      <c r="D836" s="115"/>
      <c r="E836" s="116"/>
      <c r="F836" s="116"/>
      <c r="G836" s="116"/>
      <c r="H836" s="116"/>
      <c r="I836" s="116"/>
      <c r="J836" s="116"/>
      <c r="K836" s="116"/>
    </row>
    <row r="837" spans="2:11">
      <c r="B837" s="115"/>
      <c r="C837" s="115"/>
      <c r="D837" s="115"/>
      <c r="E837" s="116"/>
      <c r="F837" s="116"/>
      <c r="G837" s="116"/>
      <c r="H837" s="116"/>
      <c r="I837" s="116"/>
      <c r="J837" s="116"/>
      <c r="K837" s="116"/>
    </row>
    <row r="838" spans="2:11">
      <c r="B838" s="115"/>
      <c r="C838" s="115"/>
      <c r="D838" s="115"/>
      <c r="E838" s="116"/>
      <c r="F838" s="116"/>
      <c r="G838" s="116"/>
      <c r="H838" s="116"/>
      <c r="I838" s="116"/>
      <c r="J838" s="116"/>
      <c r="K838" s="116"/>
    </row>
    <row r="839" spans="2:11">
      <c r="B839" s="115"/>
      <c r="C839" s="115"/>
      <c r="D839" s="115"/>
      <c r="E839" s="116"/>
      <c r="F839" s="116"/>
      <c r="G839" s="116"/>
      <c r="H839" s="116"/>
      <c r="I839" s="116"/>
      <c r="J839" s="116"/>
      <c r="K839" s="116"/>
    </row>
    <row r="840" spans="2:11">
      <c r="B840" s="115"/>
      <c r="C840" s="115"/>
      <c r="D840" s="115"/>
      <c r="E840" s="116"/>
      <c r="F840" s="116"/>
      <c r="G840" s="116"/>
      <c r="H840" s="116"/>
      <c r="I840" s="116"/>
      <c r="J840" s="116"/>
      <c r="K840" s="116"/>
    </row>
    <row r="841" spans="2:11">
      <c r="B841" s="115"/>
      <c r="C841" s="115"/>
      <c r="D841" s="115"/>
      <c r="E841" s="116"/>
      <c r="F841" s="116"/>
      <c r="G841" s="116"/>
      <c r="H841" s="116"/>
      <c r="I841" s="116"/>
      <c r="J841" s="116"/>
      <c r="K841" s="116"/>
    </row>
    <row r="842" spans="2:11">
      <c r="B842" s="115"/>
      <c r="C842" s="115"/>
      <c r="D842" s="115"/>
      <c r="E842" s="116"/>
      <c r="F842" s="116"/>
      <c r="G842" s="116"/>
      <c r="H842" s="116"/>
      <c r="I842" s="116"/>
      <c r="J842" s="116"/>
      <c r="K842" s="116"/>
    </row>
    <row r="843" spans="2:11">
      <c r="B843" s="115"/>
      <c r="C843" s="115"/>
      <c r="D843" s="115"/>
      <c r="E843" s="116"/>
      <c r="F843" s="116"/>
      <c r="G843" s="116"/>
      <c r="H843" s="116"/>
      <c r="I843" s="116"/>
      <c r="J843" s="116"/>
      <c r="K843" s="116"/>
    </row>
    <row r="844" spans="2:11">
      <c r="B844" s="115"/>
      <c r="C844" s="115"/>
      <c r="D844" s="115"/>
      <c r="E844" s="116"/>
      <c r="F844" s="116"/>
      <c r="G844" s="116"/>
      <c r="H844" s="116"/>
      <c r="I844" s="116"/>
      <c r="J844" s="116"/>
      <c r="K844" s="116"/>
    </row>
    <row r="845" spans="2:11">
      <c r="B845" s="115"/>
      <c r="C845" s="115"/>
      <c r="D845" s="115"/>
      <c r="E845" s="116"/>
      <c r="F845" s="116"/>
      <c r="G845" s="116"/>
      <c r="H845" s="116"/>
      <c r="I845" s="116"/>
      <c r="J845" s="116"/>
      <c r="K845" s="116"/>
    </row>
    <row r="846" spans="2:11">
      <c r="B846" s="115"/>
      <c r="C846" s="115"/>
      <c r="D846" s="115"/>
      <c r="E846" s="116"/>
      <c r="F846" s="116"/>
      <c r="G846" s="116"/>
      <c r="H846" s="116"/>
      <c r="I846" s="116"/>
      <c r="J846" s="116"/>
      <c r="K846" s="116"/>
    </row>
    <row r="847" spans="2:11">
      <c r="B847" s="115"/>
      <c r="C847" s="115"/>
      <c r="D847" s="115"/>
      <c r="E847" s="116"/>
      <c r="F847" s="116"/>
      <c r="G847" s="116"/>
      <c r="H847" s="116"/>
      <c r="I847" s="116"/>
      <c r="J847" s="116"/>
      <c r="K847" s="116"/>
    </row>
    <row r="848" spans="2:11">
      <c r="B848" s="115"/>
      <c r="C848" s="115"/>
      <c r="D848" s="115"/>
      <c r="E848" s="116"/>
      <c r="F848" s="116"/>
      <c r="G848" s="116"/>
      <c r="H848" s="116"/>
      <c r="I848" s="116"/>
      <c r="J848" s="116"/>
      <c r="K848" s="116"/>
    </row>
    <row r="849" spans="2:11">
      <c r="B849" s="115"/>
      <c r="C849" s="115"/>
      <c r="D849" s="115"/>
      <c r="E849" s="116"/>
      <c r="F849" s="116"/>
      <c r="G849" s="116"/>
      <c r="H849" s="116"/>
      <c r="I849" s="116"/>
      <c r="J849" s="116"/>
      <c r="K849" s="116"/>
    </row>
    <row r="850" spans="2:11">
      <c r="B850" s="115"/>
      <c r="C850" s="115"/>
      <c r="D850" s="115"/>
      <c r="E850" s="116"/>
      <c r="F850" s="116"/>
      <c r="G850" s="116"/>
      <c r="H850" s="116"/>
      <c r="I850" s="116"/>
      <c r="J850" s="116"/>
      <c r="K850" s="116"/>
    </row>
    <row r="851" spans="2:11">
      <c r="B851" s="115"/>
      <c r="C851" s="115"/>
      <c r="D851" s="115"/>
      <c r="E851" s="116"/>
      <c r="F851" s="116"/>
      <c r="G851" s="116"/>
      <c r="H851" s="116"/>
      <c r="I851" s="116"/>
      <c r="J851" s="116"/>
      <c r="K851" s="116"/>
    </row>
    <row r="852" spans="2:11">
      <c r="B852" s="115"/>
      <c r="C852" s="115"/>
      <c r="D852" s="115"/>
      <c r="E852" s="116"/>
      <c r="F852" s="116"/>
      <c r="G852" s="116"/>
      <c r="H852" s="116"/>
      <c r="I852" s="116"/>
      <c r="J852" s="116"/>
      <c r="K852" s="116"/>
    </row>
    <row r="853" spans="2:11">
      <c r="B853" s="115"/>
      <c r="C853" s="115"/>
      <c r="D853" s="115"/>
      <c r="E853" s="116"/>
      <c r="F853" s="116"/>
      <c r="G853" s="116"/>
      <c r="H853" s="116"/>
      <c r="I853" s="116"/>
      <c r="J853" s="116"/>
      <c r="K853" s="116"/>
    </row>
    <row r="854" spans="2:11">
      <c r="B854" s="115"/>
      <c r="C854" s="115"/>
      <c r="D854" s="115"/>
      <c r="E854" s="116"/>
      <c r="F854" s="116"/>
      <c r="G854" s="116"/>
      <c r="H854" s="116"/>
      <c r="I854" s="116"/>
      <c r="J854" s="116"/>
      <c r="K854" s="116"/>
    </row>
    <row r="855" spans="2:11">
      <c r="B855" s="115"/>
      <c r="C855" s="115"/>
      <c r="D855" s="115"/>
      <c r="E855" s="116"/>
      <c r="F855" s="116"/>
      <c r="G855" s="116"/>
      <c r="H855" s="116"/>
      <c r="I855" s="116"/>
      <c r="J855" s="116"/>
      <c r="K855" s="116"/>
    </row>
    <row r="856" spans="2:11">
      <c r="B856" s="115"/>
      <c r="C856" s="115"/>
      <c r="D856" s="115"/>
      <c r="E856" s="116"/>
      <c r="F856" s="116"/>
      <c r="G856" s="116"/>
      <c r="H856" s="116"/>
      <c r="I856" s="116"/>
      <c r="J856" s="116"/>
      <c r="K856" s="116"/>
    </row>
    <row r="857" spans="2:11">
      <c r="B857" s="115"/>
      <c r="C857" s="115"/>
      <c r="D857" s="115"/>
      <c r="E857" s="116"/>
      <c r="F857" s="116"/>
      <c r="G857" s="116"/>
      <c r="H857" s="116"/>
      <c r="I857" s="116"/>
      <c r="J857" s="116"/>
      <c r="K857" s="116"/>
    </row>
    <row r="858" spans="2:11">
      <c r="B858" s="115"/>
      <c r="C858" s="115"/>
      <c r="D858" s="115"/>
      <c r="E858" s="116"/>
      <c r="F858" s="116"/>
      <c r="G858" s="116"/>
      <c r="H858" s="116"/>
      <c r="I858" s="116"/>
      <c r="J858" s="116"/>
      <c r="K858" s="116"/>
    </row>
    <row r="859" spans="2:11">
      <c r="B859" s="115"/>
      <c r="C859" s="115"/>
      <c r="D859" s="115"/>
      <c r="E859" s="116"/>
      <c r="F859" s="116"/>
      <c r="G859" s="116"/>
      <c r="H859" s="116"/>
      <c r="I859" s="116"/>
      <c r="J859" s="116"/>
      <c r="K859" s="116"/>
    </row>
    <row r="860" spans="2:11">
      <c r="B860" s="115"/>
      <c r="C860" s="115"/>
      <c r="D860" s="115"/>
      <c r="E860" s="116"/>
      <c r="F860" s="116"/>
      <c r="G860" s="116"/>
      <c r="H860" s="116"/>
      <c r="I860" s="116"/>
      <c r="J860" s="116"/>
      <c r="K860" s="116"/>
    </row>
    <row r="861" spans="2:11">
      <c r="B861" s="115"/>
      <c r="C861" s="115"/>
      <c r="D861" s="115"/>
      <c r="E861" s="116"/>
      <c r="F861" s="116"/>
      <c r="G861" s="116"/>
      <c r="H861" s="116"/>
      <c r="I861" s="116"/>
      <c r="J861" s="116"/>
      <c r="K861" s="116"/>
    </row>
    <row r="862" spans="2:11">
      <c r="B862" s="115"/>
      <c r="C862" s="115"/>
      <c r="D862" s="115"/>
      <c r="E862" s="116"/>
      <c r="F862" s="116"/>
      <c r="G862" s="116"/>
      <c r="H862" s="116"/>
      <c r="I862" s="116"/>
      <c r="J862" s="116"/>
      <c r="K862" s="116"/>
    </row>
    <row r="863" spans="2:11">
      <c r="B863" s="115"/>
      <c r="C863" s="115"/>
      <c r="D863" s="115"/>
      <c r="E863" s="116"/>
      <c r="F863" s="116"/>
      <c r="G863" s="116"/>
      <c r="H863" s="116"/>
      <c r="I863" s="116"/>
      <c r="J863" s="116"/>
      <c r="K863" s="116"/>
    </row>
    <row r="864" spans="2:11">
      <c r="B864" s="115"/>
      <c r="C864" s="115"/>
      <c r="D864" s="115"/>
      <c r="E864" s="116"/>
      <c r="F864" s="116"/>
      <c r="G864" s="116"/>
      <c r="H864" s="116"/>
      <c r="I864" s="116"/>
      <c r="J864" s="116"/>
      <c r="K864" s="116"/>
    </row>
    <row r="865" spans="2:11">
      <c r="B865" s="115"/>
      <c r="C865" s="115"/>
      <c r="D865" s="115"/>
      <c r="E865" s="116"/>
      <c r="F865" s="116"/>
      <c r="G865" s="116"/>
      <c r="H865" s="116"/>
      <c r="I865" s="116"/>
      <c r="J865" s="116"/>
      <c r="K865" s="116"/>
    </row>
    <row r="866" spans="2:11">
      <c r="B866" s="115"/>
      <c r="C866" s="115"/>
      <c r="D866" s="115"/>
      <c r="E866" s="116"/>
      <c r="F866" s="116"/>
      <c r="G866" s="116"/>
      <c r="H866" s="116"/>
      <c r="I866" s="116"/>
      <c r="J866" s="116"/>
      <c r="K866" s="116"/>
    </row>
    <row r="867" spans="2:11">
      <c r="B867" s="115"/>
      <c r="C867" s="115"/>
      <c r="D867" s="115"/>
      <c r="E867" s="116"/>
      <c r="F867" s="116"/>
      <c r="G867" s="116"/>
      <c r="H867" s="116"/>
      <c r="I867" s="116"/>
      <c r="J867" s="116"/>
      <c r="K867" s="116"/>
    </row>
    <row r="868" spans="2:11">
      <c r="B868" s="115"/>
      <c r="C868" s="115"/>
      <c r="D868" s="115"/>
      <c r="E868" s="116"/>
      <c r="F868" s="116"/>
      <c r="G868" s="116"/>
      <c r="H868" s="116"/>
      <c r="I868" s="116"/>
      <c r="J868" s="116"/>
      <c r="K868" s="116"/>
    </row>
    <row r="869" spans="2:11">
      <c r="B869" s="115"/>
      <c r="C869" s="115"/>
      <c r="D869" s="115"/>
      <c r="E869" s="116"/>
      <c r="F869" s="116"/>
      <c r="G869" s="116"/>
      <c r="H869" s="116"/>
      <c r="I869" s="116"/>
      <c r="J869" s="116"/>
      <c r="K869" s="116"/>
    </row>
    <row r="870" spans="2:11">
      <c r="B870" s="115"/>
      <c r="C870" s="115"/>
      <c r="D870" s="115"/>
      <c r="E870" s="116"/>
      <c r="F870" s="116"/>
      <c r="G870" s="116"/>
      <c r="H870" s="116"/>
      <c r="I870" s="116"/>
      <c r="J870" s="116"/>
      <c r="K870" s="116"/>
    </row>
    <row r="871" spans="2:11">
      <c r="B871" s="115"/>
      <c r="C871" s="115"/>
      <c r="D871" s="115"/>
      <c r="E871" s="116"/>
      <c r="F871" s="116"/>
      <c r="G871" s="116"/>
      <c r="H871" s="116"/>
      <c r="I871" s="116"/>
      <c r="J871" s="116"/>
      <c r="K871" s="116"/>
    </row>
    <row r="872" spans="2:11">
      <c r="B872" s="115"/>
      <c r="C872" s="115"/>
      <c r="D872" s="115"/>
      <c r="E872" s="116"/>
      <c r="F872" s="116"/>
      <c r="G872" s="116"/>
      <c r="H872" s="116"/>
      <c r="I872" s="116"/>
      <c r="J872" s="116"/>
      <c r="K872" s="116"/>
    </row>
    <row r="873" spans="2:11">
      <c r="B873" s="115"/>
      <c r="C873" s="115"/>
      <c r="D873" s="115"/>
      <c r="E873" s="116"/>
      <c r="F873" s="116"/>
      <c r="G873" s="116"/>
      <c r="H873" s="116"/>
      <c r="I873" s="116"/>
      <c r="J873" s="116"/>
      <c r="K873" s="116"/>
    </row>
    <row r="874" spans="2:11">
      <c r="B874" s="115"/>
      <c r="C874" s="115"/>
      <c r="D874" s="115"/>
      <c r="E874" s="116"/>
      <c r="F874" s="116"/>
      <c r="G874" s="116"/>
      <c r="H874" s="116"/>
      <c r="I874" s="116"/>
      <c r="J874" s="116"/>
      <c r="K874" s="116"/>
    </row>
    <row r="875" spans="2:11">
      <c r="B875" s="115"/>
      <c r="C875" s="115"/>
      <c r="D875" s="115"/>
      <c r="E875" s="116"/>
      <c r="F875" s="116"/>
      <c r="G875" s="116"/>
      <c r="H875" s="116"/>
      <c r="I875" s="116"/>
      <c r="J875" s="116"/>
      <c r="K875" s="116"/>
    </row>
    <row r="876" spans="2:11">
      <c r="B876" s="115"/>
      <c r="C876" s="115"/>
      <c r="D876" s="115"/>
      <c r="E876" s="116"/>
      <c r="F876" s="116"/>
      <c r="G876" s="116"/>
      <c r="H876" s="116"/>
      <c r="I876" s="116"/>
      <c r="J876" s="116"/>
      <c r="K876" s="116"/>
    </row>
    <row r="877" spans="2:11">
      <c r="B877" s="115"/>
      <c r="C877" s="115"/>
      <c r="D877" s="115"/>
      <c r="E877" s="116"/>
      <c r="F877" s="116"/>
      <c r="G877" s="116"/>
      <c r="H877" s="116"/>
      <c r="I877" s="116"/>
      <c r="J877" s="116"/>
      <c r="K877" s="116"/>
    </row>
    <row r="878" spans="2:11">
      <c r="B878" s="115"/>
      <c r="C878" s="115"/>
      <c r="D878" s="115"/>
      <c r="E878" s="116"/>
      <c r="F878" s="116"/>
      <c r="G878" s="116"/>
      <c r="H878" s="116"/>
      <c r="I878" s="116"/>
      <c r="J878" s="116"/>
      <c r="K878" s="116"/>
    </row>
    <row r="879" spans="2:11">
      <c r="B879" s="115"/>
      <c r="C879" s="115"/>
      <c r="D879" s="115"/>
      <c r="E879" s="116"/>
      <c r="F879" s="116"/>
      <c r="G879" s="116"/>
      <c r="H879" s="116"/>
      <c r="I879" s="116"/>
      <c r="J879" s="116"/>
      <c r="K879" s="116"/>
    </row>
    <row r="880" spans="2:11">
      <c r="B880" s="115"/>
      <c r="C880" s="115"/>
      <c r="D880" s="115"/>
      <c r="E880" s="116"/>
      <c r="F880" s="116"/>
      <c r="G880" s="116"/>
      <c r="H880" s="116"/>
      <c r="I880" s="116"/>
      <c r="J880" s="116"/>
      <c r="K880" s="116"/>
    </row>
    <row r="881" spans="2:11">
      <c r="B881" s="115"/>
      <c r="C881" s="115"/>
      <c r="D881" s="115"/>
      <c r="E881" s="116"/>
      <c r="F881" s="116"/>
      <c r="G881" s="116"/>
      <c r="H881" s="116"/>
      <c r="I881" s="116"/>
      <c r="J881" s="116"/>
      <c r="K881" s="116"/>
    </row>
    <row r="882" spans="2:11">
      <c r="B882" s="115"/>
      <c r="C882" s="115"/>
      <c r="D882" s="115"/>
      <c r="E882" s="116"/>
      <c r="F882" s="116"/>
      <c r="G882" s="116"/>
      <c r="H882" s="116"/>
      <c r="I882" s="116"/>
      <c r="J882" s="116"/>
      <c r="K882" s="116"/>
    </row>
    <row r="883" spans="2:11">
      <c r="B883" s="115"/>
      <c r="C883" s="115"/>
      <c r="D883" s="115"/>
      <c r="E883" s="116"/>
      <c r="F883" s="116"/>
      <c r="G883" s="116"/>
      <c r="H883" s="116"/>
      <c r="I883" s="116"/>
      <c r="J883" s="116"/>
      <c r="K883" s="116"/>
    </row>
    <row r="884" spans="2:11">
      <c r="B884" s="115"/>
      <c r="C884" s="115"/>
      <c r="D884" s="115"/>
      <c r="E884" s="116"/>
      <c r="F884" s="116"/>
      <c r="G884" s="116"/>
      <c r="H884" s="116"/>
      <c r="I884" s="116"/>
      <c r="J884" s="116"/>
      <c r="K884" s="116"/>
    </row>
    <row r="885" spans="2:11">
      <c r="B885" s="115"/>
      <c r="C885" s="115"/>
      <c r="D885" s="115"/>
      <c r="E885" s="116"/>
      <c r="F885" s="116"/>
      <c r="G885" s="116"/>
      <c r="H885" s="116"/>
      <c r="I885" s="116"/>
      <c r="J885" s="116"/>
      <c r="K885" s="116"/>
    </row>
    <row r="886" spans="2:11">
      <c r="B886" s="115"/>
      <c r="C886" s="115"/>
      <c r="D886" s="115"/>
      <c r="E886" s="116"/>
      <c r="F886" s="116"/>
      <c r="G886" s="116"/>
      <c r="H886" s="116"/>
      <c r="I886" s="116"/>
      <c r="J886" s="116"/>
      <c r="K886" s="116"/>
    </row>
    <row r="887" spans="2:11">
      <c r="B887" s="115"/>
      <c r="C887" s="115"/>
      <c r="D887" s="115"/>
      <c r="E887" s="116"/>
      <c r="F887" s="116"/>
      <c r="G887" s="116"/>
      <c r="H887" s="116"/>
      <c r="I887" s="116"/>
      <c r="J887" s="116"/>
      <c r="K887" s="116"/>
    </row>
    <row r="888" spans="2:11">
      <c r="B888" s="115"/>
      <c r="C888" s="115"/>
      <c r="D888" s="115"/>
      <c r="E888" s="116"/>
      <c r="F888" s="116"/>
      <c r="G888" s="116"/>
      <c r="H888" s="116"/>
      <c r="I888" s="116"/>
      <c r="J888" s="116"/>
      <c r="K888" s="116"/>
    </row>
    <row r="889" spans="2:11">
      <c r="B889" s="115"/>
      <c r="C889" s="115"/>
      <c r="D889" s="115"/>
      <c r="E889" s="116"/>
      <c r="F889" s="116"/>
      <c r="G889" s="116"/>
      <c r="H889" s="116"/>
      <c r="I889" s="116"/>
      <c r="J889" s="116"/>
      <c r="K889" s="116"/>
    </row>
    <row r="890" spans="2:11">
      <c r="B890" s="115"/>
      <c r="C890" s="115"/>
      <c r="D890" s="115"/>
      <c r="E890" s="116"/>
      <c r="F890" s="116"/>
      <c r="G890" s="116"/>
      <c r="H890" s="116"/>
      <c r="I890" s="116"/>
      <c r="J890" s="116"/>
      <c r="K890" s="116"/>
    </row>
    <row r="891" spans="2:11">
      <c r="B891" s="115"/>
      <c r="C891" s="115"/>
      <c r="D891" s="115"/>
      <c r="E891" s="116"/>
      <c r="F891" s="116"/>
      <c r="G891" s="116"/>
      <c r="H891" s="116"/>
      <c r="I891" s="116"/>
      <c r="J891" s="116"/>
      <c r="K891" s="116"/>
    </row>
    <row r="892" spans="2:11">
      <c r="B892" s="115"/>
      <c r="C892" s="115"/>
      <c r="D892" s="115"/>
      <c r="E892" s="116"/>
      <c r="F892" s="116"/>
      <c r="G892" s="116"/>
      <c r="H892" s="116"/>
      <c r="I892" s="116"/>
      <c r="J892" s="116"/>
      <c r="K892" s="116"/>
    </row>
    <row r="893" spans="2:11">
      <c r="B893" s="115"/>
      <c r="C893" s="115"/>
      <c r="D893" s="115"/>
      <c r="E893" s="116"/>
      <c r="F893" s="116"/>
      <c r="G893" s="116"/>
      <c r="H893" s="116"/>
      <c r="I893" s="116"/>
      <c r="J893" s="116"/>
      <c r="K893" s="116"/>
    </row>
    <row r="894" spans="2:11">
      <c r="B894" s="115"/>
      <c r="C894" s="115"/>
      <c r="D894" s="115"/>
      <c r="E894" s="116"/>
      <c r="F894" s="116"/>
      <c r="G894" s="116"/>
      <c r="H894" s="116"/>
      <c r="I894" s="116"/>
      <c r="J894" s="116"/>
      <c r="K894" s="116"/>
    </row>
    <row r="895" spans="2:11">
      <c r="B895" s="115"/>
      <c r="C895" s="115"/>
      <c r="D895" s="115"/>
      <c r="E895" s="116"/>
      <c r="F895" s="116"/>
      <c r="G895" s="116"/>
      <c r="H895" s="116"/>
      <c r="I895" s="116"/>
      <c r="J895" s="116"/>
      <c r="K895" s="116"/>
    </row>
    <row r="896" spans="2:11">
      <c r="B896" s="115"/>
      <c r="C896" s="115"/>
      <c r="D896" s="115"/>
      <c r="E896" s="116"/>
      <c r="F896" s="116"/>
      <c r="G896" s="116"/>
      <c r="H896" s="116"/>
      <c r="I896" s="116"/>
      <c r="J896" s="116"/>
      <c r="K896" s="116"/>
    </row>
    <row r="897" spans="2:11">
      <c r="B897" s="115"/>
      <c r="C897" s="115"/>
      <c r="D897" s="115"/>
      <c r="E897" s="116"/>
      <c r="F897" s="116"/>
      <c r="G897" s="116"/>
      <c r="H897" s="116"/>
      <c r="I897" s="116"/>
      <c r="J897" s="116"/>
      <c r="K897" s="116"/>
    </row>
    <row r="898" spans="2:11">
      <c r="B898" s="115"/>
      <c r="C898" s="115"/>
      <c r="D898" s="115"/>
      <c r="E898" s="116"/>
      <c r="F898" s="116"/>
      <c r="G898" s="116"/>
      <c r="H898" s="116"/>
      <c r="I898" s="116"/>
      <c r="J898" s="116"/>
      <c r="K898" s="116"/>
    </row>
    <row r="899" spans="2:11">
      <c r="B899" s="115"/>
      <c r="C899" s="115"/>
      <c r="D899" s="115"/>
      <c r="E899" s="116"/>
      <c r="F899" s="116"/>
      <c r="G899" s="116"/>
      <c r="H899" s="116"/>
      <c r="I899" s="116"/>
      <c r="J899" s="116"/>
      <c r="K899" s="116"/>
    </row>
    <row r="900" spans="2:11">
      <c r="B900" s="115"/>
      <c r="C900" s="115"/>
      <c r="D900" s="115"/>
      <c r="E900" s="116"/>
      <c r="F900" s="116"/>
      <c r="G900" s="116"/>
      <c r="H900" s="116"/>
      <c r="I900" s="116"/>
      <c r="J900" s="116"/>
      <c r="K900" s="116"/>
    </row>
    <row r="901" spans="2:11">
      <c r="B901" s="115"/>
      <c r="C901" s="115"/>
      <c r="D901" s="115"/>
      <c r="E901" s="116"/>
      <c r="F901" s="116"/>
      <c r="G901" s="116"/>
      <c r="H901" s="116"/>
      <c r="I901" s="116"/>
      <c r="J901" s="116"/>
      <c r="K901" s="116"/>
    </row>
    <row r="902" spans="2:11">
      <c r="B902" s="115"/>
      <c r="C902" s="115"/>
      <c r="D902" s="115"/>
      <c r="E902" s="116"/>
      <c r="F902" s="116"/>
      <c r="G902" s="116"/>
      <c r="H902" s="116"/>
      <c r="I902" s="116"/>
      <c r="J902" s="116"/>
      <c r="K902" s="116"/>
    </row>
    <row r="903" spans="2:11">
      <c r="B903" s="115"/>
      <c r="C903" s="115"/>
      <c r="D903" s="115"/>
      <c r="E903" s="116"/>
      <c r="F903" s="116"/>
      <c r="G903" s="116"/>
      <c r="H903" s="116"/>
      <c r="I903" s="116"/>
      <c r="J903" s="116"/>
      <c r="K903" s="116"/>
    </row>
    <row r="904" spans="2:11">
      <c r="B904" s="115"/>
      <c r="C904" s="115"/>
      <c r="D904" s="115"/>
      <c r="E904" s="116"/>
      <c r="F904" s="116"/>
      <c r="G904" s="116"/>
      <c r="H904" s="116"/>
      <c r="I904" s="116"/>
      <c r="J904" s="116"/>
      <c r="K904" s="116"/>
    </row>
    <row r="905" spans="2:11">
      <c r="B905" s="115"/>
      <c r="C905" s="115"/>
      <c r="D905" s="115"/>
      <c r="E905" s="116"/>
      <c r="F905" s="116"/>
      <c r="G905" s="116"/>
      <c r="H905" s="116"/>
      <c r="I905" s="116"/>
      <c r="J905" s="116"/>
      <c r="K905" s="116"/>
    </row>
    <row r="906" spans="2:11">
      <c r="B906" s="115"/>
      <c r="C906" s="115"/>
      <c r="D906" s="115"/>
      <c r="E906" s="116"/>
      <c r="F906" s="116"/>
      <c r="G906" s="116"/>
      <c r="H906" s="116"/>
      <c r="I906" s="116"/>
      <c r="J906" s="116"/>
      <c r="K906" s="116"/>
    </row>
    <row r="907" spans="2:11">
      <c r="B907" s="115"/>
      <c r="C907" s="115"/>
      <c r="D907" s="115"/>
      <c r="E907" s="116"/>
      <c r="F907" s="116"/>
      <c r="G907" s="116"/>
      <c r="H907" s="116"/>
      <c r="I907" s="116"/>
      <c r="J907" s="116"/>
      <c r="K907" s="116"/>
    </row>
    <row r="908" spans="2:11">
      <c r="B908" s="115"/>
      <c r="C908" s="115"/>
      <c r="D908" s="115"/>
      <c r="E908" s="116"/>
      <c r="F908" s="116"/>
      <c r="G908" s="116"/>
      <c r="H908" s="116"/>
      <c r="I908" s="116"/>
      <c r="J908" s="116"/>
      <c r="K908" s="116"/>
    </row>
    <row r="909" spans="2:11">
      <c r="B909" s="115"/>
      <c r="C909" s="115"/>
      <c r="D909" s="115"/>
      <c r="E909" s="116"/>
      <c r="F909" s="116"/>
      <c r="G909" s="116"/>
      <c r="H909" s="116"/>
      <c r="I909" s="116"/>
      <c r="J909" s="116"/>
      <c r="K909" s="116"/>
    </row>
    <row r="910" spans="2:11">
      <c r="B910" s="115"/>
      <c r="C910" s="115"/>
      <c r="D910" s="115"/>
      <c r="E910" s="116"/>
      <c r="F910" s="116"/>
      <c r="G910" s="116"/>
      <c r="H910" s="116"/>
      <c r="I910" s="116"/>
      <c r="J910" s="116"/>
      <c r="K910" s="116"/>
    </row>
    <row r="911" spans="2:11">
      <c r="B911" s="115"/>
      <c r="C911" s="115"/>
      <c r="D911" s="115"/>
      <c r="E911" s="116"/>
      <c r="F911" s="116"/>
      <c r="G911" s="116"/>
      <c r="H911" s="116"/>
      <c r="I911" s="116"/>
      <c r="J911" s="116"/>
      <c r="K911" s="116"/>
    </row>
    <row r="912" spans="2:11">
      <c r="B912" s="115"/>
      <c r="C912" s="115"/>
      <c r="D912" s="115"/>
      <c r="E912" s="116"/>
      <c r="F912" s="116"/>
      <c r="G912" s="116"/>
      <c r="H912" s="116"/>
      <c r="I912" s="116"/>
      <c r="J912" s="116"/>
      <c r="K912" s="116"/>
    </row>
    <row r="913" spans="2:11">
      <c r="B913" s="115"/>
      <c r="C913" s="115"/>
      <c r="D913" s="115"/>
      <c r="E913" s="116"/>
      <c r="F913" s="116"/>
      <c r="G913" s="116"/>
      <c r="H913" s="116"/>
      <c r="I913" s="116"/>
      <c r="J913" s="116"/>
      <c r="K913" s="116"/>
    </row>
    <row r="914" spans="2:11">
      <c r="B914" s="115"/>
      <c r="C914" s="115"/>
      <c r="D914" s="115"/>
      <c r="E914" s="116"/>
      <c r="F914" s="116"/>
      <c r="G914" s="116"/>
      <c r="H914" s="116"/>
      <c r="I914" s="116"/>
      <c r="J914" s="116"/>
      <c r="K914" s="116"/>
    </row>
    <row r="915" spans="2:11">
      <c r="B915" s="115"/>
      <c r="C915" s="115"/>
      <c r="D915" s="115"/>
      <c r="E915" s="116"/>
      <c r="F915" s="116"/>
      <c r="G915" s="116"/>
      <c r="H915" s="116"/>
      <c r="I915" s="116"/>
      <c r="J915" s="116"/>
      <c r="K915" s="116"/>
    </row>
    <row r="916" spans="2:11">
      <c r="B916" s="115"/>
      <c r="C916" s="115"/>
      <c r="D916" s="115"/>
      <c r="E916" s="116"/>
      <c r="F916" s="116"/>
      <c r="G916" s="116"/>
      <c r="H916" s="116"/>
      <c r="I916" s="116"/>
      <c r="J916" s="116"/>
      <c r="K916" s="116"/>
    </row>
    <row r="917" spans="2:11">
      <c r="B917" s="115"/>
      <c r="C917" s="115"/>
      <c r="D917" s="115"/>
      <c r="E917" s="116"/>
      <c r="F917" s="116"/>
      <c r="G917" s="116"/>
      <c r="H917" s="116"/>
      <c r="I917" s="116"/>
      <c r="J917" s="116"/>
      <c r="K917" s="116"/>
    </row>
    <row r="918" spans="2:11">
      <c r="B918" s="115"/>
      <c r="C918" s="115"/>
      <c r="D918" s="115"/>
      <c r="E918" s="116"/>
      <c r="F918" s="116"/>
      <c r="G918" s="116"/>
      <c r="H918" s="116"/>
      <c r="I918" s="116"/>
      <c r="J918" s="116"/>
      <c r="K918" s="116"/>
    </row>
    <row r="919" spans="2:11">
      <c r="B919" s="115"/>
      <c r="C919" s="115"/>
      <c r="D919" s="115"/>
      <c r="E919" s="116"/>
      <c r="F919" s="116"/>
      <c r="G919" s="116"/>
      <c r="H919" s="116"/>
      <c r="I919" s="116"/>
      <c r="J919" s="116"/>
      <c r="K919" s="116"/>
    </row>
    <row r="920" spans="2:11">
      <c r="B920" s="115"/>
      <c r="C920" s="115"/>
      <c r="D920" s="115"/>
      <c r="E920" s="116"/>
      <c r="F920" s="116"/>
      <c r="G920" s="116"/>
      <c r="H920" s="116"/>
      <c r="I920" s="116"/>
      <c r="J920" s="116"/>
      <c r="K920" s="116"/>
    </row>
    <row r="921" spans="2:11">
      <c r="B921" s="115"/>
      <c r="C921" s="115"/>
      <c r="D921" s="115"/>
      <c r="E921" s="116"/>
      <c r="F921" s="116"/>
      <c r="G921" s="116"/>
      <c r="H921" s="116"/>
      <c r="I921" s="116"/>
      <c r="J921" s="116"/>
      <c r="K921" s="116"/>
    </row>
    <row r="922" spans="2:11">
      <c r="B922" s="115"/>
      <c r="C922" s="115"/>
      <c r="D922" s="115"/>
      <c r="E922" s="116"/>
      <c r="F922" s="116"/>
      <c r="G922" s="116"/>
      <c r="H922" s="116"/>
      <c r="I922" s="116"/>
      <c r="J922" s="116"/>
      <c r="K922" s="116"/>
    </row>
    <row r="923" spans="2:11">
      <c r="B923" s="115"/>
      <c r="C923" s="115"/>
      <c r="D923" s="115"/>
      <c r="E923" s="116"/>
      <c r="F923" s="116"/>
      <c r="G923" s="116"/>
      <c r="H923" s="116"/>
      <c r="I923" s="116"/>
      <c r="J923" s="116"/>
      <c r="K923" s="116"/>
    </row>
    <row r="924" spans="2:11">
      <c r="B924" s="115"/>
      <c r="C924" s="115"/>
      <c r="D924" s="115"/>
      <c r="E924" s="116"/>
      <c r="F924" s="116"/>
      <c r="G924" s="116"/>
      <c r="H924" s="116"/>
      <c r="I924" s="116"/>
      <c r="J924" s="116"/>
      <c r="K924" s="116"/>
    </row>
    <row r="925" spans="2:11">
      <c r="B925" s="115"/>
      <c r="C925" s="115"/>
      <c r="D925" s="115"/>
      <c r="E925" s="116"/>
      <c r="F925" s="116"/>
      <c r="G925" s="116"/>
      <c r="H925" s="116"/>
      <c r="I925" s="116"/>
      <c r="J925" s="116"/>
      <c r="K925" s="116"/>
    </row>
    <row r="926" spans="2:11">
      <c r="B926" s="115"/>
      <c r="C926" s="115"/>
      <c r="D926" s="115"/>
      <c r="E926" s="116"/>
      <c r="F926" s="116"/>
      <c r="G926" s="116"/>
      <c r="H926" s="116"/>
      <c r="I926" s="116"/>
      <c r="J926" s="116"/>
      <c r="K926" s="116"/>
    </row>
    <row r="927" spans="2:11">
      <c r="B927" s="115"/>
      <c r="C927" s="115"/>
      <c r="D927" s="115"/>
      <c r="E927" s="116"/>
      <c r="F927" s="116"/>
      <c r="G927" s="116"/>
      <c r="H927" s="116"/>
      <c r="I927" s="116"/>
      <c r="J927" s="116"/>
      <c r="K927" s="116"/>
    </row>
    <row r="928" spans="2:11">
      <c r="B928" s="115"/>
      <c r="C928" s="115"/>
      <c r="D928" s="115"/>
      <c r="E928" s="116"/>
      <c r="F928" s="116"/>
      <c r="G928" s="116"/>
      <c r="H928" s="116"/>
      <c r="I928" s="116"/>
      <c r="J928" s="116"/>
      <c r="K928" s="116"/>
    </row>
    <row r="929" spans="2:11">
      <c r="B929" s="115"/>
      <c r="C929" s="115"/>
      <c r="D929" s="115"/>
      <c r="E929" s="116"/>
      <c r="F929" s="116"/>
      <c r="G929" s="116"/>
      <c r="H929" s="116"/>
      <c r="I929" s="116"/>
      <c r="J929" s="116"/>
      <c r="K929" s="116"/>
    </row>
    <row r="930" spans="2:11">
      <c r="B930" s="115"/>
      <c r="C930" s="115"/>
      <c r="D930" s="115"/>
      <c r="E930" s="116"/>
      <c r="F930" s="116"/>
      <c r="G930" s="116"/>
      <c r="H930" s="116"/>
      <c r="I930" s="116"/>
      <c r="J930" s="116"/>
      <c r="K930" s="116"/>
    </row>
    <row r="931" spans="2:11">
      <c r="B931" s="115"/>
      <c r="C931" s="115"/>
      <c r="D931" s="115"/>
      <c r="E931" s="116"/>
      <c r="F931" s="116"/>
      <c r="G931" s="116"/>
      <c r="H931" s="116"/>
      <c r="I931" s="116"/>
      <c r="J931" s="116"/>
      <c r="K931" s="116"/>
    </row>
    <row r="932" spans="2:11">
      <c r="B932" s="115"/>
      <c r="C932" s="115"/>
      <c r="D932" s="115"/>
      <c r="E932" s="116"/>
      <c r="F932" s="116"/>
      <c r="G932" s="116"/>
      <c r="H932" s="116"/>
      <c r="I932" s="116"/>
      <c r="J932" s="116"/>
      <c r="K932" s="116"/>
    </row>
    <row r="933" spans="2:11">
      <c r="B933" s="115"/>
      <c r="C933" s="115"/>
      <c r="D933" s="115"/>
      <c r="E933" s="116"/>
      <c r="F933" s="116"/>
      <c r="G933" s="116"/>
      <c r="H933" s="116"/>
      <c r="I933" s="116"/>
      <c r="J933" s="116"/>
      <c r="K933" s="116"/>
    </row>
    <row r="934" spans="2:11">
      <c r="B934" s="115"/>
      <c r="C934" s="115"/>
      <c r="D934" s="115"/>
      <c r="E934" s="116"/>
      <c r="F934" s="116"/>
      <c r="G934" s="116"/>
      <c r="H934" s="116"/>
      <c r="I934" s="116"/>
      <c r="J934" s="116"/>
      <c r="K934" s="116"/>
    </row>
    <row r="935" spans="2:11">
      <c r="B935" s="115"/>
      <c r="C935" s="115"/>
      <c r="D935" s="115"/>
      <c r="E935" s="116"/>
      <c r="F935" s="116"/>
      <c r="G935" s="116"/>
      <c r="H935" s="116"/>
      <c r="I935" s="116"/>
      <c r="J935" s="116"/>
      <c r="K935" s="116"/>
    </row>
    <row r="936" spans="2:11">
      <c r="B936" s="115"/>
      <c r="C936" s="115"/>
      <c r="D936" s="115"/>
      <c r="E936" s="116"/>
      <c r="F936" s="116"/>
      <c r="G936" s="116"/>
      <c r="H936" s="116"/>
      <c r="I936" s="116"/>
      <c r="J936" s="116"/>
      <c r="K936" s="116"/>
    </row>
    <row r="937" spans="2:11">
      <c r="B937" s="115"/>
      <c r="C937" s="115"/>
      <c r="D937" s="115"/>
      <c r="E937" s="116"/>
      <c r="F937" s="116"/>
      <c r="G937" s="116"/>
      <c r="H937" s="116"/>
      <c r="I937" s="116"/>
      <c r="J937" s="116"/>
      <c r="K937" s="116"/>
    </row>
    <row r="938" spans="2:11">
      <c r="B938" s="115"/>
      <c r="C938" s="115"/>
      <c r="D938" s="115"/>
      <c r="E938" s="116"/>
      <c r="F938" s="116"/>
      <c r="G938" s="116"/>
      <c r="H938" s="116"/>
      <c r="I938" s="116"/>
      <c r="J938" s="116"/>
      <c r="K938" s="116"/>
    </row>
    <row r="939" spans="2:11">
      <c r="B939" s="115"/>
      <c r="C939" s="115"/>
      <c r="D939" s="115"/>
      <c r="E939" s="116"/>
      <c r="F939" s="116"/>
      <c r="G939" s="116"/>
      <c r="H939" s="116"/>
      <c r="I939" s="116"/>
      <c r="J939" s="116"/>
      <c r="K939" s="116"/>
    </row>
    <row r="940" spans="2:11">
      <c r="B940" s="115"/>
      <c r="C940" s="115"/>
      <c r="D940" s="115"/>
      <c r="E940" s="116"/>
      <c r="F940" s="116"/>
      <c r="G940" s="116"/>
      <c r="H940" s="116"/>
      <c r="I940" s="116"/>
      <c r="J940" s="116"/>
      <c r="K940" s="116"/>
    </row>
    <row r="941" spans="2:11">
      <c r="B941" s="115"/>
      <c r="C941" s="115"/>
      <c r="D941" s="115"/>
      <c r="E941" s="116"/>
      <c r="F941" s="116"/>
      <c r="G941" s="116"/>
      <c r="H941" s="116"/>
      <c r="I941" s="116"/>
      <c r="J941" s="116"/>
      <c r="K941" s="116"/>
    </row>
    <row r="942" spans="2:11">
      <c r="B942" s="115"/>
      <c r="C942" s="115"/>
      <c r="D942" s="115"/>
      <c r="E942" s="116"/>
      <c r="F942" s="116"/>
      <c r="G942" s="116"/>
      <c r="H942" s="116"/>
      <c r="I942" s="116"/>
      <c r="J942" s="116"/>
      <c r="K942" s="116"/>
    </row>
    <row r="943" spans="2:11">
      <c r="B943" s="115"/>
      <c r="C943" s="115"/>
      <c r="D943" s="115"/>
      <c r="E943" s="116"/>
      <c r="F943" s="116"/>
      <c r="G943" s="116"/>
      <c r="H943" s="116"/>
      <c r="I943" s="116"/>
      <c r="J943" s="116"/>
      <c r="K943" s="116"/>
    </row>
    <row r="944" spans="2:11">
      <c r="B944" s="115"/>
      <c r="C944" s="115"/>
      <c r="D944" s="115"/>
      <c r="E944" s="116"/>
      <c r="F944" s="116"/>
      <c r="G944" s="116"/>
      <c r="H944" s="116"/>
      <c r="I944" s="116"/>
      <c r="J944" s="116"/>
      <c r="K944" s="116"/>
    </row>
    <row r="945" spans="2:11">
      <c r="B945" s="115"/>
      <c r="C945" s="115"/>
      <c r="D945" s="115"/>
      <c r="E945" s="116"/>
      <c r="F945" s="116"/>
      <c r="G945" s="116"/>
      <c r="H945" s="116"/>
      <c r="I945" s="116"/>
      <c r="J945" s="116"/>
      <c r="K945" s="116"/>
    </row>
    <row r="946" spans="2:11">
      <c r="B946" s="115"/>
      <c r="C946" s="115"/>
      <c r="D946" s="115"/>
      <c r="E946" s="116"/>
      <c r="F946" s="116"/>
      <c r="G946" s="116"/>
      <c r="H946" s="116"/>
      <c r="I946" s="116"/>
      <c r="J946" s="116"/>
      <c r="K946" s="116"/>
    </row>
    <row r="947" spans="2:11">
      <c r="B947" s="115"/>
      <c r="C947" s="115"/>
      <c r="D947" s="115"/>
      <c r="E947" s="116"/>
      <c r="F947" s="116"/>
      <c r="G947" s="116"/>
      <c r="H947" s="116"/>
      <c r="I947" s="116"/>
      <c r="J947" s="116"/>
      <c r="K947" s="116"/>
    </row>
    <row r="948" spans="2:11">
      <c r="B948" s="115"/>
      <c r="C948" s="115"/>
      <c r="D948" s="115"/>
      <c r="E948" s="116"/>
      <c r="F948" s="116"/>
      <c r="G948" s="116"/>
      <c r="H948" s="116"/>
      <c r="I948" s="116"/>
      <c r="J948" s="116"/>
      <c r="K948" s="116"/>
    </row>
    <row r="949" spans="2:11">
      <c r="B949" s="115"/>
      <c r="C949" s="115"/>
      <c r="D949" s="115"/>
      <c r="E949" s="116"/>
      <c r="F949" s="116"/>
      <c r="G949" s="116"/>
      <c r="H949" s="116"/>
      <c r="I949" s="116"/>
      <c r="J949" s="116"/>
      <c r="K949" s="116"/>
    </row>
    <row r="950" spans="2:11">
      <c r="B950" s="115"/>
      <c r="C950" s="115"/>
      <c r="D950" s="115"/>
      <c r="E950" s="116"/>
      <c r="F950" s="116"/>
      <c r="G950" s="116"/>
      <c r="H950" s="116"/>
      <c r="I950" s="116"/>
      <c r="J950" s="116"/>
      <c r="K950" s="116"/>
    </row>
    <row r="951" spans="2:11">
      <c r="B951" s="115"/>
      <c r="C951" s="115"/>
      <c r="D951" s="115"/>
      <c r="E951" s="116"/>
      <c r="F951" s="116"/>
      <c r="G951" s="116"/>
      <c r="H951" s="116"/>
      <c r="I951" s="116"/>
      <c r="J951" s="116"/>
      <c r="K951" s="116"/>
    </row>
    <row r="952" spans="2:11">
      <c r="B952" s="115"/>
      <c r="C952" s="115"/>
      <c r="D952" s="115"/>
      <c r="E952" s="116"/>
      <c r="F952" s="116"/>
      <c r="G952" s="116"/>
      <c r="H952" s="116"/>
      <c r="I952" s="116"/>
      <c r="J952" s="116"/>
      <c r="K952" s="116"/>
    </row>
    <row r="953" spans="2:11">
      <c r="B953" s="115"/>
      <c r="C953" s="115"/>
      <c r="D953" s="115"/>
      <c r="E953" s="116"/>
      <c r="F953" s="116"/>
      <c r="G953" s="116"/>
      <c r="H953" s="116"/>
      <c r="I953" s="116"/>
      <c r="J953" s="116"/>
      <c r="K953" s="116"/>
    </row>
    <row r="954" spans="2:11">
      <c r="B954" s="115"/>
      <c r="C954" s="115"/>
      <c r="D954" s="115"/>
      <c r="E954" s="116"/>
      <c r="F954" s="116"/>
      <c r="G954" s="116"/>
      <c r="H954" s="116"/>
      <c r="I954" s="116"/>
      <c r="J954" s="116"/>
      <c r="K954" s="116"/>
    </row>
    <row r="955" spans="2:11">
      <c r="B955" s="115"/>
      <c r="C955" s="115"/>
      <c r="D955" s="115"/>
      <c r="E955" s="116"/>
      <c r="F955" s="116"/>
      <c r="G955" s="116"/>
      <c r="H955" s="116"/>
      <c r="I955" s="116"/>
      <c r="J955" s="116"/>
      <c r="K955" s="116"/>
    </row>
    <row r="956" spans="2:11">
      <c r="B956" s="115"/>
      <c r="C956" s="115"/>
      <c r="D956" s="115"/>
      <c r="E956" s="116"/>
      <c r="F956" s="116"/>
      <c r="G956" s="116"/>
      <c r="H956" s="116"/>
      <c r="I956" s="116"/>
      <c r="J956" s="116"/>
      <c r="K956" s="116"/>
    </row>
    <row r="957" spans="2:11">
      <c r="B957" s="115"/>
      <c r="C957" s="115"/>
      <c r="D957" s="115"/>
      <c r="E957" s="116"/>
      <c r="F957" s="116"/>
      <c r="G957" s="116"/>
      <c r="H957" s="116"/>
      <c r="I957" s="116"/>
      <c r="J957" s="116"/>
      <c r="K957" s="116"/>
    </row>
    <row r="958" spans="2:11">
      <c r="B958" s="115"/>
      <c r="C958" s="115"/>
      <c r="D958" s="115"/>
      <c r="E958" s="116"/>
      <c r="F958" s="116"/>
      <c r="G958" s="116"/>
      <c r="H958" s="116"/>
      <c r="I958" s="116"/>
      <c r="J958" s="116"/>
      <c r="K958" s="116"/>
    </row>
    <row r="959" spans="2:11">
      <c r="B959" s="115"/>
      <c r="C959" s="115"/>
      <c r="D959" s="115"/>
      <c r="E959" s="116"/>
      <c r="F959" s="116"/>
      <c r="G959" s="116"/>
      <c r="H959" s="116"/>
      <c r="I959" s="116"/>
      <c r="J959" s="116"/>
      <c r="K959" s="116"/>
    </row>
    <row r="960" spans="2:11">
      <c r="B960" s="115"/>
      <c r="C960" s="115"/>
      <c r="D960" s="115"/>
      <c r="E960" s="116"/>
      <c r="F960" s="116"/>
      <c r="G960" s="116"/>
      <c r="H960" s="116"/>
      <c r="I960" s="116"/>
      <c r="J960" s="116"/>
      <c r="K960" s="116"/>
    </row>
    <row r="961" spans="2:11">
      <c r="B961" s="115"/>
      <c r="C961" s="115"/>
      <c r="D961" s="115"/>
      <c r="E961" s="116"/>
      <c r="F961" s="116"/>
      <c r="G961" s="116"/>
      <c r="H961" s="116"/>
      <c r="I961" s="116"/>
      <c r="J961" s="116"/>
      <c r="K961" s="116"/>
    </row>
    <row r="962" spans="2:11">
      <c r="B962" s="115"/>
      <c r="C962" s="115"/>
      <c r="D962" s="115"/>
      <c r="E962" s="116"/>
      <c r="F962" s="116"/>
      <c r="G962" s="116"/>
      <c r="H962" s="116"/>
      <c r="I962" s="116"/>
      <c r="J962" s="116"/>
      <c r="K962" s="116"/>
    </row>
    <row r="963" spans="2:11">
      <c r="B963" s="115"/>
      <c r="C963" s="115"/>
      <c r="D963" s="115"/>
      <c r="E963" s="116"/>
      <c r="F963" s="116"/>
      <c r="G963" s="116"/>
      <c r="H963" s="116"/>
      <c r="I963" s="116"/>
      <c r="J963" s="116"/>
      <c r="K963" s="116"/>
    </row>
    <row r="964" spans="2:11">
      <c r="B964" s="115"/>
      <c r="C964" s="115"/>
      <c r="D964" s="115"/>
      <c r="E964" s="116"/>
      <c r="F964" s="116"/>
      <c r="G964" s="116"/>
      <c r="H964" s="116"/>
      <c r="I964" s="116"/>
      <c r="J964" s="116"/>
      <c r="K964" s="116"/>
    </row>
    <row r="965" spans="2:11">
      <c r="B965" s="115"/>
      <c r="C965" s="115"/>
      <c r="D965" s="115"/>
      <c r="E965" s="116"/>
      <c r="F965" s="116"/>
      <c r="G965" s="116"/>
      <c r="H965" s="116"/>
      <c r="I965" s="116"/>
      <c r="J965" s="116"/>
      <c r="K965" s="116"/>
    </row>
    <row r="966" spans="2:11">
      <c r="B966" s="115"/>
      <c r="C966" s="115"/>
      <c r="D966" s="115"/>
      <c r="E966" s="116"/>
      <c r="F966" s="116"/>
      <c r="G966" s="116"/>
      <c r="H966" s="116"/>
      <c r="I966" s="116"/>
      <c r="J966" s="116"/>
      <c r="K966" s="116"/>
    </row>
    <row r="967" spans="2:11">
      <c r="B967" s="115"/>
      <c r="C967" s="115"/>
      <c r="D967" s="115"/>
      <c r="E967" s="116"/>
      <c r="F967" s="116"/>
      <c r="G967" s="116"/>
      <c r="H967" s="116"/>
      <c r="I967" s="116"/>
      <c r="J967" s="116"/>
      <c r="K967" s="116"/>
    </row>
    <row r="968" spans="2:11">
      <c r="B968" s="115"/>
      <c r="C968" s="115"/>
      <c r="D968" s="115"/>
      <c r="E968" s="116"/>
      <c r="F968" s="116"/>
      <c r="G968" s="116"/>
      <c r="H968" s="116"/>
      <c r="I968" s="116"/>
      <c r="J968" s="116"/>
      <c r="K968" s="116"/>
    </row>
    <row r="969" spans="2:11">
      <c r="B969" s="115"/>
      <c r="C969" s="115"/>
      <c r="D969" s="115"/>
      <c r="E969" s="116"/>
      <c r="F969" s="116"/>
      <c r="G969" s="116"/>
      <c r="H969" s="116"/>
      <c r="I969" s="116"/>
      <c r="J969" s="116"/>
      <c r="K969" s="116"/>
    </row>
    <row r="970" spans="2:11">
      <c r="B970" s="115"/>
      <c r="C970" s="115"/>
      <c r="D970" s="115"/>
      <c r="E970" s="116"/>
      <c r="F970" s="116"/>
      <c r="G970" s="116"/>
      <c r="H970" s="116"/>
      <c r="I970" s="116"/>
      <c r="J970" s="116"/>
      <c r="K970" s="116"/>
    </row>
    <row r="971" spans="2:11">
      <c r="B971" s="115"/>
      <c r="C971" s="115"/>
      <c r="D971" s="115"/>
      <c r="E971" s="116"/>
      <c r="F971" s="116"/>
      <c r="G971" s="116"/>
      <c r="H971" s="116"/>
      <c r="I971" s="116"/>
      <c r="J971" s="116"/>
      <c r="K971" s="116"/>
    </row>
    <row r="972" spans="2:11">
      <c r="B972" s="115"/>
      <c r="C972" s="115"/>
      <c r="D972" s="115"/>
      <c r="E972" s="116"/>
      <c r="F972" s="116"/>
      <c r="G972" s="116"/>
      <c r="H972" s="116"/>
      <c r="I972" s="116"/>
      <c r="J972" s="116"/>
      <c r="K972" s="116"/>
    </row>
    <row r="973" spans="2:11">
      <c r="B973" s="115"/>
      <c r="C973" s="115"/>
      <c r="D973" s="115"/>
      <c r="E973" s="116"/>
      <c r="F973" s="116"/>
      <c r="G973" s="116"/>
      <c r="H973" s="116"/>
      <c r="I973" s="116"/>
      <c r="J973" s="116"/>
      <c r="K973" s="116"/>
    </row>
    <row r="974" spans="2:11">
      <c r="B974" s="115"/>
      <c r="C974" s="115"/>
      <c r="D974" s="115"/>
      <c r="E974" s="116"/>
      <c r="F974" s="116"/>
      <c r="G974" s="116"/>
      <c r="H974" s="116"/>
      <c r="I974" s="116"/>
      <c r="J974" s="116"/>
      <c r="K974" s="116"/>
    </row>
    <row r="975" spans="2:11">
      <c r="B975" s="115"/>
      <c r="C975" s="115"/>
      <c r="D975" s="115"/>
      <c r="E975" s="116"/>
      <c r="F975" s="116"/>
      <c r="G975" s="116"/>
      <c r="H975" s="116"/>
      <c r="I975" s="116"/>
      <c r="J975" s="116"/>
      <c r="K975" s="116"/>
    </row>
    <row r="976" spans="2:11">
      <c r="B976" s="115"/>
      <c r="C976" s="115"/>
      <c r="D976" s="115"/>
      <c r="E976" s="116"/>
      <c r="F976" s="116"/>
      <c r="G976" s="116"/>
      <c r="H976" s="116"/>
      <c r="I976" s="116"/>
      <c r="J976" s="116"/>
      <c r="K976" s="116"/>
    </row>
    <row r="977" spans="2:11">
      <c r="B977" s="115"/>
      <c r="C977" s="115"/>
      <c r="D977" s="115"/>
      <c r="E977" s="116"/>
      <c r="F977" s="116"/>
      <c r="G977" s="116"/>
      <c r="H977" s="116"/>
      <c r="I977" s="116"/>
      <c r="J977" s="116"/>
      <c r="K977" s="116"/>
    </row>
    <row r="978" spans="2:11">
      <c r="B978" s="115"/>
      <c r="C978" s="115"/>
      <c r="D978" s="115"/>
      <c r="E978" s="116"/>
      <c r="F978" s="116"/>
      <c r="G978" s="116"/>
      <c r="H978" s="116"/>
      <c r="I978" s="116"/>
      <c r="J978" s="116"/>
      <c r="K978" s="116"/>
    </row>
    <row r="979" spans="2:11">
      <c r="B979" s="115"/>
      <c r="C979" s="115"/>
      <c r="D979" s="115"/>
      <c r="E979" s="116"/>
      <c r="F979" s="116"/>
      <c r="G979" s="116"/>
      <c r="H979" s="116"/>
      <c r="I979" s="116"/>
      <c r="J979" s="116"/>
      <c r="K979" s="116"/>
    </row>
    <row r="980" spans="2:11">
      <c r="B980" s="115"/>
      <c r="C980" s="115"/>
      <c r="D980" s="115"/>
      <c r="E980" s="116"/>
      <c r="F980" s="116"/>
      <c r="G980" s="116"/>
      <c r="H980" s="116"/>
      <c r="I980" s="116"/>
      <c r="J980" s="116"/>
      <c r="K980" s="116"/>
    </row>
    <row r="981" spans="2:11">
      <c r="B981" s="115"/>
      <c r="C981" s="115"/>
      <c r="D981" s="115"/>
      <c r="E981" s="116"/>
      <c r="F981" s="116"/>
      <c r="G981" s="116"/>
      <c r="H981" s="116"/>
      <c r="I981" s="116"/>
      <c r="J981" s="116"/>
      <c r="K981" s="116"/>
    </row>
    <row r="982" spans="2:11">
      <c r="B982" s="115"/>
      <c r="C982" s="115"/>
      <c r="D982" s="115"/>
      <c r="E982" s="116"/>
      <c r="F982" s="116"/>
      <c r="G982" s="116"/>
      <c r="H982" s="116"/>
      <c r="I982" s="116"/>
      <c r="J982" s="116"/>
      <c r="K982" s="116"/>
    </row>
    <row r="983" spans="2:11">
      <c r="B983" s="115"/>
      <c r="C983" s="115"/>
      <c r="D983" s="115"/>
      <c r="E983" s="116"/>
      <c r="F983" s="116"/>
      <c r="G983" s="116"/>
      <c r="H983" s="116"/>
      <c r="I983" s="116"/>
      <c r="J983" s="116"/>
      <c r="K983" s="116"/>
    </row>
    <row r="984" spans="2:11">
      <c r="B984" s="115"/>
      <c r="C984" s="115"/>
      <c r="D984" s="115"/>
      <c r="E984" s="116"/>
      <c r="F984" s="116"/>
      <c r="G984" s="116"/>
      <c r="H984" s="116"/>
      <c r="I984" s="116"/>
      <c r="J984" s="116"/>
      <c r="K984" s="116"/>
    </row>
    <row r="985" spans="2:11">
      <c r="B985" s="115"/>
      <c r="C985" s="115"/>
      <c r="D985" s="115"/>
      <c r="E985" s="116"/>
      <c r="F985" s="116"/>
      <c r="G985" s="116"/>
      <c r="H985" s="116"/>
      <c r="I985" s="116"/>
      <c r="J985" s="116"/>
      <c r="K985" s="116"/>
    </row>
    <row r="986" spans="2:11">
      <c r="B986" s="115"/>
      <c r="C986" s="115"/>
      <c r="D986" s="115"/>
      <c r="E986" s="116"/>
      <c r="F986" s="116"/>
      <c r="G986" s="116"/>
      <c r="H986" s="116"/>
      <c r="I986" s="116"/>
      <c r="J986" s="116"/>
      <c r="K986" s="116"/>
    </row>
    <row r="987" spans="2:11">
      <c r="B987" s="115"/>
      <c r="C987" s="115"/>
      <c r="D987" s="115"/>
      <c r="E987" s="116"/>
      <c r="F987" s="116"/>
      <c r="G987" s="116"/>
      <c r="H987" s="116"/>
      <c r="I987" s="116"/>
      <c r="J987" s="116"/>
      <c r="K987" s="116"/>
    </row>
    <row r="988" spans="2:11">
      <c r="B988" s="115"/>
      <c r="C988" s="115"/>
      <c r="D988" s="115"/>
      <c r="E988" s="116"/>
      <c r="F988" s="116"/>
      <c r="G988" s="116"/>
      <c r="H988" s="116"/>
      <c r="I988" s="116"/>
      <c r="J988" s="116"/>
      <c r="K988" s="116"/>
    </row>
    <row r="989" spans="2:11">
      <c r="B989" s="115"/>
      <c r="C989" s="115"/>
      <c r="D989" s="115"/>
      <c r="E989" s="116"/>
      <c r="F989" s="116"/>
      <c r="G989" s="116"/>
      <c r="H989" s="116"/>
      <c r="I989" s="116"/>
      <c r="J989" s="116"/>
      <c r="K989" s="116"/>
    </row>
    <row r="990" spans="2:11">
      <c r="B990" s="115"/>
      <c r="C990" s="115"/>
      <c r="D990" s="115"/>
      <c r="E990" s="116"/>
      <c r="F990" s="116"/>
      <c r="G990" s="116"/>
      <c r="H990" s="116"/>
      <c r="I990" s="116"/>
      <c r="J990" s="116"/>
      <c r="K990" s="116"/>
    </row>
    <row r="991" spans="2:11">
      <c r="B991" s="115"/>
      <c r="C991" s="115"/>
      <c r="D991" s="115"/>
      <c r="E991" s="116"/>
      <c r="F991" s="116"/>
      <c r="G991" s="116"/>
      <c r="H991" s="116"/>
      <c r="I991" s="116"/>
      <c r="J991" s="116"/>
      <c r="K991" s="116"/>
    </row>
    <row r="992" spans="2:11">
      <c r="B992" s="115"/>
      <c r="C992" s="115"/>
      <c r="D992" s="115"/>
      <c r="E992" s="116"/>
      <c r="F992" s="116"/>
      <c r="G992" s="116"/>
      <c r="H992" s="116"/>
      <c r="I992" s="116"/>
      <c r="J992" s="116"/>
      <c r="K992" s="116"/>
    </row>
    <row r="993" spans="2:11">
      <c r="B993" s="115"/>
      <c r="C993" s="115"/>
      <c r="D993" s="115"/>
      <c r="E993" s="116"/>
      <c r="F993" s="116"/>
      <c r="G993" s="116"/>
      <c r="H993" s="116"/>
      <c r="I993" s="116"/>
      <c r="J993" s="116"/>
      <c r="K993" s="116"/>
    </row>
    <row r="994" spans="2:11">
      <c r="B994" s="115"/>
      <c r="C994" s="115"/>
      <c r="D994" s="115"/>
      <c r="E994" s="116"/>
      <c r="F994" s="116"/>
      <c r="G994" s="116"/>
      <c r="H994" s="116"/>
      <c r="I994" s="116"/>
      <c r="J994" s="116"/>
      <c r="K994" s="116"/>
    </row>
    <row r="995" spans="2:11">
      <c r="B995" s="115"/>
      <c r="C995" s="115"/>
      <c r="D995" s="115"/>
      <c r="E995" s="116"/>
      <c r="F995" s="116"/>
      <c r="G995" s="116"/>
      <c r="H995" s="116"/>
      <c r="I995" s="116"/>
      <c r="J995" s="116"/>
      <c r="K995" s="116"/>
    </row>
    <row r="996" spans="2:11">
      <c r="B996" s="115"/>
      <c r="C996" s="115"/>
      <c r="D996" s="115"/>
      <c r="E996" s="116"/>
      <c r="F996" s="116"/>
      <c r="G996" s="116"/>
      <c r="H996" s="116"/>
      <c r="I996" s="116"/>
      <c r="J996" s="116"/>
      <c r="K996" s="116"/>
    </row>
    <row r="997" spans="2:11">
      <c r="B997" s="115"/>
      <c r="C997" s="115"/>
      <c r="D997" s="115"/>
      <c r="E997" s="116"/>
      <c r="F997" s="116"/>
      <c r="G997" s="116"/>
      <c r="H997" s="116"/>
      <c r="I997" s="116"/>
      <c r="J997" s="116"/>
      <c r="K997" s="116"/>
    </row>
    <row r="998" spans="2:11">
      <c r="B998" s="115"/>
      <c r="C998" s="115"/>
      <c r="D998" s="115"/>
      <c r="E998" s="116"/>
      <c r="F998" s="116"/>
      <c r="G998" s="116"/>
      <c r="H998" s="116"/>
      <c r="I998" s="116"/>
      <c r="J998" s="116"/>
      <c r="K998" s="116"/>
    </row>
    <row r="999" spans="2:11">
      <c r="B999" s="115"/>
      <c r="C999" s="115"/>
      <c r="D999" s="115"/>
      <c r="E999" s="116"/>
      <c r="F999" s="116"/>
      <c r="G999" s="116"/>
      <c r="H999" s="116"/>
      <c r="I999" s="116"/>
      <c r="J999" s="116"/>
      <c r="K999" s="116"/>
    </row>
    <row r="1000" spans="2:11">
      <c r="B1000" s="115"/>
      <c r="C1000" s="115"/>
      <c r="D1000" s="115"/>
      <c r="E1000" s="116"/>
      <c r="F1000" s="116"/>
      <c r="G1000" s="116"/>
      <c r="H1000" s="116"/>
      <c r="I1000" s="116"/>
      <c r="J1000" s="116"/>
      <c r="K1000" s="116"/>
    </row>
    <row r="1001" spans="2:11">
      <c r="B1001" s="115"/>
      <c r="C1001" s="115"/>
      <c r="D1001" s="115"/>
      <c r="E1001" s="116"/>
      <c r="F1001" s="116"/>
      <c r="G1001" s="116"/>
      <c r="H1001" s="116"/>
      <c r="I1001" s="116"/>
      <c r="J1001" s="116"/>
      <c r="K1001" s="116"/>
    </row>
    <row r="1002" spans="2:11">
      <c r="B1002" s="115"/>
      <c r="C1002" s="115"/>
      <c r="D1002" s="115"/>
      <c r="E1002" s="116"/>
      <c r="F1002" s="116"/>
      <c r="G1002" s="116"/>
      <c r="H1002" s="116"/>
      <c r="I1002" s="116"/>
      <c r="J1002" s="116"/>
      <c r="K1002" s="116"/>
    </row>
    <row r="1003" spans="2:11">
      <c r="B1003" s="115"/>
      <c r="C1003" s="115"/>
      <c r="D1003" s="115"/>
      <c r="E1003" s="116"/>
      <c r="F1003" s="116"/>
      <c r="G1003" s="116"/>
      <c r="H1003" s="116"/>
      <c r="I1003" s="116"/>
      <c r="J1003" s="116"/>
      <c r="K1003" s="116"/>
    </row>
    <row r="1004" spans="2:11">
      <c r="B1004" s="115"/>
      <c r="C1004" s="115"/>
      <c r="D1004" s="115"/>
      <c r="E1004" s="116"/>
      <c r="F1004" s="116"/>
      <c r="G1004" s="116"/>
      <c r="H1004" s="116"/>
      <c r="I1004" s="116"/>
      <c r="J1004" s="116"/>
      <c r="K1004" s="116"/>
    </row>
    <row r="1005" spans="2:11">
      <c r="B1005" s="115"/>
      <c r="C1005" s="115"/>
      <c r="D1005" s="115"/>
      <c r="E1005" s="116"/>
      <c r="F1005" s="116"/>
      <c r="G1005" s="116"/>
      <c r="H1005" s="116"/>
      <c r="I1005" s="116"/>
      <c r="J1005" s="116"/>
      <c r="K1005" s="116"/>
    </row>
    <row r="1006" spans="2:11">
      <c r="B1006" s="115"/>
      <c r="C1006" s="115"/>
      <c r="D1006" s="115"/>
      <c r="E1006" s="116"/>
      <c r="F1006" s="116"/>
      <c r="G1006" s="116"/>
      <c r="H1006" s="116"/>
      <c r="I1006" s="116"/>
      <c r="J1006" s="116"/>
      <c r="K1006" s="116"/>
    </row>
    <row r="1007" spans="2:11">
      <c r="B1007" s="115"/>
      <c r="C1007" s="115"/>
      <c r="D1007" s="115"/>
      <c r="E1007" s="116"/>
      <c r="F1007" s="116"/>
      <c r="G1007" s="116"/>
      <c r="H1007" s="116"/>
      <c r="I1007" s="116"/>
      <c r="J1007" s="116"/>
      <c r="K1007" s="116"/>
    </row>
    <row r="1008" spans="2:11">
      <c r="B1008" s="115"/>
      <c r="C1008" s="115"/>
      <c r="D1008" s="115"/>
      <c r="E1008" s="116"/>
      <c r="F1008" s="116"/>
      <c r="G1008" s="116"/>
      <c r="H1008" s="116"/>
      <c r="I1008" s="116"/>
      <c r="J1008" s="116"/>
      <c r="K1008" s="116"/>
    </row>
    <row r="1009" spans="2:11">
      <c r="B1009" s="115"/>
      <c r="C1009" s="115"/>
      <c r="D1009" s="115"/>
      <c r="E1009" s="116"/>
      <c r="F1009" s="116"/>
      <c r="G1009" s="116"/>
      <c r="H1009" s="116"/>
      <c r="I1009" s="116"/>
      <c r="J1009" s="116"/>
      <c r="K1009" s="116"/>
    </row>
    <row r="1010" spans="2:11">
      <c r="B1010" s="115"/>
      <c r="C1010" s="115"/>
      <c r="D1010" s="115"/>
      <c r="E1010" s="116"/>
      <c r="F1010" s="116"/>
      <c r="G1010" s="116"/>
      <c r="H1010" s="116"/>
      <c r="I1010" s="116"/>
      <c r="J1010" s="116"/>
      <c r="K1010" s="116"/>
    </row>
    <row r="1011" spans="2:11">
      <c r="B1011" s="115"/>
      <c r="C1011" s="115"/>
      <c r="D1011" s="115"/>
      <c r="E1011" s="116"/>
      <c r="F1011" s="116"/>
      <c r="G1011" s="116"/>
      <c r="H1011" s="116"/>
      <c r="I1011" s="116"/>
      <c r="J1011" s="116"/>
      <c r="K1011" s="116"/>
    </row>
    <row r="1012" spans="2:11">
      <c r="B1012" s="115"/>
      <c r="C1012" s="115"/>
      <c r="D1012" s="115"/>
      <c r="E1012" s="116"/>
      <c r="F1012" s="116"/>
      <c r="G1012" s="116"/>
      <c r="H1012" s="116"/>
      <c r="I1012" s="116"/>
      <c r="J1012" s="116"/>
      <c r="K1012" s="116"/>
    </row>
    <row r="1013" spans="2:11">
      <c r="B1013" s="115"/>
      <c r="C1013" s="115"/>
      <c r="D1013" s="115"/>
      <c r="E1013" s="116"/>
      <c r="F1013" s="116"/>
      <c r="G1013" s="116"/>
      <c r="H1013" s="116"/>
      <c r="I1013" s="116"/>
      <c r="J1013" s="116"/>
      <c r="K1013" s="116"/>
    </row>
    <row r="1014" spans="2:11">
      <c r="B1014" s="115"/>
      <c r="C1014" s="115"/>
      <c r="D1014" s="115"/>
      <c r="E1014" s="116"/>
      <c r="F1014" s="116"/>
      <c r="G1014" s="116"/>
      <c r="H1014" s="116"/>
      <c r="I1014" s="116"/>
      <c r="J1014" s="116"/>
      <c r="K1014" s="116"/>
    </row>
    <row r="1015" spans="2:11">
      <c r="B1015" s="115"/>
      <c r="C1015" s="115"/>
      <c r="D1015" s="115"/>
      <c r="E1015" s="116"/>
      <c r="F1015" s="116"/>
      <c r="G1015" s="116"/>
      <c r="H1015" s="116"/>
      <c r="I1015" s="116"/>
      <c r="J1015" s="116"/>
      <c r="K1015" s="116"/>
    </row>
    <row r="1016" spans="2:11">
      <c r="B1016" s="115"/>
      <c r="C1016" s="115"/>
      <c r="D1016" s="115"/>
      <c r="E1016" s="116"/>
      <c r="F1016" s="116"/>
      <c r="G1016" s="116"/>
      <c r="H1016" s="116"/>
      <c r="I1016" s="116"/>
      <c r="J1016" s="116"/>
      <c r="K1016" s="116"/>
    </row>
    <row r="1017" spans="2:11">
      <c r="B1017" s="115"/>
      <c r="C1017" s="115"/>
      <c r="D1017" s="115"/>
      <c r="E1017" s="116"/>
      <c r="F1017" s="116"/>
      <c r="G1017" s="116"/>
      <c r="H1017" s="116"/>
      <c r="I1017" s="116"/>
      <c r="J1017" s="116"/>
      <c r="K1017" s="116"/>
    </row>
    <row r="1018" spans="2:11">
      <c r="B1018" s="115"/>
      <c r="C1018" s="115"/>
      <c r="D1018" s="115"/>
      <c r="E1018" s="116"/>
      <c r="F1018" s="116"/>
      <c r="G1018" s="116"/>
      <c r="H1018" s="116"/>
      <c r="I1018" s="116"/>
      <c r="J1018" s="116"/>
      <c r="K1018" s="116"/>
    </row>
    <row r="1019" spans="2:11">
      <c r="B1019" s="115"/>
      <c r="C1019" s="115"/>
      <c r="D1019" s="115"/>
      <c r="E1019" s="116"/>
      <c r="F1019" s="116"/>
      <c r="G1019" s="116"/>
      <c r="H1019" s="116"/>
      <c r="I1019" s="116"/>
      <c r="J1019" s="116"/>
      <c r="K1019" s="116"/>
    </row>
    <row r="1020" spans="2:11">
      <c r="B1020" s="115"/>
      <c r="C1020" s="115"/>
      <c r="D1020" s="115"/>
      <c r="E1020" s="116"/>
      <c r="F1020" s="116"/>
      <c r="G1020" s="116"/>
      <c r="H1020" s="116"/>
      <c r="I1020" s="116"/>
      <c r="J1020" s="116"/>
      <c r="K1020" s="116"/>
    </row>
    <row r="1021" spans="2:11">
      <c r="B1021" s="115"/>
      <c r="C1021" s="115"/>
      <c r="D1021" s="115"/>
      <c r="E1021" s="116"/>
      <c r="F1021" s="116"/>
      <c r="G1021" s="116"/>
      <c r="H1021" s="116"/>
      <c r="I1021" s="116"/>
      <c r="J1021" s="116"/>
      <c r="K1021" s="116"/>
    </row>
    <row r="1022" spans="2:11">
      <c r="B1022" s="115"/>
      <c r="C1022" s="115"/>
      <c r="D1022" s="115"/>
      <c r="E1022" s="116"/>
      <c r="F1022" s="116"/>
      <c r="G1022" s="116"/>
      <c r="H1022" s="116"/>
      <c r="I1022" s="116"/>
      <c r="J1022" s="116"/>
      <c r="K1022" s="116"/>
    </row>
    <row r="1023" spans="2:11">
      <c r="B1023" s="115"/>
      <c r="C1023" s="115"/>
      <c r="D1023" s="115"/>
      <c r="E1023" s="116"/>
      <c r="F1023" s="116"/>
      <c r="G1023" s="116"/>
      <c r="H1023" s="116"/>
      <c r="I1023" s="116"/>
      <c r="J1023" s="116"/>
      <c r="K1023" s="116"/>
    </row>
    <row r="1024" spans="2:11">
      <c r="B1024" s="115"/>
      <c r="C1024" s="115"/>
      <c r="D1024" s="115"/>
      <c r="E1024" s="116"/>
      <c r="F1024" s="116"/>
      <c r="G1024" s="116"/>
      <c r="H1024" s="116"/>
      <c r="I1024" s="116"/>
      <c r="J1024" s="116"/>
      <c r="K1024" s="116"/>
    </row>
    <row r="1025" spans="2:11">
      <c r="B1025" s="115"/>
      <c r="C1025" s="115"/>
      <c r="D1025" s="115"/>
      <c r="E1025" s="116"/>
      <c r="F1025" s="116"/>
      <c r="G1025" s="116"/>
      <c r="H1025" s="116"/>
      <c r="I1025" s="116"/>
      <c r="J1025" s="116"/>
      <c r="K1025" s="116"/>
    </row>
    <row r="1026" spans="2:11">
      <c r="B1026" s="115"/>
      <c r="C1026" s="115"/>
      <c r="D1026" s="115"/>
      <c r="E1026" s="116"/>
      <c r="F1026" s="116"/>
      <c r="G1026" s="116"/>
      <c r="H1026" s="116"/>
      <c r="I1026" s="116"/>
      <c r="J1026" s="116"/>
      <c r="K1026" s="116"/>
    </row>
    <row r="1027" spans="2:11">
      <c r="B1027" s="115"/>
      <c r="C1027" s="115"/>
      <c r="D1027" s="115"/>
      <c r="E1027" s="116"/>
      <c r="F1027" s="116"/>
      <c r="G1027" s="116"/>
      <c r="H1027" s="116"/>
      <c r="I1027" s="116"/>
      <c r="J1027" s="116"/>
      <c r="K1027" s="116"/>
    </row>
    <row r="1028" spans="2:11">
      <c r="B1028" s="115"/>
      <c r="C1028" s="115"/>
      <c r="D1028" s="115"/>
      <c r="E1028" s="116"/>
      <c r="F1028" s="116"/>
      <c r="G1028" s="116"/>
      <c r="H1028" s="116"/>
      <c r="I1028" s="116"/>
      <c r="J1028" s="116"/>
      <c r="K1028" s="116"/>
    </row>
    <row r="1029" spans="2:11">
      <c r="B1029" s="115"/>
      <c r="C1029" s="115"/>
      <c r="D1029" s="115"/>
      <c r="E1029" s="116"/>
      <c r="F1029" s="116"/>
      <c r="G1029" s="116"/>
      <c r="H1029" s="116"/>
      <c r="I1029" s="116"/>
      <c r="J1029" s="116"/>
      <c r="K1029" s="116"/>
    </row>
    <row r="1030" spans="2:11">
      <c r="B1030" s="115"/>
      <c r="C1030" s="115"/>
      <c r="D1030" s="115"/>
      <c r="E1030" s="116"/>
      <c r="F1030" s="116"/>
      <c r="G1030" s="116"/>
      <c r="H1030" s="116"/>
      <c r="I1030" s="116"/>
      <c r="J1030" s="116"/>
      <c r="K1030" s="116"/>
    </row>
    <row r="1031" spans="2:11">
      <c r="B1031" s="115"/>
      <c r="C1031" s="115"/>
      <c r="D1031" s="115"/>
      <c r="E1031" s="116"/>
      <c r="F1031" s="116"/>
      <c r="G1031" s="116"/>
      <c r="H1031" s="116"/>
      <c r="I1031" s="116"/>
      <c r="J1031" s="116"/>
      <c r="K1031" s="116"/>
    </row>
    <row r="1032" spans="2:11">
      <c r="B1032" s="115"/>
      <c r="C1032" s="115"/>
      <c r="D1032" s="115"/>
      <c r="E1032" s="116"/>
      <c r="F1032" s="116"/>
      <c r="G1032" s="116"/>
      <c r="H1032" s="116"/>
      <c r="I1032" s="116"/>
      <c r="J1032" s="116"/>
      <c r="K1032" s="116"/>
    </row>
    <row r="1033" spans="2:11">
      <c r="B1033" s="115"/>
      <c r="C1033" s="115"/>
      <c r="D1033" s="115"/>
      <c r="E1033" s="116"/>
      <c r="F1033" s="116"/>
      <c r="G1033" s="116"/>
      <c r="H1033" s="116"/>
      <c r="I1033" s="116"/>
      <c r="J1033" s="116"/>
      <c r="K1033" s="116"/>
    </row>
    <row r="1034" spans="2:11">
      <c r="B1034" s="115"/>
      <c r="C1034" s="115"/>
      <c r="D1034" s="115"/>
      <c r="E1034" s="116"/>
      <c r="F1034" s="116"/>
      <c r="G1034" s="116"/>
      <c r="H1034" s="116"/>
      <c r="I1034" s="116"/>
      <c r="J1034" s="116"/>
      <c r="K1034" s="116"/>
    </row>
    <row r="1035" spans="2:11">
      <c r="B1035" s="115"/>
      <c r="C1035" s="115"/>
      <c r="D1035" s="115"/>
      <c r="E1035" s="116"/>
      <c r="F1035" s="116"/>
      <c r="G1035" s="116"/>
      <c r="H1035" s="116"/>
      <c r="I1035" s="116"/>
      <c r="J1035" s="116"/>
      <c r="K1035" s="116"/>
    </row>
    <row r="1036" spans="2:11">
      <c r="B1036" s="115"/>
      <c r="C1036" s="115"/>
      <c r="D1036" s="115"/>
      <c r="E1036" s="116"/>
      <c r="F1036" s="116"/>
      <c r="G1036" s="116"/>
      <c r="H1036" s="116"/>
      <c r="I1036" s="116"/>
      <c r="J1036" s="116"/>
      <c r="K1036" s="116"/>
    </row>
    <row r="1037" spans="2:11">
      <c r="B1037" s="115"/>
      <c r="C1037" s="115"/>
      <c r="D1037" s="115"/>
      <c r="E1037" s="116"/>
      <c r="F1037" s="116"/>
      <c r="G1037" s="116"/>
      <c r="H1037" s="116"/>
      <c r="I1037" s="116"/>
      <c r="J1037" s="116"/>
      <c r="K1037" s="116"/>
    </row>
    <row r="1038" spans="2:11">
      <c r="B1038" s="115"/>
      <c r="C1038" s="115"/>
      <c r="D1038" s="115"/>
      <c r="E1038" s="116"/>
      <c r="F1038" s="116"/>
      <c r="G1038" s="116"/>
      <c r="H1038" s="116"/>
      <c r="I1038" s="116"/>
      <c r="J1038" s="116"/>
      <c r="K1038" s="116"/>
    </row>
    <row r="1039" spans="2:11">
      <c r="B1039" s="115"/>
      <c r="C1039" s="115"/>
      <c r="D1039" s="115"/>
      <c r="E1039" s="116"/>
      <c r="F1039" s="116"/>
      <c r="G1039" s="116"/>
      <c r="H1039" s="116"/>
      <c r="I1039" s="116"/>
      <c r="J1039" s="116"/>
      <c r="K1039" s="116"/>
    </row>
    <row r="1040" spans="2:11">
      <c r="B1040" s="115"/>
      <c r="C1040" s="115"/>
      <c r="D1040" s="115"/>
      <c r="E1040" s="116"/>
      <c r="F1040" s="116"/>
      <c r="G1040" s="116"/>
      <c r="H1040" s="116"/>
      <c r="I1040" s="116"/>
      <c r="J1040" s="116"/>
      <c r="K1040" s="116"/>
    </row>
    <row r="1041" spans="2:11">
      <c r="B1041" s="115"/>
      <c r="C1041" s="115"/>
      <c r="D1041" s="115"/>
      <c r="E1041" s="116"/>
      <c r="F1041" s="116"/>
      <c r="G1041" s="116"/>
      <c r="H1041" s="116"/>
      <c r="I1041" s="116"/>
      <c r="J1041" s="116"/>
      <c r="K1041" s="116"/>
    </row>
    <row r="1042" spans="2:11">
      <c r="B1042" s="115"/>
      <c r="C1042" s="115"/>
      <c r="D1042" s="115"/>
      <c r="E1042" s="116"/>
      <c r="F1042" s="116"/>
      <c r="G1042" s="116"/>
      <c r="H1042" s="116"/>
      <c r="I1042" s="116"/>
      <c r="J1042" s="116"/>
      <c r="K1042" s="116"/>
    </row>
    <row r="1043" spans="2:11">
      <c r="B1043" s="115"/>
      <c r="C1043" s="115"/>
      <c r="D1043" s="115"/>
      <c r="E1043" s="116"/>
      <c r="F1043" s="116"/>
      <c r="G1043" s="116"/>
      <c r="H1043" s="116"/>
      <c r="I1043" s="116"/>
      <c r="J1043" s="116"/>
      <c r="K1043" s="116"/>
    </row>
    <row r="1044" spans="2:11">
      <c r="B1044" s="115"/>
      <c r="C1044" s="115"/>
      <c r="D1044" s="115"/>
      <c r="E1044" s="116"/>
      <c r="F1044" s="116"/>
      <c r="G1044" s="116"/>
      <c r="H1044" s="116"/>
      <c r="I1044" s="116"/>
      <c r="J1044" s="116"/>
      <c r="K1044" s="116"/>
    </row>
    <row r="1045" spans="2:11">
      <c r="B1045" s="115"/>
      <c r="C1045" s="115"/>
      <c r="D1045" s="115"/>
      <c r="E1045" s="116"/>
      <c r="F1045" s="116"/>
      <c r="G1045" s="116"/>
      <c r="H1045" s="116"/>
      <c r="I1045" s="116"/>
      <c r="J1045" s="116"/>
      <c r="K1045" s="116"/>
    </row>
    <row r="1046" spans="2:11">
      <c r="B1046" s="115"/>
      <c r="C1046" s="115"/>
      <c r="D1046" s="115"/>
      <c r="E1046" s="116"/>
      <c r="F1046" s="116"/>
      <c r="G1046" s="116"/>
      <c r="H1046" s="116"/>
      <c r="I1046" s="116"/>
      <c r="J1046" s="116"/>
      <c r="K1046" s="116"/>
    </row>
    <row r="1047" spans="2:11">
      <c r="B1047" s="115"/>
      <c r="C1047" s="115"/>
      <c r="D1047" s="115"/>
      <c r="E1047" s="116"/>
      <c r="F1047" s="116"/>
      <c r="G1047" s="116"/>
      <c r="H1047" s="116"/>
      <c r="I1047" s="116"/>
      <c r="J1047" s="116"/>
      <c r="K1047" s="116"/>
    </row>
    <row r="1048" spans="2:11">
      <c r="B1048" s="115"/>
      <c r="C1048" s="115"/>
      <c r="D1048" s="115"/>
      <c r="E1048" s="116"/>
      <c r="F1048" s="116"/>
      <c r="G1048" s="116"/>
      <c r="H1048" s="116"/>
      <c r="I1048" s="116"/>
      <c r="J1048" s="116"/>
      <c r="K1048" s="116"/>
    </row>
    <row r="1049" spans="2:11">
      <c r="B1049" s="115"/>
      <c r="C1049" s="115"/>
      <c r="D1049" s="115"/>
      <c r="E1049" s="116"/>
      <c r="F1049" s="116"/>
      <c r="G1049" s="116"/>
      <c r="H1049" s="116"/>
      <c r="I1049" s="116"/>
      <c r="J1049" s="116"/>
      <c r="K1049" s="116"/>
    </row>
    <row r="1050" spans="2:11">
      <c r="B1050" s="115"/>
      <c r="C1050" s="115"/>
      <c r="D1050" s="115"/>
      <c r="E1050" s="116"/>
      <c r="F1050" s="116"/>
      <c r="G1050" s="116"/>
      <c r="H1050" s="116"/>
      <c r="I1050" s="116"/>
      <c r="J1050" s="116"/>
      <c r="K1050" s="116"/>
    </row>
    <row r="1051" spans="2:11">
      <c r="B1051" s="115"/>
      <c r="C1051" s="115"/>
      <c r="D1051" s="115"/>
      <c r="E1051" s="116"/>
      <c r="F1051" s="116"/>
      <c r="G1051" s="116"/>
      <c r="H1051" s="116"/>
      <c r="I1051" s="116"/>
      <c r="J1051" s="116"/>
      <c r="K1051" s="116"/>
    </row>
    <row r="1052" spans="2:11">
      <c r="B1052" s="115"/>
      <c r="C1052" s="115"/>
      <c r="D1052" s="115"/>
      <c r="E1052" s="116"/>
      <c r="F1052" s="116"/>
      <c r="G1052" s="116"/>
      <c r="H1052" s="116"/>
      <c r="I1052" s="116"/>
      <c r="J1052" s="116"/>
      <c r="K1052" s="116"/>
    </row>
    <row r="1053" spans="2:11">
      <c r="B1053" s="115"/>
      <c r="C1053" s="115"/>
      <c r="D1053" s="115"/>
      <c r="E1053" s="116"/>
      <c r="F1053" s="116"/>
      <c r="G1053" s="116"/>
      <c r="H1053" s="116"/>
      <c r="I1053" s="116"/>
      <c r="J1053" s="116"/>
      <c r="K1053" s="116"/>
    </row>
    <row r="1054" spans="2:11">
      <c r="B1054" s="115"/>
      <c r="C1054" s="115"/>
      <c r="D1054" s="115"/>
      <c r="E1054" s="116"/>
      <c r="F1054" s="116"/>
      <c r="G1054" s="116"/>
      <c r="H1054" s="116"/>
      <c r="I1054" s="116"/>
      <c r="J1054" s="116"/>
      <c r="K1054" s="116"/>
    </row>
    <row r="1055" spans="2:11">
      <c r="B1055" s="115"/>
      <c r="C1055" s="115"/>
      <c r="D1055" s="115"/>
      <c r="E1055" s="116"/>
      <c r="F1055" s="116"/>
      <c r="G1055" s="116"/>
      <c r="H1055" s="116"/>
      <c r="I1055" s="116"/>
      <c r="J1055" s="116"/>
      <c r="K1055" s="116"/>
    </row>
    <row r="1056" spans="2:11">
      <c r="B1056" s="115"/>
      <c r="C1056" s="115"/>
      <c r="D1056" s="115"/>
      <c r="E1056" s="116"/>
      <c r="F1056" s="116"/>
      <c r="G1056" s="116"/>
      <c r="H1056" s="116"/>
      <c r="I1056" s="116"/>
      <c r="J1056" s="116"/>
      <c r="K1056" s="116"/>
    </row>
    <row r="1057" spans="2:11">
      <c r="B1057" s="115"/>
      <c r="C1057" s="115"/>
      <c r="D1057" s="115"/>
      <c r="E1057" s="116"/>
      <c r="F1057" s="116"/>
      <c r="G1057" s="116"/>
      <c r="H1057" s="116"/>
      <c r="I1057" s="116"/>
      <c r="J1057" s="116"/>
      <c r="K1057" s="116"/>
    </row>
    <row r="1058" spans="2:11">
      <c r="B1058" s="115"/>
      <c r="C1058" s="115"/>
      <c r="D1058" s="115"/>
      <c r="E1058" s="116"/>
      <c r="F1058" s="116"/>
      <c r="G1058" s="116"/>
      <c r="H1058" s="116"/>
      <c r="I1058" s="116"/>
      <c r="J1058" s="116"/>
      <c r="K1058" s="116"/>
    </row>
    <row r="1059" spans="2:11">
      <c r="B1059" s="115"/>
      <c r="C1059" s="115"/>
      <c r="D1059" s="115"/>
      <c r="E1059" s="116"/>
      <c r="F1059" s="116"/>
      <c r="G1059" s="116"/>
      <c r="H1059" s="116"/>
      <c r="I1059" s="116"/>
      <c r="J1059" s="116"/>
      <c r="K1059" s="116"/>
    </row>
    <row r="1060" spans="2:11">
      <c r="B1060" s="115"/>
      <c r="C1060" s="115"/>
      <c r="D1060" s="115"/>
      <c r="E1060" s="116"/>
      <c r="F1060" s="116"/>
      <c r="G1060" s="116"/>
      <c r="H1060" s="116"/>
      <c r="I1060" s="116"/>
      <c r="J1060" s="116"/>
      <c r="K1060" s="116"/>
    </row>
    <row r="1061" spans="2:11">
      <c r="B1061" s="115"/>
      <c r="C1061" s="115"/>
      <c r="D1061" s="115"/>
      <c r="E1061" s="116"/>
      <c r="F1061" s="116"/>
      <c r="G1061" s="116"/>
      <c r="H1061" s="116"/>
      <c r="I1061" s="116"/>
      <c r="J1061" s="116"/>
      <c r="K1061" s="116"/>
    </row>
    <row r="1062" spans="2:11">
      <c r="B1062" s="115"/>
      <c r="C1062" s="115"/>
      <c r="D1062" s="115"/>
      <c r="E1062" s="116"/>
      <c r="F1062" s="116"/>
      <c r="G1062" s="116"/>
      <c r="H1062" s="116"/>
      <c r="I1062" s="116"/>
      <c r="J1062" s="116"/>
      <c r="K1062" s="116"/>
    </row>
    <row r="1063" spans="2:11">
      <c r="B1063" s="115"/>
      <c r="C1063" s="115"/>
      <c r="D1063" s="115"/>
      <c r="E1063" s="116"/>
      <c r="F1063" s="116"/>
      <c r="G1063" s="116"/>
      <c r="H1063" s="116"/>
      <c r="I1063" s="116"/>
      <c r="J1063" s="116"/>
      <c r="K1063" s="116"/>
    </row>
    <row r="1064" spans="2:11">
      <c r="B1064" s="115"/>
      <c r="C1064" s="115"/>
      <c r="D1064" s="115"/>
      <c r="E1064" s="116"/>
      <c r="F1064" s="116"/>
      <c r="G1064" s="116"/>
      <c r="H1064" s="116"/>
      <c r="I1064" s="116"/>
      <c r="J1064" s="116"/>
      <c r="K1064" s="116"/>
    </row>
    <row r="1065" spans="2:11">
      <c r="B1065" s="115"/>
      <c r="C1065" s="115"/>
      <c r="D1065" s="115"/>
      <c r="E1065" s="116"/>
      <c r="F1065" s="116"/>
      <c r="G1065" s="116"/>
      <c r="H1065" s="116"/>
      <c r="I1065" s="116"/>
      <c r="J1065" s="116"/>
      <c r="K1065" s="116"/>
    </row>
    <row r="1066" spans="2:11">
      <c r="B1066" s="115"/>
      <c r="C1066" s="115"/>
      <c r="D1066" s="115"/>
      <c r="E1066" s="116"/>
      <c r="F1066" s="116"/>
      <c r="G1066" s="116"/>
      <c r="H1066" s="116"/>
      <c r="I1066" s="116"/>
      <c r="J1066" s="116"/>
      <c r="K1066" s="116"/>
    </row>
    <row r="1067" spans="2:11">
      <c r="B1067" s="115"/>
      <c r="C1067" s="115"/>
      <c r="D1067" s="115"/>
      <c r="E1067" s="116"/>
      <c r="F1067" s="116"/>
      <c r="G1067" s="116"/>
      <c r="H1067" s="116"/>
      <c r="I1067" s="116"/>
      <c r="J1067" s="116"/>
      <c r="K1067" s="116"/>
    </row>
    <row r="1068" spans="2:11">
      <c r="B1068" s="115"/>
      <c r="C1068" s="115"/>
      <c r="D1068" s="115"/>
      <c r="E1068" s="116"/>
      <c r="F1068" s="116"/>
      <c r="G1068" s="116"/>
      <c r="H1068" s="116"/>
      <c r="I1068" s="116"/>
      <c r="J1068" s="116"/>
      <c r="K1068" s="116"/>
    </row>
    <row r="1069" spans="2:11">
      <c r="B1069" s="115"/>
      <c r="C1069" s="115"/>
      <c r="D1069" s="115"/>
      <c r="E1069" s="116"/>
      <c r="F1069" s="116"/>
      <c r="G1069" s="116"/>
      <c r="H1069" s="116"/>
      <c r="I1069" s="116"/>
      <c r="J1069" s="116"/>
      <c r="K1069" s="116"/>
    </row>
    <row r="1070" spans="2:11">
      <c r="B1070" s="115"/>
      <c r="C1070" s="115"/>
      <c r="D1070" s="115"/>
      <c r="E1070" s="116"/>
      <c r="F1070" s="116"/>
      <c r="G1070" s="116"/>
      <c r="H1070" s="116"/>
      <c r="I1070" s="116"/>
      <c r="J1070" s="116"/>
      <c r="K1070" s="116"/>
    </row>
    <row r="1071" spans="2:11">
      <c r="B1071" s="115"/>
      <c r="C1071" s="115"/>
      <c r="D1071" s="115"/>
      <c r="E1071" s="116"/>
      <c r="F1071" s="116"/>
      <c r="G1071" s="116"/>
      <c r="H1071" s="116"/>
      <c r="I1071" s="116"/>
      <c r="J1071" s="116"/>
      <c r="K1071" s="116"/>
    </row>
    <row r="1072" spans="2:11">
      <c r="B1072" s="115"/>
      <c r="C1072" s="115"/>
      <c r="D1072" s="115"/>
      <c r="E1072" s="116"/>
      <c r="F1072" s="116"/>
      <c r="G1072" s="116"/>
      <c r="H1072" s="116"/>
      <c r="I1072" s="116"/>
      <c r="J1072" s="116"/>
      <c r="K1072" s="116"/>
    </row>
    <row r="1073" spans="2:11">
      <c r="B1073" s="115"/>
      <c r="C1073" s="115"/>
      <c r="D1073" s="115"/>
      <c r="E1073" s="116"/>
      <c r="F1073" s="116"/>
      <c r="G1073" s="116"/>
      <c r="H1073" s="116"/>
      <c r="I1073" s="116"/>
      <c r="J1073" s="116"/>
      <c r="K1073" s="116"/>
    </row>
    <row r="1074" spans="2:11">
      <c r="B1074" s="115"/>
      <c r="C1074" s="115"/>
      <c r="D1074" s="115"/>
      <c r="E1074" s="116"/>
      <c r="F1074" s="116"/>
      <c r="G1074" s="116"/>
      <c r="H1074" s="116"/>
      <c r="I1074" s="116"/>
      <c r="J1074" s="116"/>
      <c r="K1074" s="116"/>
    </row>
    <row r="1075" spans="2:11">
      <c r="B1075" s="115"/>
      <c r="C1075" s="115"/>
      <c r="D1075" s="115"/>
      <c r="E1075" s="116"/>
      <c r="F1075" s="116"/>
      <c r="G1075" s="116"/>
      <c r="H1075" s="116"/>
      <c r="I1075" s="116"/>
      <c r="J1075" s="116"/>
      <c r="K1075" s="116"/>
    </row>
    <row r="1076" spans="2:11">
      <c r="B1076" s="115"/>
      <c r="C1076" s="115"/>
      <c r="D1076" s="115"/>
      <c r="E1076" s="116"/>
      <c r="F1076" s="116"/>
      <c r="G1076" s="116"/>
      <c r="H1076" s="116"/>
      <c r="I1076" s="116"/>
      <c r="J1076" s="116"/>
      <c r="K1076" s="116"/>
    </row>
    <row r="1077" spans="2:11">
      <c r="B1077" s="115"/>
      <c r="C1077" s="115"/>
      <c r="D1077" s="115"/>
      <c r="E1077" s="116"/>
      <c r="F1077" s="116"/>
      <c r="G1077" s="116"/>
      <c r="H1077" s="116"/>
      <c r="I1077" s="116"/>
      <c r="J1077" s="116"/>
      <c r="K1077" s="116"/>
    </row>
    <row r="1078" spans="2:11">
      <c r="B1078" s="115"/>
      <c r="C1078" s="115"/>
      <c r="D1078" s="115"/>
      <c r="E1078" s="116"/>
      <c r="F1078" s="116"/>
      <c r="G1078" s="116"/>
      <c r="H1078" s="116"/>
      <c r="I1078" s="116"/>
      <c r="J1078" s="116"/>
      <c r="K1078" s="116"/>
    </row>
    <row r="1079" spans="2:11">
      <c r="B1079" s="115"/>
      <c r="C1079" s="115"/>
      <c r="D1079" s="115"/>
      <c r="E1079" s="116"/>
      <c r="F1079" s="116"/>
      <c r="G1079" s="116"/>
      <c r="H1079" s="116"/>
      <c r="I1079" s="116"/>
      <c r="J1079" s="116"/>
      <c r="K1079" s="116"/>
    </row>
    <row r="1080" spans="2:11">
      <c r="B1080" s="115"/>
      <c r="C1080" s="115"/>
      <c r="D1080" s="115"/>
      <c r="E1080" s="116"/>
      <c r="F1080" s="116"/>
      <c r="G1080" s="116"/>
      <c r="H1080" s="116"/>
      <c r="I1080" s="116"/>
      <c r="J1080" s="116"/>
      <c r="K1080" s="116"/>
    </row>
    <row r="1081" spans="2:11">
      <c r="B1081" s="115"/>
      <c r="C1081" s="115"/>
      <c r="D1081" s="115"/>
      <c r="E1081" s="116"/>
      <c r="F1081" s="116"/>
      <c r="G1081" s="116"/>
      <c r="H1081" s="116"/>
      <c r="I1081" s="116"/>
      <c r="J1081" s="116"/>
      <c r="K1081" s="116"/>
    </row>
    <row r="1082" spans="2:11">
      <c r="B1082" s="115"/>
      <c r="C1082" s="115"/>
      <c r="D1082" s="115"/>
      <c r="E1082" s="116"/>
      <c r="F1082" s="116"/>
      <c r="G1082" s="116"/>
      <c r="H1082" s="116"/>
      <c r="I1082" s="116"/>
      <c r="J1082" s="116"/>
      <c r="K1082" s="116"/>
    </row>
    <row r="1083" spans="2:11">
      <c r="B1083" s="115"/>
      <c r="C1083" s="115"/>
      <c r="D1083" s="115"/>
      <c r="E1083" s="116"/>
      <c r="F1083" s="116"/>
      <c r="G1083" s="116"/>
      <c r="H1083" s="116"/>
      <c r="I1083" s="116"/>
      <c r="J1083" s="116"/>
      <c r="K1083" s="116"/>
    </row>
    <row r="1084" spans="2:11">
      <c r="B1084" s="115"/>
      <c r="C1084" s="115"/>
      <c r="D1084" s="115"/>
      <c r="E1084" s="116"/>
      <c r="F1084" s="116"/>
      <c r="G1084" s="116"/>
      <c r="H1084" s="116"/>
      <c r="I1084" s="116"/>
      <c r="J1084" s="116"/>
      <c r="K1084" s="116"/>
    </row>
    <row r="1085" spans="2:11">
      <c r="B1085" s="115"/>
      <c r="C1085" s="115"/>
      <c r="D1085" s="115"/>
      <c r="E1085" s="116"/>
      <c r="F1085" s="116"/>
      <c r="G1085" s="116"/>
      <c r="H1085" s="116"/>
      <c r="I1085" s="116"/>
      <c r="J1085" s="116"/>
      <c r="K1085" s="116"/>
    </row>
    <row r="1086" spans="2:11">
      <c r="B1086" s="115"/>
      <c r="C1086" s="115"/>
      <c r="D1086" s="115"/>
      <c r="E1086" s="116"/>
      <c r="F1086" s="116"/>
      <c r="G1086" s="116"/>
      <c r="H1086" s="116"/>
      <c r="I1086" s="116"/>
      <c r="J1086" s="116"/>
      <c r="K1086" s="116"/>
    </row>
    <row r="1087" spans="2:11">
      <c r="B1087" s="115"/>
      <c r="C1087" s="115"/>
      <c r="D1087" s="115"/>
      <c r="E1087" s="116"/>
      <c r="F1087" s="116"/>
      <c r="G1087" s="116"/>
      <c r="H1087" s="116"/>
      <c r="I1087" s="116"/>
      <c r="J1087" s="116"/>
      <c r="K1087" s="116"/>
    </row>
    <row r="1088" spans="2:11">
      <c r="B1088" s="115"/>
      <c r="C1088" s="115"/>
      <c r="D1088" s="115"/>
      <c r="E1088" s="116"/>
      <c r="F1088" s="116"/>
      <c r="G1088" s="116"/>
      <c r="H1088" s="116"/>
      <c r="I1088" s="116"/>
      <c r="J1088" s="116"/>
      <c r="K1088" s="116"/>
    </row>
    <row r="1089" spans="2:11">
      <c r="B1089" s="115"/>
      <c r="C1089" s="115"/>
      <c r="D1089" s="115"/>
      <c r="E1089" s="116"/>
      <c r="F1089" s="116"/>
      <c r="G1089" s="116"/>
      <c r="H1089" s="116"/>
      <c r="I1089" s="116"/>
      <c r="J1089" s="116"/>
      <c r="K1089" s="116"/>
    </row>
    <row r="1090" spans="2:11">
      <c r="B1090" s="115"/>
      <c r="C1090" s="115"/>
      <c r="D1090" s="115"/>
      <c r="E1090" s="116"/>
      <c r="F1090" s="116"/>
      <c r="G1090" s="116"/>
      <c r="H1090" s="116"/>
      <c r="I1090" s="116"/>
      <c r="J1090" s="116"/>
      <c r="K1090" s="116"/>
    </row>
    <row r="1091" spans="2:11">
      <c r="B1091" s="115"/>
      <c r="C1091" s="115"/>
      <c r="D1091" s="115"/>
      <c r="E1091" s="116"/>
      <c r="F1091" s="116"/>
      <c r="G1091" s="116"/>
      <c r="H1091" s="116"/>
      <c r="I1091" s="116"/>
      <c r="J1091" s="116"/>
      <c r="K1091" s="116"/>
    </row>
    <row r="1092" spans="2:11">
      <c r="B1092" s="115"/>
      <c r="C1092" s="115"/>
      <c r="D1092" s="115"/>
      <c r="E1092" s="116"/>
      <c r="F1092" s="116"/>
      <c r="G1092" s="116"/>
      <c r="H1092" s="116"/>
      <c r="I1092" s="116"/>
      <c r="J1092" s="116"/>
      <c r="K1092" s="116"/>
    </row>
    <row r="1093" spans="2:11">
      <c r="B1093" s="115"/>
      <c r="C1093" s="115"/>
      <c r="D1093" s="115"/>
      <c r="E1093" s="116"/>
      <c r="F1093" s="116"/>
      <c r="G1093" s="116"/>
      <c r="H1093" s="116"/>
      <c r="I1093" s="116"/>
      <c r="J1093" s="116"/>
      <c r="K1093" s="116"/>
    </row>
    <row r="1094" spans="2:11">
      <c r="B1094" s="115"/>
      <c r="C1094" s="115"/>
      <c r="D1094" s="115"/>
      <c r="E1094" s="116"/>
      <c r="F1094" s="116"/>
      <c r="G1094" s="116"/>
      <c r="H1094" s="116"/>
      <c r="I1094" s="116"/>
      <c r="J1094" s="116"/>
      <c r="K1094" s="116"/>
    </row>
    <row r="1095" spans="2:11">
      <c r="B1095" s="115"/>
      <c r="C1095" s="115"/>
      <c r="D1095" s="115"/>
      <c r="E1095" s="116"/>
      <c r="F1095" s="116"/>
      <c r="G1095" s="116"/>
      <c r="H1095" s="116"/>
      <c r="I1095" s="116"/>
      <c r="J1095" s="116"/>
      <c r="K1095" s="116"/>
    </row>
    <row r="1096" spans="2:11">
      <c r="B1096" s="115"/>
      <c r="C1096" s="115"/>
      <c r="D1096" s="115"/>
      <c r="E1096" s="116"/>
      <c r="F1096" s="116"/>
      <c r="G1096" s="116"/>
      <c r="H1096" s="116"/>
      <c r="I1096" s="116"/>
      <c r="J1096" s="116"/>
      <c r="K1096" s="116"/>
    </row>
    <row r="1097" spans="2:11">
      <c r="B1097" s="115"/>
      <c r="C1097" s="115"/>
      <c r="D1097" s="115"/>
      <c r="E1097" s="116"/>
      <c r="F1097" s="116"/>
      <c r="G1097" s="116"/>
      <c r="H1097" s="116"/>
      <c r="I1097" s="116"/>
      <c r="J1097" s="116"/>
      <c r="K1097" s="116"/>
    </row>
    <row r="1098" spans="2:11">
      <c r="B1098" s="115"/>
      <c r="C1098" s="115"/>
      <c r="D1098" s="115"/>
      <c r="E1098" s="116"/>
      <c r="F1098" s="116"/>
      <c r="G1098" s="116"/>
      <c r="H1098" s="116"/>
      <c r="I1098" s="116"/>
      <c r="J1098" s="116"/>
      <c r="K1098" s="116"/>
    </row>
    <row r="1099" spans="2:11">
      <c r="B1099" s="115"/>
      <c r="C1099" s="115"/>
      <c r="D1099" s="115"/>
      <c r="E1099" s="116"/>
      <c r="F1099" s="116"/>
      <c r="G1099" s="116"/>
      <c r="H1099" s="116"/>
      <c r="I1099" s="116"/>
      <c r="J1099" s="116"/>
      <c r="K1099" s="116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17">
      <c r="B1" s="46" t="s">
        <v>144</v>
      </c>
      <c r="C1" s="67" t="s" vm="1">
        <v>229</v>
      </c>
    </row>
    <row r="2" spans="2:17">
      <c r="B2" s="46" t="s">
        <v>143</v>
      </c>
      <c r="C2" s="67" t="s">
        <v>230</v>
      </c>
    </row>
    <row r="3" spans="2:17">
      <c r="B3" s="46" t="s">
        <v>145</v>
      </c>
      <c r="C3" s="67" t="s">
        <v>231</v>
      </c>
    </row>
    <row r="4" spans="2:17">
      <c r="B4" s="46" t="s">
        <v>146</v>
      </c>
      <c r="C4" s="67">
        <v>8801</v>
      </c>
    </row>
    <row r="6" spans="2:17" ht="26.25" customHeight="1">
      <c r="B6" s="152" t="s">
        <v>173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4"/>
    </row>
    <row r="7" spans="2:17" ht="26.25" customHeight="1">
      <c r="B7" s="152" t="s">
        <v>100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4"/>
    </row>
    <row r="8" spans="2:17" s="3" customFormat="1" ht="47.25">
      <c r="B8" s="21" t="s">
        <v>114</v>
      </c>
      <c r="C8" s="29" t="s">
        <v>44</v>
      </c>
      <c r="D8" s="29" t="s">
        <v>50</v>
      </c>
      <c r="E8" s="29" t="s">
        <v>14</v>
      </c>
      <c r="F8" s="29" t="s">
        <v>65</v>
      </c>
      <c r="G8" s="29" t="s">
        <v>102</v>
      </c>
      <c r="H8" s="29" t="s">
        <v>17</v>
      </c>
      <c r="I8" s="29" t="s">
        <v>101</v>
      </c>
      <c r="J8" s="29" t="s">
        <v>16</v>
      </c>
      <c r="K8" s="29" t="s">
        <v>18</v>
      </c>
      <c r="L8" s="29" t="s">
        <v>205</v>
      </c>
      <c r="M8" s="29" t="s">
        <v>204</v>
      </c>
      <c r="N8" s="29" t="s">
        <v>109</v>
      </c>
      <c r="O8" s="29" t="s">
        <v>57</v>
      </c>
      <c r="P8" s="29" t="s">
        <v>147</v>
      </c>
      <c r="Q8" s="30" t="s">
        <v>149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212</v>
      </c>
      <c r="M9" s="15"/>
      <c r="N9" s="15" t="s">
        <v>208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111</v>
      </c>
    </row>
    <row r="11" spans="2:17" s="4" customFormat="1" ht="18" customHeight="1">
      <c r="B11" s="126" t="s">
        <v>3263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27">
        <v>0</v>
      </c>
      <c r="O11" s="88"/>
      <c r="P11" s="128">
        <v>0</v>
      </c>
      <c r="Q11" s="128">
        <v>0</v>
      </c>
    </row>
    <row r="12" spans="2:17" ht="18" customHeight="1">
      <c r="B12" s="129" t="s">
        <v>220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  <row r="13" spans="2:17">
      <c r="B13" s="129" t="s">
        <v>110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2:17">
      <c r="B14" s="129" t="s">
        <v>203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2:17">
      <c r="B15" s="129" t="s">
        <v>211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2:17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2:17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2:17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2:17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2:17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2:17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2:17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</row>
    <row r="25" spans="2:17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</row>
    <row r="26" spans="2:17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2:17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  <row r="28" spans="2:17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</row>
    <row r="29" spans="2:17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2:17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2:17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2:17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2:17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2:17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2:17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2:17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2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2:17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2:17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2:17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2:17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2:17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2:17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</row>
    <row r="44" spans="2:17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2:17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2:17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2:17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2:17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</row>
    <row r="49" spans="2:17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</row>
    <row r="50" spans="2:17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</row>
    <row r="51" spans="2:17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</row>
    <row r="52" spans="2:17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2:17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</row>
    <row r="54" spans="2:17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</row>
    <row r="55" spans="2:17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2:17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2:17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  <row r="58" spans="2:17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2:17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</row>
    <row r="60" spans="2:17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</row>
    <row r="61" spans="2:17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2:17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</row>
    <row r="63" spans="2:17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</row>
    <row r="64" spans="2:17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</row>
    <row r="65" spans="2:17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</row>
    <row r="66" spans="2:17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</row>
    <row r="67" spans="2:17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</row>
    <row r="68" spans="2:17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</row>
    <row r="69" spans="2:17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</row>
    <row r="70" spans="2:17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</row>
    <row r="71" spans="2:17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</row>
    <row r="72" spans="2:17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</row>
    <row r="73" spans="2:17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2:17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2:17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2:17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</row>
    <row r="77" spans="2:17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</row>
    <row r="78" spans="2:17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</row>
    <row r="79" spans="2:17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</row>
    <row r="80" spans="2:17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</row>
    <row r="81" spans="2:17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</row>
    <row r="82" spans="2:17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</row>
    <row r="83" spans="2:17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2:17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</row>
    <row r="85" spans="2:17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</row>
    <row r="86" spans="2:17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</row>
    <row r="87" spans="2:17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</row>
    <row r="88" spans="2:17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</row>
    <row r="89" spans="2:17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</row>
    <row r="90" spans="2:17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</row>
    <row r="91" spans="2:17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</row>
    <row r="92" spans="2:17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</row>
    <row r="93" spans="2:17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</row>
    <row r="94" spans="2:17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</row>
    <row r="95" spans="2:17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</row>
    <row r="96" spans="2:17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</row>
    <row r="97" spans="2:17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</row>
    <row r="98" spans="2:17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</row>
    <row r="99" spans="2:17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</row>
    <row r="100" spans="2:17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</row>
    <row r="101" spans="2:17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</row>
    <row r="102" spans="2:17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</row>
    <row r="103" spans="2:17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</row>
    <row r="104" spans="2:17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</row>
    <row r="105" spans="2:17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</row>
    <row r="106" spans="2:17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</row>
    <row r="107" spans="2:17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</row>
    <row r="108" spans="2:17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</row>
    <row r="109" spans="2:17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2:17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2:17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2:17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</row>
    <row r="113" spans="2:17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</row>
    <row r="114" spans="2:17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</row>
    <row r="115" spans="2:17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</row>
    <row r="116" spans="2:17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</row>
    <row r="117" spans="2:17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</row>
    <row r="118" spans="2:17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</row>
    <row r="119" spans="2:17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</row>
    <row r="120" spans="2:17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</row>
    <row r="121" spans="2:17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</row>
    <row r="122" spans="2:17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</row>
    <row r="123" spans="2:17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</row>
    <row r="124" spans="2:17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</row>
    <row r="125" spans="2:17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</row>
    <row r="126" spans="2:17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</row>
    <row r="127" spans="2:17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</row>
    <row r="128" spans="2:17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</row>
    <row r="129" spans="2:17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</row>
    <row r="130" spans="2:17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</row>
    <row r="131" spans="2:17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</row>
    <row r="132" spans="2:17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</row>
    <row r="133" spans="2:17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</row>
    <row r="134" spans="2:17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</row>
    <row r="135" spans="2:17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</row>
    <row r="136" spans="2:17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</row>
    <row r="137" spans="2:17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</row>
    <row r="138" spans="2:17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</row>
    <row r="139" spans="2:17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</row>
    <row r="140" spans="2:17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</row>
    <row r="141" spans="2:17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</row>
    <row r="142" spans="2:17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</row>
    <row r="143" spans="2:17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</row>
    <row r="144" spans="2:17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</row>
    <row r="145" spans="2:17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</row>
    <row r="146" spans="2:17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</row>
    <row r="147" spans="2:17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</row>
    <row r="148" spans="2:17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</row>
    <row r="149" spans="2:17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2:17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</row>
    <row r="151" spans="2:17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</row>
    <row r="152" spans="2:17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</row>
    <row r="153" spans="2:17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2:17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2:17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2:17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2:17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2:17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2:17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2:17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2:17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2:17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2:17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2:17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2:17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2:17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2:17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2:17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2:17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7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7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2:17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2:17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2:17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2:17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2:17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2:17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  <row r="178" spans="2:17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</row>
    <row r="179" spans="2:17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</row>
    <row r="180" spans="2:17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</row>
    <row r="181" spans="2:17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</row>
    <row r="182" spans="2:17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</row>
    <row r="183" spans="2:17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</row>
    <row r="184" spans="2:17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</row>
    <row r="185" spans="2:17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</row>
    <row r="186" spans="2:17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</row>
    <row r="187" spans="2:17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</row>
    <row r="188" spans="2:17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</row>
    <row r="189" spans="2:17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</row>
    <row r="190" spans="2:17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</row>
    <row r="191" spans="2:17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</row>
    <row r="192" spans="2:17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</row>
    <row r="193" spans="2:17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</row>
    <row r="194" spans="2:17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</row>
    <row r="195" spans="2:17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</row>
    <row r="196" spans="2:17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</row>
    <row r="197" spans="2:17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</row>
    <row r="198" spans="2:17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</row>
    <row r="199" spans="2:17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</row>
    <row r="200" spans="2:17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</row>
    <row r="201" spans="2:17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</row>
    <row r="202" spans="2:17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</row>
    <row r="203" spans="2:17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</row>
    <row r="204" spans="2:17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</row>
    <row r="205" spans="2:17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</row>
    <row r="206" spans="2:17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</row>
    <row r="207" spans="2:17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</row>
    <row r="208" spans="2:17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</row>
    <row r="209" spans="2:17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</row>
    <row r="210" spans="2:17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</row>
    <row r="211" spans="2:17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</row>
    <row r="212" spans="2:17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</row>
    <row r="213" spans="2:17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</row>
    <row r="214" spans="2:17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</row>
    <row r="215" spans="2:17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</row>
    <row r="216" spans="2:17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</row>
    <row r="217" spans="2:17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</row>
    <row r="218" spans="2:17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</row>
    <row r="219" spans="2:17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</row>
    <row r="220" spans="2:17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</row>
    <row r="221" spans="2:17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</row>
    <row r="222" spans="2:17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</row>
    <row r="223" spans="2:17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</row>
    <row r="224" spans="2:17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</row>
    <row r="225" spans="2:17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</row>
    <row r="226" spans="2:17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</row>
    <row r="227" spans="2:17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</row>
    <row r="228" spans="2:17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</row>
    <row r="229" spans="2:17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</row>
    <row r="230" spans="2:17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</row>
    <row r="231" spans="2:17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</row>
    <row r="232" spans="2:17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</row>
    <row r="233" spans="2:17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</row>
    <row r="234" spans="2:17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</row>
    <row r="235" spans="2:17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</row>
    <row r="236" spans="2:17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</row>
    <row r="237" spans="2:17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</row>
    <row r="238" spans="2:17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</row>
    <row r="239" spans="2:17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</row>
    <row r="240" spans="2:17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</row>
    <row r="241" spans="2:17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</row>
    <row r="242" spans="2:17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</row>
    <row r="243" spans="2:17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</row>
    <row r="244" spans="2:17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</row>
    <row r="245" spans="2:17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</row>
    <row r="246" spans="2:17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</row>
    <row r="247" spans="2:17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</row>
    <row r="248" spans="2:17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</row>
    <row r="249" spans="2:17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</row>
    <row r="250" spans="2:17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</row>
    <row r="251" spans="2:17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</row>
    <row r="252" spans="2:17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</row>
    <row r="253" spans="2:17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</row>
    <row r="254" spans="2:17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</row>
    <row r="255" spans="2:17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</row>
    <row r="256" spans="2:17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</row>
    <row r="257" spans="2:17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</row>
    <row r="258" spans="2:17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</row>
    <row r="259" spans="2:17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</row>
    <row r="260" spans="2:17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</row>
    <row r="261" spans="2:17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</row>
    <row r="262" spans="2:17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</row>
    <row r="263" spans="2:17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</row>
    <row r="264" spans="2:17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</row>
    <row r="265" spans="2:17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</row>
    <row r="266" spans="2:17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</row>
    <row r="267" spans="2:17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</row>
    <row r="268" spans="2:17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</row>
    <row r="269" spans="2:17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</row>
    <row r="270" spans="2:17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</row>
    <row r="271" spans="2:17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</row>
    <row r="272" spans="2:17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</row>
    <row r="273" spans="2:17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</row>
    <row r="274" spans="2:17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</row>
    <row r="275" spans="2:17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</row>
    <row r="276" spans="2:17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</row>
    <row r="277" spans="2:17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</row>
    <row r="278" spans="2:17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</row>
    <row r="279" spans="2:17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</row>
    <row r="280" spans="2:17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</row>
    <row r="281" spans="2:17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</row>
    <row r="282" spans="2:17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</row>
    <row r="283" spans="2:17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</row>
    <row r="284" spans="2:17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</row>
    <row r="285" spans="2:17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</row>
    <row r="286" spans="2:17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</row>
    <row r="287" spans="2:17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</row>
    <row r="288" spans="2:17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</row>
    <row r="289" spans="2:17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</row>
    <row r="290" spans="2:17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</row>
    <row r="291" spans="2:17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</row>
    <row r="292" spans="2:17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</row>
    <row r="293" spans="2:17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</row>
    <row r="294" spans="2:17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</row>
    <row r="295" spans="2:17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</row>
    <row r="296" spans="2:17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</row>
    <row r="297" spans="2:17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</row>
    <row r="298" spans="2:17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</row>
    <row r="299" spans="2:17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</row>
    <row r="300" spans="2:17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</row>
    <row r="301" spans="2:17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</row>
    <row r="302" spans="2:17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</row>
    <row r="303" spans="2:17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</row>
    <row r="304" spans="2:17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</row>
    <row r="305" spans="2:17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</row>
    <row r="306" spans="2:17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</row>
    <row r="307" spans="2:17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</row>
    <row r="308" spans="2:17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</row>
    <row r="309" spans="2:17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</row>
    <row r="310" spans="2:17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</row>
    <row r="311" spans="2:17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</row>
    <row r="312" spans="2:17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</row>
    <row r="313" spans="2:17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</row>
    <row r="314" spans="2:17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</row>
    <row r="315" spans="2:17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</row>
    <row r="316" spans="2:17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</row>
    <row r="317" spans="2:17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</row>
    <row r="318" spans="2:17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</row>
    <row r="319" spans="2:17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</row>
    <row r="320" spans="2:17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</row>
    <row r="321" spans="2:17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</row>
    <row r="322" spans="2:17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</row>
    <row r="323" spans="2:17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</row>
    <row r="324" spans="2:17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</row>
    <row r="325" spans="2:17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</row>
    <row r="326" spans="2:17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</row>
    <row r="327" spans="2:17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</row>
    <row r="328" spans="2:17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</row>
    <row r="329" spans="2:17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</row>
    <row r="330" spans="2:17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</row>
    <row r="331" spans="2:17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</row>
    <row r="332" spans="2:17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</row>
    <row r="333" spans="2:17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</row>
    <row r="334" spans="2:17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</row>
    <row r="335" spans="2:17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</row>
    <row r="336" spans="2:17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</row>
    <row r="337" spans="2:17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</row>
    <row r="338" spans="2:17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</row>
    <row r="339" spans="2:17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</row>
    <row r="340" spans="2:17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</row>
    <row r="341" spans="2:17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</row>
    <row r="342" spans="2:17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</row>
    <row r="343" spans="2:17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</row>
    <row r="344" spans="2:17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</row>
    <row r="345" spans="2:17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</row>
    <row r="346" spans="2:17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</row>
    <row r="347" spans="2:17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</row>
    <row r="348" spans="2:17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</row>
    <row r="349" spans="2:17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</row>
    <row r="350" spans="2:17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</row>
    <row r="351" spans="2:17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</row>
    <row r="352" spans="2:17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</row>
    <row r="353" spans="2:17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</row>
    <row r="354" spans="2:17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</row>
    <row r="355" spans="2:17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</row>
    <row r="356" spans="2:17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</row>
    <row r="357" spans="2:17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</row>
    <row r="358" spans="2:17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</row>
    <row r="359" spans="2:17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</row>
    <row r="360" spans="2:17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</row>
    <row r="361" spans="2:17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</row>
    <row r="362" spans="2:17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</row>
    <row r="363" spans="2:17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</row>
    <row r="364" spans="2:17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</row>
    <row r="365" spans="2:17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</row>
    <row r="366" spans="2:17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</row>
    <row r="367" spans="2:17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</row>
    <row r="368" spans="2:17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</row>
    <row r="369" spans="2:17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</row>
    <row r="370" spans="2:17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</row>
    <row r="371" spans="2:17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</row>
    <row r="372" spans="2:17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</row>
    <row r="373" spans="2:17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</row>
    <row r="374" spans="2:17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</row>
    <row r="375" spans="2:17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</row>
    <row r="376" spans="2:17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</row>
    <row r="377" spans="2:17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</row>
    <row r="378" spans="2:17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</row>
    <row r="379" spans="2:17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</row>
    <row r="380" spans="2:17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</row>
    <row r="381" spans="2:17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</row>
    <row r="382" spans="2:17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</row>
    <row r="383" spans="2:17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</row>
    <row r="384" spans="2:17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</row>
    <row r="385" spans="2:17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</row>
    <row r="386" spans="2:17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</row>
    <row r="387" spans="2:17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</row>
    <row r="388" spans="2:17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</row>
    <row r="389" spans="2:17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</row>
    <row r="390" spans="2:17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</row>
    <row r="391" spans="2:17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</row>
    <row r="392" spans="2:17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</row>
    <row r="393" spans="2:17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</row>
    <row r="394" spans="2:17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</row>
    <row r="395" spans="2:17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</row>
    <row r="396" spans="2:17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</row>
    <row r="397" spans="2:17">
      <c r="B397" s="115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</row>
    <row r="398" spans="2:17">
      <c r="B398" s="115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</row>
    <row r="399" spans="2:17">
      <c r="B399" s="115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</row>
    <row r="400" spans="2:17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</row>
    <row r="401" spans="2:17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</row>
    <row r="402" spans="2:17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</row>
    <row r="403" spans="2:17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</row>
    <row r="404" spans="2:17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</row>
    <row r="405" spans="2:17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</row>
    <row r="406" spans="2:17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</row>
    <row r="407" spans="2:17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</row>
    <row r="408" spans="2:17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</row>
    <row r="409" spans="2:17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</row>
    <row r="410" spans="2:17">
      <c r="B410" s="115"/>
      <c r="C410" s="115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</row>
    <row r="411" spans="2:17">
      <c r="B411" s="115"/>
      <c r="C411" s="115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</row>
    <row r="412" spans="2:17">
      <c r="B412" s="115"/>
      <c r="C412" s="115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</row>
    <row r="413" spans="2:17">
      <c r="B413" s="115"/>
      <c r="C413" s="115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</row>
    <row r="414" spans="2:17">
      <c r="B414" s="115"/>
      <c r="C414" s="115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</row>
    <row r="415" spans="2:17">
      <c r="B415" s="115"/>
      <c r="C415" s="115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</row>
    <row r="416" spans="2:17">
      <c r="B416" s="115"/>
      <c r="C416" s="115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</row>
    <row r="417" spans="2:17">
      <c r="B417" s="115"/>
      <c r="C417" s="115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</row>
    <row r="418" spans="2:17">
      <c r="B418" s="115"/>
      <c r="C418" s="115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</row>
    <row r="419" spans="2:17">
      <c r="B419" s="115"/>
      <c r="C419" s="115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</row>
    <row r="420" spans="2:17">
      <c r="B420" s="115"/>
      <c r="C420" s="115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</row>
    <row r="421" spans="2:17">
      <c r="B421" s="115"/>
      <c r="C421" s="115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</row>
    <row r="422" spans="2:17">
      <c r="B422" s="115"/>
      <c r="C422" s="115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</row>
    <row r="423" spans="2:17">
      <c r="B423" s="115"/>
      <c r="C423" s="115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</row>
    <row r="424" spans="2:17">
      <c r="B424" s="115"/>
      <c r="C424" s="115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</row>
    <row r="425" spans="2:17">
      <c r="B425" s="115"/>
      <c r="C425" s="115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</row>
    <row r="426" spans="2:17">
      <c r="B426" s="115"/>
      <c r="C426" s="115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</row>
    <row r="427" spans="2:17">
      <c r="B427" s="115"/>
      <c r="C427" s="115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</row>
    <row r="428" spans="2:17">
      <c r="B428" s="115"/>
      <c r="C428" s="115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</row>
    <row r="429" spans="2:17">
      <c r="B429" s="115"/>
      <c r="C429" s="115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</row>
    <row r="430" spans="2:17">
      <c r="B430" s="115"/>
      <c r="C430" s="115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</row>
    <row r="431" spans="2:17">
      <c r="B431" s="115"/>
      <c r="C431" s="115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</row>
    <row r="432" spans="2:17">
      <c r="B432" s="115"/>
      <c r="C432" s="115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</row>
    <row r="433" spans="2:17">
      <c r="B433" s="115"/>
      <c r="C433" s="115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</row>
    <row r="434" spans="2:17">
      <c r="B434" s="115"/>
      <c r="C434" s="115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</row>
    <row r="435" spans="2:17">
      <c r="B435" s="115"/>
      <c r="C435" s="115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</row>
    <row r="436" spans="2:17">
      <c r="B436" s="115"/>
      <c r="C436" s="115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</row>
    <row r="437" spans="2:17">
      <c r="B437" s="115"/>
      <c r="C437" s="115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</row>
    <row r="438" spans="2:17">
      <c r="B438" s="115"/>
      <c r="C438" s="115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</row>
    <row r="439" spans="2:17">
      <c r="B439" s="115"/>
      <c r="C439" s="115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</row>
    <row r="440" spans="2:17">
      <c r="B440" s="115"/>
      <c r="C440" s="115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</row>
    <row r="441" spans="2:17">
      <c r="B441" s="115"/>
      <c r="C441" s="115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</row>
    <row r="442" spans="2:17">
      <c r="B442" s="115"/>
      <c r="C442" s="115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</row>
    <row r="443" spans="2:17">
      <c r="B443" s="115"/>
      <c r="C443" s="115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</row>
    <row r="444" spans="2:17">
      <c r="B444" s="115"/>
      <c r="C444" s="115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</row>
    <row r="445" spans="2:17">
      <c r="B445" s="115"/>
      <c r="C445" s="115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</row>
    <row r="446" spans="2:17">
      <c r="B446" s="115"/>
      <c r="C446" s="115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</row>
    <row r="447" spans="2:17">
      <c r="B447" s="115"/>
      <c r="C447" s="115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</row>
    <row r="448" spans="2:17">
      <c r="B448" s="115"/>
      <c r="C448" s="115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</row>
    <row r="449" spans="2:17">
      <c r="B449" s="115"/>
      <c r="C449" s="115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</row>
    <row r="450" spans="2:17">
      <c r="B450" s="115"/>
      <c r="C450" s="115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</row>
    <row r="451" spans="2:17">
      <c r="B451" s="115"/>
      <c r="C451" s="115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</row>
    <row r="452" spans="2:17">
      <c r="B452" s="115"/>
      <c r="C452" s="115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</row>
    <row r="453" spans="2:17">
      <c r="B453" s="115"/>
      <c r="C453" s="115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</row>
    <row r="454" spans="2:17">
      <c r="B454" s="115"/>
      <c r="C454" s="115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</row>
    <row r="455" spans="2:17">
      <c r="B455" s="115"/>
      <c r="C455" s="115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</row>
    <row r="456" spans="2:17">
      <c r="B456" s="115"/>
      <c r="C456" s="115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</row>
    <row r="457" spans="2:17">
      <c r="B457" s="115"/>
      <c r="C457" s="115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</row>
    <row r="458" spans="2:17">
      <c r="B458" s="115"/>
      <c r="C458" s="115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</row>
    <row r="459" spans="2:17">
      <c r="B459" s="115"/>
      <c r="C459" s="115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</row>
    <row r="460" spans="2:17">
      <c r="B460" s="115"/>
      <c r="C460" s="115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</row>
    <row r="461" spans="2:17">
      <c r="B461" s="115"/>
      <c r="C461" s="115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</row>
    <row r="462" spans="2:17">
      <c r="B462" s="115"/>
      <c r="C462" s="115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</row>
    <row r="463" spans="2:17">
      <c r="B463" s="115"/>
      <c r="C463" s="115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</row>
    <row r="464" spans="2:17">
      <c r="B464" s="115"/>
      <c r="C464" s="115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</row>
    <row r="465" spans="2:17">
      <c r="B465" s="115"/>
      <c r="C465" s="115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</row>
    <row r="466" spans="2:17">
      <c r="B466" s="115"/>
      <c r="C466" s="115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</row>
    <row r="467" spans="2:17">
      <c r="B467" s="115"/>
      <c r="C467" s="115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</row>
    <row r="468" spans="2:17">
      <c r="B468" s="115"/>
      <c r="C468" s="115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</row>
    <row r="469" spans="2:17">
      <c r="B469" s="115"/>
      <c r="C469" s="115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</row>
    <row r="470" spans="2:17">
      <c r="B470" s="115"/>
      <c r="C470" s="115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</row>
    <row r="471" spans="2:17">
      <c r="B471" s="115"/>
      <c r="C471" s="115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</row>
    <row r="472" spans="2:17">
      <c r="B472" s="115"/>
      <c r="C472" s="115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</row>
    <row r="473" spans="2:17">
      <c r="B473" s="115"/>
      <c r="C473" s="115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</row>
    <row r="474" spans="2:17">
      <c r="B474" s="115"/>
      <c r="C474" s="115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</row>
    <row r="475" spans="2:17">
      <c r="B475" s="115"/>
      <c r="C475" s="115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</row>
    <row r="476" spans="2:17">
      <c r="B476" s="115"/>
      <c r="C476" s="115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</row>
    <row r="477" spans="2:17">
      <c r="B477" s="115"/>
      <c r="C477" s="115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</row>
    <row r="478" spans="2:17">
      <c r="B478" s="115"/>
      <c r="C478" s="115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</row>
    <row r="479" spans="2:17">
      <c r="B479" s="115"/>
      <c r="C479" s="115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</row>
    <row r="480" spans="2:17">
      <c r="B480" s="115"/>
      <c r="C480" s="115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</row>
    <row r="481" spans="2:17">
      <c r="B481" s="115"/>
      <c r="C481" s="115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</row>
    <row r="482" spans="2:17">
      <c r="B482" s="115"/>
      <c r="C482" s="115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</row>
    <row r="483" spans="2:17">
      <c r="B483" s="115"/>
      <c r="C483" s="115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</row>
    <row r="484" spans="2:17">
      <c r="B484" s="115"/>
      <c r="C484" s="115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</row>
    <row r="485" spans="2:17">
      <c r="B485" s="115"/>
      <c r="C485" s="115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</row>
    <row r="486" spans="2:17">
      <c r="B486" s="115"/>
      <c r="C486" s="115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</row>
    <row r="487" spans="2:17">
      <c r="B487" s="115"/>
      <c r="C487" s="115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</row>
    <row r="488" spans="2:17">
      <c r="B488" s="115"/>
      <c r="C488" s="115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</row>
    <row r="489" spans="2:17">
      <c r="B489" s="115"/>
      <c r="C489" s="115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</row>
    <row r="490" spans="2:17">
      <c r="B490" s="115"/>
      <c r="C490" s="115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</row>
    <row r="491" spans="2:17">
      <c r="B491" s="115"/>
      <c r="C491" s="115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</row>
    <row r="492" spans="2:17">
      <c r="B492" s="115"/>
      <c r="C492" s="115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</row>
    <row r="493" spans="2:17">
      <c r="B493" s="115"/>
      <c r="C493" s="115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</row>
    <row r="494" spans="2:17">
      <c r="B494" s="115"/>
      <c r="C494" s="115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</row>
    <row r="495" spans="2:17">
      <c r="B495" s="115"/>
      <c r="C495" s="115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</row>
    <row r="496" spans="2:17">
      <c r="B496" s="115"/>
      <c r="C496" s="115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</row>
    <row r="497" spans="2:17">
      <c r="B497" s="115"/>
      <c r="C497" s="115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</row>
    <row r="498" spans="2:17">
      <c r="B498" s="115"/>
      <c r="C498" s="115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</row>
    <row r="499" spans="2:17">
      <c r="B499" s="115"/>
      <c r="C499" s="115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</row>
    <row r="500" spans="2:17">
      <c r="B500" s="115"/>
      <c r="C500" s="115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</row>
    <row r="501" spans="2:17">
      <c r="B501" s="115"/>
      <c r="C501" s="115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</row>
    <row r="502" spans="2:17">
      <c r="B502" s="115"/>
      <c r="C502" s="115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</row>
    <row r="503" spans="2:17">
      <c r="B503" s="115"/>
      <c r="C503" s="115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</row>
    <row r="504" spans="2:17">
      <c r="B504" s="115"/>
      <c r="C504" s="115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</row>
    <row r="505" spans="2:17">
      <c r="B505" s="115"/>
      <c r="C505" s="115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</row>
    <row r="506" spans="2:17">
      <c r="B506" s="115"/>
      <c r="C506" s="115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</row>
    <row r="507" spans="2:17">
      <c r="B507" s="115"/>
      <c r="C507" s="115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</row>
    <row r="508" spans="2:17">
      <c r="B508" s="115"/>
      <c r="C508" s="115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</row>
    <row r="509" spans="2:17">
      <c r="B509" s="115"/>
      <c r="C509" s="115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</row>
    <row r="510" spans="2:17">
      <c r="B510" s="115"/>
      <c r="C510" s="115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</row>
    <row r="511" spans="2:17">
      <c r="B511" s="115"/>
      <c r="C511" s="115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</row>
    <row r="512" spans="2:17">
      <c r="B512" s="115"/>
      <c r="C512" s="115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</row>
    <row r="513" spans="2:17">
      <c r="B513" s="115"/>
      <c r="C513" s="115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</row>
    <row r="514" spans="2:17">
      <c r="B514" s="115"/>
      <c r="C514" s="115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</row>
    <row r="515" spans="2:17">
      <c r="B515" s="115"/>
      <c r="C515" s="115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</row>
    <row r="516" spans="2:17">
      <c r="B516" s="115"/>
      <c r="C516" s="115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</row>
    <row r="517" spans="2:17">
      <c r="B517" s="115"/>
      <c r="C517" s="115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</row>
    <row r="518" spans="2:17">
      <c r="B518" s="115"/>
      <c r="C518" s="115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</row>
    <row r="519" spans="2:17">
      <c r="B519" s="115"/>
      <c r="C519" s="115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</row>
    <row r="520" spans="2:17">
      <c r="B520" s="115"/>
      <c r="C520" s="115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</row>
    <row r="521" spans="2:17">
      <c r="B521" s="115"/>
      <c r="C521" s="115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</row>
    <row r="522" spans="2:17">
      <c r="B522" s="115"/>
      <c r="C522" s="115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</row>
    <row r="523" spans="2:17">
      <c r="B523" s="115"/>
      <c r="C523" s="115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</row>
    <row r="524" spans="2:17">
      <c r="B524" s="115"/>
      <c r="C524" s="115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</row>
    <row r="525" spans="2:17">
      <c r="B525" s="115"/>
      <c r="C525" s="115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</row>
    <row r="526" spans="2:17">
      <c r="B526" s="115"/>
      <c r="C526" s="115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</row>
    <row r="527" spans="2:17">
      <c r="B527" s="115"/>
      <c r="C527" s="115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</row>
    <row r="528" spans="2:17">
      <c r="B528" s="115"/>
      <c r="C528" s="115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</row>
    <row r="529" spans="2:17">
      <c r="B529" s="115"/>
      <c r="C529" s="115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</row>
    <row r="530" spans="2:17">
      <c r="B530" s="115"/>
      <c r="C530" s="115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</row>
    <row r="531" spans="2:17">
      <c r="B531" s="115"/>
      <c r="C531" s="115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</row>
    <row r="532" spans="2:17">
      <c r="B532" s="115"/>
      <c r="C532" s="115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</row>
    <row r="533" spans="2:17">
      <c r="B533" s="115"/>
      <c r="C533" s="115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</row>
    <row r="534" spans="2:17">
      <c r="B534" s="115"/>
      <c r="C534" s="115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</row>
    <row r="535" spans="2:17">
      <c r="B535" s="115"/>
      <c r="C535" s="115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</row>
    <row r="536" spans="2:17">
      <c r="B536" s="115"/>
      <c r="C536" s="115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</row>
    <row r="537" spans="2:17">
      <c r="B537" s="115"/>
      <c r="C537" s="115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</row>
    <row r="538" spans="2:17">
      <c r="B538" s="115"/>
      <c r="C538" s="115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</row>
    <row r="539" spans="2:17">
      <c r="B539" s="115"/>
      <c r="C539" s="115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</row>
    <row r="540" spans="2:17">
      <c r="B540" s="115"/>
      <c r="C540" s="115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</row>
    <row r="541" spans="2:17">
      <c r="B541" s="115"/>
      <c r="C541" s="115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</row>
    <row r="542" spans="2:17">
      <c r="B542" s="115"/>
      <c r="C542" s="115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</row>
    <row r="543" spans="2:17">
      <c r="B543" s="115"/>
      <c r="C543" s="115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</row>
    <row r="544" spans="2:17">
      <c r="B544" s="115"/>
      <c r="C544" s="115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</row>
    <row r="545" spans="2:17">
      <c r="B545" s="115"/>
      <c r="C545" s="115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</row>
    <row r="546" spans="2:17">
      <c r="B546" s="115"/>
      <c r="C546" s="115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</row>
    <row r="547" spans="2:17">
      <c r="B547" s="115"/>
      <c r="C547" s="115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</row>
    <row r="548" spans="2:17">
      <c r="B548" s="115"/>
      <c r="C548" s="115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</row>
    <row r="549" spans="2:17">
      <c r="B549" s="115"/>
      <c r="C549" s="115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</row>
    <row r="550" spans="2:17">
      <c r="B550" s="115"/>
      <c r="C550" s="115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</row>
    <row r="551" spans="2:17">
      <c r="B551" s="115"/>
      <c r="C551" s="115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</row>
    <row r="552" spans="2:17">
      <c r="B552" s="115"/>
      <c r="C552" s="115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</row>
    <row r="553" spans="2:17">
      <c r="B553" s="115"/>
      <c r="C553" s="115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</row>
    <row r="554" spans="2:17">
      <c r="B554" s="115"/>
      <c r="C554" s="115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</row>
    <row r="555" spans="2:17">
      <c r="B555" s="115"/>
      <c r="C555" s="115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</row>
    <row r="556" spans="2:17">
      <c r="B556" s="115"/>
      <c r="C556" s="115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</row>
    <row r="557" spans="2:17">
      <c r="B557" s="115"/>
      <c r="C557" s="115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</row>
    <row r="558" spans="2:17">
      <c r="B558" s="115"/>
      <c r="C558" s="115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</row>
    <row r="559" spans="2:17">
      <c r="D559" s="1"/>
    </row>
    <row r="560" spans="2:17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sheetProtection sheet="1" objects="1" scenarios="1"/>
  <mergeCells count="2">
    <mergeCell ref="B6:Q6"/>
    <mergeCell ref="B7:Q7"/>
  </mergeCells>
  <phoneticPr fontId="3" type="noConversion"/>
  <conditionalFormatting sqref="B16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066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" style="2" bestFit="1" customWidth="1"/>
    <col min="3" max="3" width="43.140625" style="2" customWidth="1"/>
    <col min="4" max="4" width="10.140625" style="2" bestFit="1" customWidth="1"/>
    <col min="5" max="5" width="13.710937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3.140625" style="1" bestFit="1" customWidth="1"/>
    <col min="15" max="15" width="9.5703125" style="1" bestFit="1" customWidth="1"/>
    <col min="16" max="16" width="11.28515625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144</v>
      </c>
      <c r="C1" s="67" t="s" vm="1">
        <v>229</v>
      </c>
    </row>
    <row r="2" spans="2:18">
      <c r="B2" s="46" t="s">
        <v>143</v>
      </c>
      <c r="C2" s="67" t="s">
        <v>230</v>
      </c>
    </row>
    <row r="3" spans="2:18">
      <c r="B3" s="46" t="s">
        <v>145</v>
      </c>
      <c r="C3" s="67" t="s">
        <v>231</v>
      </c>
    </row>
    <row r="4" spans="2:18">
      <c r="B4" s="46" t="s">
        <v>146</v>
      </c>
      <c r="C4" s="67">
        <v>8801</v>
      </c>
    </row>
    <row r="6" spans="2:18" ht="26.25" customHeight="1">
      <c r="B6" s="152" t="s">
        <v>174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4"/>
    </row>
    <row r="7" spans="2:18" s="3" customFormat="1" ht="78.75">
      <c r="B7" s="47" t="s">
        <v>114</v>
      </c>
      <c r="C7" s="48" t="s">
        <v>186</v>
      </c>
      <c r="D7" s="48" t="s">
        <v>44</v>
      </c>
      <c r="E7" s="48" t="s">
        <v>115</v>
      </c>
      <c r="F7" s="48" t="s">
        <v>14</v>
      </c>
      <c r="G7" s="48" t="s">
        <v>102</v>
      </c>
      <c r="H7" s="48" t="s">
        <v>65</v>
      </c>
      <c r="I7" s="48" t="s">
        <v>17</v>
      </c>
      <c r="J7" s="48" t="s">
        <v>228</v>
      </c>
      <c r="K7" s="48" t="s">
        <v>101</v>
      </c>
      <c r="L7" s="48" t="s">
        <v>33</v>
      </c>
      <c r="M7" s="48" t="s">
        <v>18</v>
      </c>
      <c r="N7" s="48" t="s">
        <v>205</v>
      </c>
      <c r="O7" s="48" t="s">
        <v>204</v>
      </c>
      <c r="P7" s="48" t="s">
        <v>109</v>
      </c>
      <c r="Q7" s="48" t="s">
        <v>147</v>
      </c>
      <c r="R7" s="50" t="s">
        <v>149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212</v>
      </c>
      <c r="O8" s="15"/>
      <c r="P8" s="15" t="s">
        <v>208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111</v>
      </c>
      <c r="R9" s="19" t="s">
        <v>112</v>
      </c>
    </row>
    <row r="10" spans="2:18" s="4" customFormat="1" ht="18" customHeight="1">
      <c r="B10" s="68" t="s">
        <v>38</v>
      </c>
      <c r="C10" s="69"/>
      <c r="D10" s="69"/>
      <c r="E10" s="69"/>
      <c r="F10" s="69"/>
      <c r="G10" s="69"/>
      <c r="H10" s="69"/>
      <c r="I10" s="77">
        <v>4.3966928079028342</v>
      </c>
      <c r="J10" s="69"/>
      <c r="K10" s="69"/>
      <c r="L10" s="69"/>
      <c r="M10" s="90">
        <v>5.328536058012235E-2</v>
      </c>
      <c r="N10" s="77"/>
      <c r="O10" s="79"/>
      <c r="P10" s="77">
        <v>227739.41519548107</v>
      </c>
      <c r="Q10" s="78">
        <f>IFERROR(P10/$P$10,0)</f>
        <v>1</v>
      </c>
      <c r="R10" s="78">
        <f>P10/'סכום נכסי הקרן'!$C$42</f>
        <v>1.2156576928269065E-2</v>
      </c>
    </row>
    <row r="11" spans="2:18" ht="21.75" customHeight="1">
      <c r="B11" s="70" t="s">
        <v>36</v>
      </c>
      <c r="C11" s="71"/>
      <c r="D11" s="71"/>
      <c r="E11" s="71"/>
      <c r="F11" s="71"/>
      <c r="G11" s="71"/>
      <c r="H11" s="71"/>
      <c r="I11" s="80">
        <v>6.1446014465160035</v>
      </c>
      <c r="J11" s="71"/>
      <c r="K11" s="71"/>
      <c r="L11" s="71"/>
      <c r="M11" s="91">
        <v>3.4184023850996018E-2</v>
      </c>
      <c r="N11" s="80"/>
      <c r="O11" s="82"/>
      <c r="P11" s="80">
        <v>101359.06630713705</v>
      </c>
      <c r="Q11" s="81">
        <f t="shared" ref="Q11:Q74" si="0">IFERROR(P11/$P$10,0)</f>
        <v>0.44506598131085512</v>
      </c>
      <c r="R11" s="81">
        <f>P11/'סכום נכסי הקרן'!$C$42</f>
        <v>5.4104788399609721E-3</v>
      </c>
    </row>
    <row r="12" spans="2:18">
      <c r="B12" s="89" t="s">
        <v>34</v>
      </c>
      <c r="C12" s="71"/>
      <c r="D12" s="71"/>
      <c r="E12" s="71"/>
      <c r="F12" s="71"/>
      <c r="G12" s="71"/>
      <c r="H12" s="71"/>
      <c r="I12" s="80">
        <v>6.7055829357929229</v>
      </c>
      <c r="J12" s="71"/>
      <c r="K12" s="71"/>
      <c r="L12" s="71"/>
      <c r="M12" s="91">
        <v>3.1072874698211655E-2</v>
      </c>
      <c r="N12" s="80"/>
      <c r="O12" s="82"/>
      <c r="P12" s="80">
        <f>SUM(P13:P31)</f>
        <v>9769.9041419640016</v>
      </c>
      <c r="Q12" s="81">
        <f t="shared" si="0"/>
        <v>4.2899487265205996E-2</v>
      </c>
      <c r="R12" s="81">
        <f>P12/'סכום נכסי הקרן'!$C$42</f>
        <v>5.2151091712277582E-4</v>
      </c>
    </row>
    <row r="13" spans="2:18">
      <c r="B13" s="76" t="s">
        <v>3394</v>
      </c>
      <c r="C13" s="86" t="s">
        <v>3050</v>
      </c>
      <c r="D13" s="73">
        <v>6028</v>
      </c>
      <c r="E13" s="73"/>
      <c r="F13" s="73" t="s">
        <v>512</v>
      </c>
      <c r="G13" s="94">
        <v>43100</v>
      </c>
      <c r="H13" s="73"/>
      <c r="I13" s="83">
        <v>7.5900000045054545</v>
      </c>
      <c r="J13" s="86" t="s">
        <v>26</v>
      </c>
      <c r="K13" s="86" t="s">
        <v>131</v>
      </c>
      <c r="L13" s="87">
        <v>5.8900000045054558E-2</v>
      </c>
      <c r="M13" s="87">
        <v>5.8900000045054558E-2</v>
      </c>
      <c r="N13" s="83">
        <v>101.70138400000002</v>
      </c>
      <c r="O13" s="85">
        <v>109.12</v>
      </c>
      <c r="P13" s="83">
        <v>0.11097655000000003</v>
      </c>
      <c r="Q13" s="84">
        <f t="shared" si="0"/>
        <v>4.8729619290864891E-7</v>
      </c>
      <c r="R13" s="84">
        <f>P13/'סכום נכסי הקרן'!$C$42</f>
        <v>5.9238536559466323E-9</v>
      </c>
    </row>
    <row r="14" spans="2:18">
      <c r="B14" s="76" t="s">
        <v>3394</v>
      </c>
      <c r="C14" s="86" t="s">
        <v>3050</v>
      </c>
      <c r="D14" s="73">
        <v>6869</v>
      </c>
      <c r="E14" s="73"/>
      <c r="F14" s="73" t="s">
        <v>512</v>
      </c>
      <c r="G14" s="94">
        <v>43555</v>
      </c>
      <c r="H14" s="73"/>
      <c r="I14" s="83">
        <v>3.490000048583592</v>
      </c>
      <c r="J14" s="86" t="s">
        <v>26</v>
      </c>
      <c r="K14" s="86" t="s">
        <v>131</v>
      </c>
      <c r="L14" s="87">
        <v>5.7600000915613847E-2</v>
      </c>
      <c r="M14" s="87">
        <v>5.7600000915613847E-2</v>
      </c>
      <c r="N14" s="83">
        <v>21.314751000000005</v>
      </c>
      <c r="O14" s="85">
        <v>100.43</v>
      </c>
      <c r="P14" s="83">
        <v>2.1406404E-2</v>
      </c>
      <c r="Q14" s="84">
        <f t="shared" si="0"/>
        <v>9.3995165402641114E-8</v>
      </c>
      <c r="R14" s="84">
        <f>P14/'סכום נכסי הקרן'!$C$42</f>
        <v>1.1426594591025813E-9</v>
      </c>
    </row>
    <row r="15" spans="2:18">
      <c r="B15" s="76" t="s">
        <v>3394</v>
      </c>
      <c r="C15" s="86" t="s">
        <v>3050</v>
      </c>
      <c r="D15" s="73">
        <v>6870</v>
      </c>
      <c r="E15" s="73"/>
      <c r="F15" s="73" t="s">
        <v>512</v>
      </c>
      <c r="G15" s="94">
        <v>43555</v>
      </c>
      <c r="H15" s="73"/>
      <c r="I15" s="83">
        <v>5.1400000017160021</v>
      </c>
      <c r="J15" s="86" t="s">
        <v>26</v>
      </c>
      <c r="K15" s="86" t="s">
        <v>131</v>
      </c>
      <c r="L15" s="87">
        <v>4.4600000045240076E-2</v>
      </c>
      <c r="M15" s="87">
        <v>4.4600000045240076E-2</v>
      </c>
      <c r="N15" s="83">
        <v>253.77054100000004</v>
      </c>
      <c r="O15" s="85">
        <v>101.04</v>
      </c>
      <c r="P15" s="83">
        <v>0.2564097540000001</v>
      </c>
      <c r="Q15" s="84">
        <f t="shared" si="0"/>
        <v>1.1258909828143262E-6</v>
      </c>
      <c r="R15" s="84">
        <f>P15/'סכום נכסי הקרן'!$C$42</f>
        <v>1.3686980345426821E-8</v>
      </c>
    </row>
    <row r="16" spans="2:18">
      <c r="B16" s="76" t="s">
        <v>3394</v>
      </c>
      <c r="C16" s="86" t="s">
        <v>3050</v>
      </c>
      <c r="D16" s="73">
        <v>6868</v>
      </c>
      <c r="E16" s="73"/>
      <c r="F16" s="73" t="s">
        <v>512</v>
      </c>
      <c r="G16" s="94">
        <v>43555</v>
      </c>
      <c r="H16" s="73"/>
      <c r="I16" s="83">
        <v>5.0500000000012895</v>
      </c>
      <c r="J16" s="86" t="s">
        <v>26</v>
      </c>
      <c r="K16" s="86" t="s">
        <v>131</v>
      </c>
      <c r="L16" s="87">
        <v>5.0200000000010896E-2</v>
      </c>
      <c r="M16" s="87">
        <v>5.0200000000010896E-2</v>
      </c>
      <c r="N16" s="83">
        <v>272441.88023000007</v>
      </c>
      <c r="O16" s="85">
        <v>128.1</v>
      </c>
      <c r="P16" s="83">
        <v>348.99800803100004</v>
      </c>
      <c r="Q16" s="84">
        <f t="shared" si="0"/>
        <v>1.5324444726945319E-3</v>
      </c>
      <c r="R16" s="84">
        <f>P16/'סכום נכסי הקרן'!$C$42</f>
        <v>1.8629279120611797E-5</v>
      </c>
    </row>
    <row r="17" spans="2:18">
      <c r="B17" s="76" t="s">
        <v>3394</v>
      </c>
      <c r="C17" s="86" t="s">
        <v>3050</v>
      </c>
      <c r="D17" s="73">
        <v>6867</v>
      </c>
      <c r="E17" s="73"/>
      <c r="F17" s="73" t="s">
        <v>512</v>
      </c>
      <c r="G17" s="94">
        <v>43555</v>
      </c>
      <c r="H17" s="73"/>
      <c r="I17" s="83">
        <v>5.0899999999980441</v>
      </c>
      <c r="J17" s="86" t="s">
        <v>26</v>
      </c>
      <c r="K17" s="86" t="s">
        <v>131</v>
      </c>
      <c r="L17" s="87">
        <v>4.9399999999987482E-2</v>
      </c>
      <c r="M17" s="87">
        <v>4.9399999999987482E-2</v>
      </c>
      <c r="N17" s="83">
        <v>664312.33531500015</v>
      </c>
      <c r="O17" s="85">
        <v>117.74</v>
      </c>
      <c r="P17" s="83">
        <v>782.16125121700009</v>
      </c>
      <c r="Q17" s="84">
        <f t="shared" si="0"/>
        <v>3.4344570988980049E-3</v>
      </c>
      <c r="R17" s="84">
        <f>P17/'סכום נכסי הקרן'!$C$42</f>
        <v>4.1751241929593391E-5</v>
      </c>
    </row>
    <row r="18" spans="2:18">
      <c r="B18" s="76" t="s">
        <v>3394</v>
      </c>
      <c r="C18" s="86" t="s">
        <v>3050</v>
      </c>
      <c r="D18" s="73">
        <v>6866</v>
      </c>
      <c r="E18" s="73"/>
      <c r="F18" s="73" t="s">
        <v>512</v>
      </c>
      <c r="G18" s="94">
        <v>43555</v>
      </c>
      <c r="H18" s="73"/>
      <c r="I18" s="83">
        <v>5.8000000000010576</v>
      </c>
      <c r="J18" s="86" t="s">
        <v>26</v>
      </c>
      <c r="K18" s="86" t="s">
        <v>131</v>
      </c>
      <c r="L18" s="87">
        <v>0.03</v>
      </c>
      <c r="M18" s="87">
        <v>0.03</v>
      </c>
      <c r="N18" s="83">
        <v>999225.08081500011</v>
      </c>
      <c r="O18" s="85">
        <v>113.61</v>
      </c>
      <c r="P18" s="83">
        <v>1135.2194780660002</v>
      </c>
      <c r="Q18" s="84">
        <f t="shared" si="0"/>
        <v>4.9847299251716262E-3</v>
      </c>
      <c r="R18" s="84">
        <f>P18/'סכום נכסי הקרן'!$C$42</f>
        <v>6.0597252801993765E-5</v>
      </c>
    </row>
    <row r="19" spans="2:18">
      <c r="B19" s="76" t="s">
        <v>3394</v>
      </c>
      <c r="C19" s="86" t="s">
        <v>3050</v>
      </c>
      <c r="D19" s="73">
        <v>6865</v>
      </c>
      <c r="E19" s="73"/>
      <c r="F19" s="73" t="s">
        <v>512</v>
      </c>
      <c r="G19" s="94">
        <v>43555</v>
      </c>
      <c r="H19" s="73"/>
      <c r="I19" s="83">
        <v>4.069999999996905</v>
      </c>
      <c r="J19" s="86" t="s">
        <v>26</v>
      </c>
      <c r="K19" s="86" t="s">
        <v>131</v>
      </c>
      <c r="L19" s="87">
        <v>2.5599999999976905E-2</v>
      </c>
      <c r="M19" s="87">
        <v>2.5599999999976905E-2</v>
      </c>
      <c r="N19" s="83">
        <v>508341.00480700011</v>
      </c>
      <c r="O19" s="85">
        <v>122.68</v>
      </c>
      <c r="P19" s="83">
        <v>623.63280219900014</v>
      </c>
      <c r="Q19" s="84">
        <f t="shared" si="0"/>
        <v>2.73836130501917E-3</v>
      </c>
      <c r="R19" s="84">
        <f>P19/'סכום נכסי הקרן'!$C$42</f>
        <v>3.3289099861860811E-5</v>
      </c>
    </row>
    <row r="20" spans="2:18">
      <c r="B20" s="76" t="s">
        <v>3394</v>
      </c>
      <c r="C20" s="86" t="s">
        <v>3050</v>
      </c>
      <c r="D20" s="73">
        <v>5212</v>
      </c>
      <c r="E20" s="73"/>
      <c r="F20" s="73" t="s">
        <v>512</v>
      </c>
      <c r="G20" s="94">
        <v>42643</v>
      </c>
      <c r="H20" s="73"/>
      <c r="I20" s="83">
        <v>6.7599999951989078</v>
      </c>
      <c r="J20" s="86" t="s">
        <v>26</v>
      </c>
      <c r="K20" s="86" t="s">
        <v>131</v>
      </c>
      <c r="L20" s="87">
        <v>4.7599999951989089E-2</v>
      </c>
      <c r="M20" s="87">
        <v>4.7599999951989089E-2</v>
      </c>
      <c r="N20" s="83">
        <v>234.28769900000003</v>
      </c>
      <c r="O20" s="85">
        <v>99.57</v>
      </c>
      <c r="P20" s="83">
        <v>0.23328026200000004</v>
      </c>
      <c r="Q20" s="84">
        <f t="shared" si="0"/>
        <v>1.0243297665437622E-6</v>
      </c>
      <c r="R20" s="84">
        <f>P20/'סכום נכסי הקרן'!$C$42</f>
        <v>1.2452343606905137E-8</v>
      </c>
    </row>
    <row r="21" spans="2:18">
      <c r="B21" s="76" t="s">
        <v>3394</v>
      </c>
      <c r="C21" s="86" t="s">
        <v>3050</v>
      </c>
      <c r="D21" s="73">
        <v>5211</v>
      </c>
      <c r="E21" s="73"/>
      <c r="F21" s="73" t="s">
        <v>512</v>
      </c>
      <c r="G21" s="94">
        <v>42643</v>
      </c>
      <c r="H21" s="73"/>
      <c r="I21" s="83">
        <v>4.5999999910108826</v>
      </c>
      <c r="J21" s="86" t="s">
        <v>26</v>
      </c>
      <c r="K21" s="86" t="s">
        <v>131</v>
      </c>
      <c r="L21" s="87">
        <v>4.7699999892130585E-2</v>
      </c>
      <c r="M21" s="87">
        <v>4.7699999892130585E-2</v>
      </c>
      <c r="N21" s="83">
        <v>184.50606000000005</v>
      </c>
      <c r="O21" s="85">
        <v>96.47</v>
      </c>
      <c r="P21" s="83">
        <v>0.17799299600000004</v>
      </c>
      <c r="Q21" s="84">
        <f t="shared" si="0"/>
        <v>7.8156429727905918E-7</v>
      </c>
      <c r="R21" s="84">
        <f>P21/'סכום נכסי הקרן'!$C$42</f>
        <v>9.5011465042614349E-9</v>
      </c>
    </row>
    <row r="22" spans="2:18">
      <c r="B22" s="76" t="s">
        <v>3394</v>
      </c>
      <c r="C22" s="86" t="s">
        <v>3050</v>
      </c>
      <c r="D22" s="73">
        <v>6027</v>
      </c>
      <c r="E22" s="73"/>
      <c r="F22" s="73" t="s">
        <v>512</v>
      </c>
      <c r="G22" s="94">
        <v>43100</v>
      </c>
      <c r="H22" s="73"/>
      <c r="I22" s="83">
        <v>7.940000006023527</v>
      </c>
      <c r="J22" s="86" t="s">
        <v>26</v>
      </c>
      <c r="K22" s="86" t="s">
        <v>131</v>
      </c>
      <c r="L22" s="87">
        <v>4.6100000024549663E-2</v>
      </c>
      <c r="M22" s="87">
        <v>4.6100000024549663E-2</v>
      </c>
      <c r="N22" s="83">
        <v>391.86494400000004</v>
      </c>
      <c r="O22" s="85">
        <v>100.83</v>
      </c>
      <c r="P22" s="83">
        <v>0.39511742300000002</v>
      </c>
      <c r="Q22" s="84">
        <f t="shared" si="0"/>
        <v>1.7349540599322667E-6</v>
      </c>
      <c r="R22" s="84">
        <f>P22/'סכום נכסי הקרן'!$C$42</f>
        <v>2.1091102496579335E-8</v>
      </c>
    </row>
    <row r="23" spans="2:18">
      <c r="B23" s="76" t="s">
        <v>3394</v>
      </c>
      <c r="C23" s="86" t="s">
        <v>3050</v>
      </c>
      <c r="D23" s="73">
        <v>5025</v>
      </c>
      <c r="E23" s="73"/>
      <c r="F23" s="73" t="s">
        <v>512</v>
      </c>
      <c r="G23" s="94">
        <v>42551</v>
      </c>
      <c r="H23" s="73"/>
      <c r="I23" s="83">
        <v>7.4000000024600521</v>
      </c>
      <c r="J23" s="86" t="s">
        <v>26</v>
      </c>
      <c r="K23" s="86" t="s">
        <v>131</v>
      </c>
      <c r="L23" s="87">
        <v>4.9600000001640027E-2</v>
      </c>
      <c r="M23" s="87">
        <v>4.9600000001640027E-2</v>
      </c>
      <c r="N23" s="83">
        <v>246.83458300000007</v>
      </c>
      <c r="O23" s="85">
        <v>98.81</v>
      </c>
      <c r="P23" s="83">
        <v>0.24389725100000004</v>
      </c>
      <c r="Q23" s="84">
        <f t="shared" si="0"/>
        <v>1.0709487893900572E-6</v>
      </c>
      <c r="R23" s="84">
        <f>P23/'סכום נכסי הקרן'!$C$42</f>
        <v>1.3019071344456854E-8</v>
      </c>
    </row>
    <row r="24" spans="2:18">
      <c r="B24" s="76" t="s">
        <v>3394</v>
      </c>
      <c r="C24" s="86" t="s">
        <v>3050</v>
      </c>
      <c r="D24" s="73">
        <v>5024</v>
      </c>
      <c r="E24" s="73"/>
      <c r="F24" s="73" t="s">
        <v>512</v>
      </c>
      <c r="G24" s="94">
        <v>42551</v>
      </c>
      <c r="H24" s="73"/>
      <c r="I24" s="83">
        <v>5.4900000005647538</v>
      </c>
      <c r="J24" s="86" t="s">
        <v>26</v>
      </c>
      <c r="K24" s="86" t="s">
        <v>131</v>
      </c>
      <c r="L24" s="87">
        <v>4.7100000006902537E-2</v>
      </c>
      <c r="M24" s="87">
        <v>4.7100000006902537E-2</v>
      </c>
      <c r="N24" s="83">
        <v>161.34631900000002</v>
      </c>
      <c r="O24" s="85">
        <v>98.77</v>
      </c>
      <c r="P24" s="83">
        <v>0.15936175900000002</v>
      </c>
      <c r="Q24" s="84">
        <f t="shared" si="0"/>
        <v>6.9975484420740782E-7</v>
      </c>
      <c r="R24" s="84">
        <f>P24/'סכום נכסי הקרן'!$C$42</f>
        <v>8.5066235945362872E-9</v>
      </c>
    </row>
    <row r="25" spans="2:18">
      <c r="B25" s="76" t="s">
        <v>3394</v>
      </c>
      <c r="C25" s="86" t="s">
        <v>3050</v>
      </c>
      <c r="D25" s="73">
        <v>6026</v>
      </c>
      <c r="E25" s="73"/>
      <c r="F25" s="73" t="s">
        <v>512</v>
      </c>
      <c r="G25" s="94">
        <v>43100</v>
      </c>
      <c r="H25" s="73"/>
      <c r="I25" s="83">
        <v>6.2200000023776134</v>
      </c>
      <c r="J25" s="86" t="s">
        <v>26</v>
      </c>
      <c r="K25" s="86" t="s">
        <v>131</v>
      </c>
      <c r="L25" s="87">
        <v>4.5600000018492556E-2</v>
      </c>
      <c r="M25" s="87">
        <v>4.5600000018492556E-2</v>
      </c>
      <c r="N25" s="83">
        <v>474.00285500000007</v>
      </c>
      <c r="O25" s="85">
        <v>95.83</v>
      </c>
      <c r="P25" s="83">
        <v>0.45423693600000009</v>
      </c>
      <c r="Q25" s="84">
        <f t="shared" si="0"/>
        <v>1.9945468622991937E-6</v>
      </c>
      <c r="R25" s="84">
        <f>P25/'סכום נכסי הקרן'!$C$42</f>
        <v>2.4246862368577832E-8</v>
      </c>
    </row>
    <row r="26" spans="2:18">
      <c r="B26" s="76" t="s">
        <v>3394</v>
      </c>
      <c r="C26" s="86" t="s">
        <v>3050</v>
      </c>
      <c r="D26" s="73">
        <v>5023</v>
      </c>
      <c r="E26" s="73"/>
      <c r="F26" s="73" t="s">
        <v>512</v>
      </c>
      <c r="G26" s="94">
        <v>42551</v>
      </c>
      <c r="H26" s="73"/>
      <c r="I26" s="83">
        <v>7.5799999999992407</v>
      </c>
      <c r="J26" s="86" t="s">
        <v>26</v>
      </c>
      <c r="K26" s="86" t="s">
        <v>131</v>
      </c>
      <c r="L26" s="87">
        <v>4.0199999999996343E-2</v>
      </c>
      <c r="M26" s="87">
        <v>4.0199999999996343E-2</v>
      </c>
      <c r="N26" s="83">
        <v>1317859.0517810003</v>
      </c>
      <c r="O26" s="85">
        <v>107.91</v>
      </c>
      <c r="P26" s="83">
        <v>1422.1010658260002</v>
      </c>
      <c r="Q26" s="84">
        <f t="shared" si="0"/>
        <v>6.2444222253110375E-3</v>
      </c>
      <c r="R26" s="84">
        <f>P26/'סכום נכסי הקרן'!$C$42</f>
        <v>7.5910799154586727E-5</v>
      </c>
    </row>
    <row r="27" spans="2:18">
      <c r="B27" s="76" t="s">
        <v>3394</v>
      </c>
      <c r="C27" s="86" t="s">
        <v>3050</v>
      </c>
      <c r="D27" s="73">
        <v>5210</v>
      </c>
      <c r="E27" s="73"/>
      <c r="F27" s="73" t="s">
        <v>512</v>
      </c>
      <c r="G27" s="94">
        <v>42643</v>
      </c>
      <c r="H27" s="73"/>
      <c r="I27" s="83">
        <v>7.0099999999986142</v>
      </c>
      <c r="J27" s="86" t="s">
        <v>26</v>
      </c>
      <c r="K27" s="86" t="s">
        <v>131</v>
      </c>
      <c r="L27" s="87">
        <v>3.1499999999996441E-2</v>
      </c>
      <c r="M27" s="87">
        <v>3.1499999999996441E-2</v>
      </c>
      <c r="N27" s="83">
        <v>997107.01474200014</v>
      </c>
      <c r="O27" s="85">
        <v>112.94</v>
      </c>
      <c r="P27" s="83">
        <v>1126.1321847560002</v>
      </c>
      <c r="Q27" s="84">
        <f t="shared" si="0"/>
        <v>4.9448277707632646E-3</v>
      </c>
      <c r="R27" s="84">
        <f>P27/'סכום נכסי הקרן'!$C$42</f>
        <v>6.0112179192324854E-5</v>
      </c>
    </row>
    <row r="28" spans="2:18">
      <c r="B28" s="76" t="s">
        <v>3394</v>
      </c>
      <c r="C28" s="86" t="s">
        <v>3050</v>
      </c>
      <c r="D28" s="73">
        <v>6025</v>
      </c>
      <c r="E28" s="73"/>
      <c r="F28" s="73" t="s">
        <v>512</v>
      </c>
      <c r="G28" s="94">
        <v>43100</v>
      </c>
      <c r="H28" s="73"/>
      <c r="I28" s="83">
        <v>8.3300000000010854</v>
      </c>
      <c r="J28" s="86" t="s">
        <v>26</v>
      </c>
      <c r="K28" s="86" t="s">
        <v>131</v>
      </c>
      <c r="L28" s="87">
        <v>3.250000000000864E-2</v>
      </c>
      <c r="M28" s="87">
        <v>3.250000000000864E-2</v>
      </c>
      <c r="N28" s="83">
        <v>1270557.7651050002</v>
      </c>
      <c r="O28" s="132">
        <v>111.9965204854266</v>
      </c>
      <c r="P28" s="83">
        <v>1422.9804876749999</v>
      </c>
      <c r="Q28" s="84">
        <f t="shared" si="0"/>
        <v>6.24828375208384E-3</v>
      </c>
      <c r="R28" s="84">
        <f>P28/'סכום נכסי הקרן'!$C$42</f>
        <v>7.595774210186087E-5</v>
      </c>
    </row>
    <row r="29" spans="2:18">
      <c r="B29" s="76" t="s">
        <v>3394</v>
      </c>
      <c r="C29" s="86" t="s">
        <v>3050</v>
      </c>
      <c r="D29" s="73">
        <v>5022</v>
      </c>
      <c r="E29" s="73"/>
      <c r="F29" s="73" t="s">
        <v>512</v>
      </c>
      <c r="G29" s="94">
        <v>42551</v>
      </c>
      <c r="H29" s="73"/>
      <c r="I29" s="83">
        <v>6.9900000000022766</v>
      </c>
      <c r="J29" s="86" t="s">
        <v>26</v>
      </c>
      <c r="K29" s="86" t="s">
        <v>131</v>
      </c>
      <c r="L29" s="87">
        <v>2.3000000000003924E-2</v>
      </c>
      <c r="M29" s="87">
        <v>2.3000000000003924E-2</v>
      </c>
      <c r="N29" s="83">
        <v>887788.86824500014</v>
      </c>
      <c r="O29" s="85">
        <v>114.85</v>
      </c>
      <c r="P29" s="83">
        <v>1019.6252453320001</v>
      </c>
      <c r="Q29" s="84">
        <f t="shared" si="0"/>
        <v>4.4771575638621912E-3</v>
      </c>
      <c r="R29" s="84">
        <f>P29/'סכום נכסי הקרן'!$C$42</f>
        <v>5.442691034507244E-5</v>
      </c>
    </row>
    <row r="30" spans="2:18">
      <c r="B30" s="76" t="s">
        <v>3394</v>
      </c>
      <c r="C30" s="86" t="s">
        <v>3050</v>
      </c>
      <c r="D30" s="73">
        <v>6024</v>
      </c>
      <c r="E30" s="73"/>
      <c r="F30" s="73" t="s">
        <v>512</v>
      </c>
      <c r="G30" s="94">
        <v>43100</v>
      </c>
      <c r="H30" s="73"/>
      <c r="I30" s="83">
        <v>7.4300000000035</v>
      </c>
      <c r="J30" s="86" t="s">
        <v>26</v>
      </c>
      <c r="K30" s="86" t="s">
        <v>131</v>
      </c>
      <c r="L30" s="87">
        <v>1.6900000000009383E-2</v>
      </c>
      <c r="M30" s="87">
        <v>1.6900000000009383E-2</v>
      </c>
      <c r="N30" s="83">
        <v>922933.8784690001</v>
      </c>
      <c r="O30" s="85">
        <v>120.12</v>
      </c>
      <c r="P30" s="83">
        <v>1108.628285684</v>
      </c>
      <c r="Q30" s="84">
        <f t="shared" si="0"/>
        <v>4.8679684398609891E-3</v>
      </c>
      <c r="R30" s="84">
        <f>P30/'סכום נכסי הקרן'!$C$42</f>
        <v>5.9177832823556056E-5</v>
      </c>
    </row>
    <row r="31" spans="2:18">
      <c r="B31" s="76" t="s">
        <v>3394</v>
      </c>
      <c r="C31" s="86" t="s">
        <v>3050</v>
      </c>
      <c r="D31" s="73">
        <v>5209</v>
      </c>
      <c r="E31" s="73"/>
      <c r="F31" s="73" t="s">
        <v>512</v>
      </c>
      <c r="G31" s="94">
        <v>42643</v>
      </c>
      <c r="H31" s="73"/>
      <c r="I31" s="83">
        <v>6.0400000000016449</v>
      </c>
      <c r="J31" s="86" t="s">
        <v>26</v>
      </c>
      <c r="K31" s="86" t="s">
        <v>131</v>
      </c>
      <c r="L31" s="87">
        <v>2.0800000000007195E-2</v>
      </c>
      <c r="M31" s="87">
        <v>2.0800000000007195E-2</v>
      </c>
      <c r="N31" s="83">
        <v>675435.98370600014</v>
      </c>
      <c r="O31" s="85">
        <v>115.24</v>
      </c>
      <c r="P31" s="83">
        <v>778.37265384300008</v>
      </c>
      <c r="Q31" s="84">
        <f t="shared" si="0"/>
        <v>3.417821430580564E-3</v>
      </c>
      <c r="R31" s="84">
        <f>P31/'סכום נכסי הקרן'!$C$42</f>
        <v>4.1549009147939247E-5</v>
      </c>
    </row>
    <row r="32" spans="2:18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83"/>
      <c r="O32" s="85"/>
      <c r="P32" s="73"/>
      <c r="Q32" s="84"/>
      <c r="R32" s="73"/>
    </row>
    <row r="33" spans="2:18">
      <c r="B33" s="89" t="s">
        <v>35</v>
      </c>
      <c r="C33" s="71"/>
      <c r="D33" s="71"/>
      <c r="E33" s="71"/>
      <c r="F33" s="71"/>
      <c r="G33" s="71"/>
      <c r="H33" s="71"/>
      <c r="I33" s="80">
        <v>6.0845910041167617</v>
      </c>
      <c r="J33" s="71"/>
      <c r="K33" s="71"/>
      <c r="L33" s="71"/>
      <c r="M33" s="91">
        <v>3.451683596796859E-2</v>
      </c>
      <c r="N33" s="80"/>
      <c r="O33" s="82"/>
      <c r="P33" s="80">
        <f>SUM(P34:P250)</f>
        <v>91589.162165173038</v>
      </c>
      <c r="Q33" s="81">
        <f t="shared" si="0"/>
        <v>0.40216649404564908</v>
      </c>
      <c r="R33" s="81">
        <f>P33/'סכום נכסי הקרן'!$C$42</f>
        <v>4.8889679228381958E-3</v>
      </c>
    </row>
    <row r="34" spans="2:18">
      <c r="B34" s="76" t="s">
        <v>3395</v>
      </c>
      <c r="C34" s="86" t="s">
        <v>3051</v>
      </c>
      <c r="D34" s="73" t="s">
        <v>3052</v>
      </c>
      <c r="E34" s="73"/>
      <c r="F34" s="73" t="s">
        <v>329</v>
      </c>
      <c r="G34" s="94">
        <v>42368</v>
      </c>
      <c r="H34" s="73" t="s">
        <v>305</v>
      </c>
      <c r="I34" s="83">
        <v>7.1299999999930375</v>
      </c>
      <c r="J34" s="86" t="s">
        <v>127</v>
      </c>
      <c r="K34" s="86" t="s">
        <v>131</v>
      </c>
      <c r="L34" s="87">
        <v>3.1699999999999999E-2</v>
      </c>
      <c r="M34" s="87">
        <v>2.2099999999983275E-2</v>
      </c>
      <c r="N34" s="83">
        <v>215203.78860800003</v>
      </c>
      <c r="O34" s="85">
        <v>119.45</v>
      </c>
      <c r="P34" s="83">
        <v>257.06091378300005</v>
      </c>
      <c r="Q34" s="84">
        <f t="shared" si="0"/>
        <v>1.128750214636104E-3</v>
      </c>
      <c r="R34" s="84">
        <f>P34/'סכום נכסי הקרן'!$C$42</f>
        <v>1.3721738817024015E-5</v>
      </c>
    </row>
    <row r="35" spans="2:18">
      <c r="B35" s="76" t="s">
        <v>3395</v>
      </c>
      <c r="C35" s="86" t="s">
        <v>3051</v>
      </c>
      <c r="D35" s="73" t="s">
        <v>3053</v>
      </c>
      <c r="E35" s="73"/>
      <c r="F35" s="73" t="s">
        <v>329</v>
      </c>
      <c r="G35" s="94">
        <v>42388</v>
      </c>
      <c r="H35" s="73" t="s">
        <v>305</v>
      </c>
      <c r="I35" s="83">
        <v>7.1199999999922285</v>
      </c>
      <c r="J35" s="86" t="s">
        <v>127</v>
      </c>
      <c r="K35" s="86" t="s">
        <v>131</v>
      </c>
      <c r="L35" s="87">
        <v>3.1899999999999998E-2</v>
      </c>
      <c r="M35" s="87">
        <v>2.2199999999963919E-2</v>
      </c>
      <c r="N35" s="83">
        <v>301285.30626700004</v>
      </c>
      <c r="O35" s="85">
        <v>119.6</v>
      </c>
      <c r="P35" s="83">
        <v>360.33722611500008</v>
      </c>
      <c r="Q35" s="84">
        <f t="shared" si="0"/>
        <v>1.5822347914861516E-3</v>
      </c>
      <c r="R35" s="84">
        <f>P35/'סכום נכסי הקרן'!$C$42</f>
        <v>1.9234558961285165E-5</v>
      </c>
    </row>
    <row r="36" spans="2:18">
      <c r="B36" s="76" t="s">
        <v>3395</v>
      </c>
      <c r="C36" s="86" t="s">
        <v>3051</v>
      </c>
      <c r="D36" s="73" t="s">
        <v>3054</v>
      </c>
      <c r="E36" s="73"/>
      <c r="F36" s="73" t="s">
        <v>329</v>
      </c>
      <c r="G36" s="94">
        <v>42509</v>
      </c>
      <c r="H36" s="73" t="s">
        <v>305</v>
      </c>
      <c r="I36" s="83">
        <v>7.1800000000056414</v>
      </c>
      <c r="J36" s="86" t="s">
        <v>127</v>
      </c>
      <c r="K36" s="86" t="s">
        <v>131</v>
      </c>
      <c r="L36" s="87">
        <v>2.7400000000000001E-2</v>
      </c>
      <c r="M36" s="87">
        <v>2.3900000000031087E-2</v>
      </c>
      <c r="N36" s="83">
        <v>301285.30626700004</v>
      </c>
      <c r="O36" s="85">
        <v>115.29</v>
      </c>
      <c r="P36" s="83">
        <v>347.35184272800007</v>
      </c>
      <c r="Q36" s="84">
        <f t="shared" si="0"/>
        <v>1.5252161881150401E-3</v>
      </c>
      <c r="R36" s="84">
        <f>P36/'סכום נכסי הקרן'!$C$42</f>
        <v>1.8541407923061785E-5</v>
      </c>
    </row>
    <row r="37" spans="2:18">
      <c r="B37" s="76" t="s">
        <v>3395</v>
      </c>
      <c r="C37" s="86" t="s">
        <v>3051</v>
      </c>
      <c r="D37" s="73" t="s">
        <v>3055</v>
      </c>
      <c r="E37" s="73"/>
      <c r="F37" s="73" t="s">
        <v>329</v>
      </c>
      <c r="G37" s="94">
        <v>42723</v>
      </c>
      <c r="H37" s="73" t="s">
        <v>305</v>
      </c>
      <c r="I37" s="83">
        <v>7.0800000000198899</v>
      </c>
      <c r="J37" s="86" t="s">
        <v>127</v>
      </c>
      <c r="K37" s="86" t="s">
        <v>131</v>
      </c>
      <c r="L37" s="87">
        <v>3.15E-2</v>
      </c>
      <c r="M37" s="87">
        <v>2.550000000009946E-2</v>
      </c>
      <c r="N37" s="83">
        <v>43040.757137000008</v>
      </c>
      <c r="O37" s="85">
        <v>116.8</v>
      </c>
      <c r="P37" s="83">
        <v>50.271605850000007</v>
      </c>
      <c r="Q37" s="84">
        <f t="shared" si="0"/>
        <v>2.2074178862209321E-4</v>
      </c>
      <c r="R37" s="84">
        <f>P37/'סכום נכסי הקרן'!$C$42</f>
        <v>2.683464534668185E-6</v>
      </c>
    </row>
    <row r="38" spans="2:18">
      <c r="B38" s="76" t="s">
        <v>3395</v>
      </c>
      <c r="C38" s="86" t="s">
        <v>3051</v>
      </c>
      <c r="D38" s="73" t="s">
        <v>3056</v>
      </c>
      <c r="E38" s="73"/>
      <c r="F38" s="73" t="s">
        <v>329</v>
      </c>
      <c r="G38" s="94">
        <v>42918</v>
      </c>
      <c r="H38" s="73" t="s">
        <v>305</v>
      </c>
      <c r="I38" s="83">
        <v>7.0500000000130267</v>
      </c>
      <c r="J38" s="86" t="s">
        <v>127</v>
      </c>
      <c r="K38" s="86" t="s">
        <v>131</v>
      </c>
      <c r="L38" s="87">
        <v>3.1899999999999998E-2</v>
      </c>
      <c r="M38" s="87">
        <v>2.830000000006188E-2</v>
      </c>
      <c r="N38" s="83">
        <v>215203.78860800003</v>
      </c>
      <c r="O38" s="85">
        <v>114.14</v>
      </c>
      <c r="P38" s="83">
        <v>245.63360775600003</v>
      </c>
      <c r="Q38" s="84">
        <f t="shared" si="0"/>
        <v>1.0785731031458011E-3</v>
      </c>
      <c r="R38" s="84">
        <f>P38/'סכום נכסי הקרן'!$C$42</f>
        <v>1.3111756901153816E-5</v>
      </c>
    </row>
    <row r="39" spans="2:18">
      <c r="B39" s="76" t="s">
        <v>3395</v>
      </c>
      <c r="C39" s="86" t="s">
        <v>3051</v>
      </c>
      <c r="D39" s="73" t="s">
        <v>3057</v>
      </c>
      <c r="E39" s="73"/>
      <c r="F39" s="73" t="s">
        <v>329</v>
      </c>
      <c r="G39" s="94">
        <v>43915</v>
      </c>
      <c r="H39" s="73" t="s">
        <v>305</v>
      </c>
      <c r="I39" s="83">
        <v>7.0700000000011398</v>
      </c>
      <c r="J39" s="86" t="s">
        <v>127</v>
      </c>
      <c r="K39" s="86" t="s">
        <v>131</v>
      </c>
      <c r="L39" s="87">
        <v>2.6600000000000002E-2</v>
      </c>
      <c r="M39" s="87">
        <v>3.4700000000007176E-2</v>
      </c>
      <c r="N39" s="83">
        <v>453060.60977400007</v>
      </c>
      <c r="O39" s="85">
        <v>104.59</v>
      </c>
      <c r="P39" s="83">
        <v>473.85605177800011</v>
      </c>
      <c r="Q39" s="84">
        <f t="shared" si="0"/>
        <v>2.0806940747224796E-3</v>
      </c>
      <c r="R39" s="84">
        <f>P39/'סכום נכסי הקרן'!$C$42</f>
        <v>2.5294117583557446E-5</v>
      </c>
    </row>
    <row r="40" spans="2:18">
      <c r="B40" s="76" t="s">
        <v>3395</v>
      </c>
      <c r="C40" s="86" t="s">
        <v>3051</v>
      </c>
      <c r="D40" s="73" t="s">
        <v>3058</v>
      </c>
      <c r="E40" s="73"/>
      <c r="F40" s="73" t="s">
        <v>329</v>
      </c>
      <c r="G40" s="94">
        <v>44168</v>
      </c>
      <c r="H40" s="73" t="s">
        <v>305</v>
      </c>
      <c r="I40" s="83">
        <v>7.199999999992353</v>
      </c>
      <c r="J40" s="86" t="s">
        <v>127</v>
      </c>
      <c r="K40" s="86" t="s">
        <v>131</v>
      </c>
      <c r="L40" s="87">
        <v>1.89E-2</v>
      </c>
      <c r="M40" s="87">
        <v>3.7199999999949628E-2</v>
      </c>
      <c r="N40" s="83">
        <v>458856.69365900004</v>
      </c>
      <c r="O40" s="85">
        <v>96.92</v>
      </c>
      <c r="P40" s="83">
        <v>444.72390526700013</v>
      </c>
      <c r="Q40" s="84">
        <f t="shared" si="0"/>
        <v>1.9527753019180694E-3</v>
      </c>
      <c r="R40" s="84">
        <f>P40/'סכום נכסי הקרן'!$C$42</f>
        <v>2.3739063181390859E-5</v>
      </c>
    </row>
    <row r="41" spans="2:18">
      <c r="B41" s="76" t="s">
        <v>3395</v>
      </c>
      <c r="C41" s="86" t="s">
        <v>3051</v>
      </c>
      <c r="D41" s="73" t="s">
        <v>3059</v>
      </c>
      <c r="E41" s="73"/>
      <c r="F41" s="73" t="s">
        <v>329</v>
      </c>
      <c r="G41" s="94">
        <v>44277</v>
      </c>
      <c r="H41" s="73" t="s">
        <v>305</v>
      </c>
      <c r="I41" s="83">
        <v>7.1099999999962691</v>
      </c>
      <c r="J41" s="86" t="s">
        <v>127</v>
      </c>
      <c r="K41" s="86" t="s">
        <v>131</v>
      </c>
      <c r="L41" s="87">
        <v>1.9E-2</v>
      </c>
      <c r="M41" s="87">
        <v>4.5399999999977202E-2</v>
      </c>
      <c r="N41" s="83">
        <v>697769.65103200008</v>
      </c>
      <c r="O41" s="85">
        <v>91.77</v>
      </c>
      <c r="P41" s="83">
        <v>640.34324184900015</v>
      </c>
      <c r="Q41" s="84">
        <f t="shared" si="0"/>
        <v>2.8117365687417742E-3</v>
      </c>
      <c r="R41" s="84">
        <f>P41/'סכום נכסי הקרן'!$C$42</f>
        <v>3.4181091899936673E-5</v>
      </c>
    </row>
    <row r="42" spans="2:18">
      <c r="B42" s="76" t="s">
        <v>3396</v>
      </c>
      <c r="C42" s="86" t="s">
        <v>3051</v>
      </c>
      <c r="D42" s="73" t="s">
        <v>3060</v>
      </c>
      <c r="E42" s="73"/>
      <c r="F42" s="73" t="s">
        <v>337</v>
      </c>
      <c r="G42" s="94">
        <v>42122</v>
      </c>
      <c r="H42" s="73" t="s">
        <v>129</v>
      </c>
      <c r="I42" s="83">
        <v>4.32</v>
      </c>
      <c r="J42" s="86" t="s">
        <v>318</v>
      </c>
      <c r="K42" s="86" t="s">
        <v>131</v>
      </c>
      <c r="L42" s="87">
        <v>2.98E-2</v>
      </c>
      <c r="M42" s="87">
        <v>2.469999999999949E-2</v>
      </c>
      <c r="N42" s="83">
        <v>4308739.6953860009</v>
      </c>
      <c r="O42" s="85">
        <v>114.49</v>
      </c>
      <c r="P42" s="83">
        <v>4933.0758858750005</v>
      </c>
      <c r="Q42" s="84">
        <f t="shared" si="0"/>
        <v>2.1661054506707477E-2</v>
      </c>
      <c r="R42" s="84">
        <f>P42/'סכום נכסי הקרן'!$C$42</f>
        <v>2.6332427545821874E-4</v>
      </c>
    </row>
    <row r="43" spans="2:18">
      <c r="B43" s="76" t="s">
        <v>3397</v>
      </c>
      <c r="C43" s="86" t="s">
        <v>3051</v>
      </c>
      <c r="D43" s="73" t="s">
        <v>3061</v>
      </c>
      <c r="E43" s="73"/>
      <c r="F43" s="73" t="s">
        <v>3062</v>
      </c>
      <c r="G43" s="94">
        <v>40742</v>
      </c>
      <c r="H43" s="73" t="s">
        <v>3049</v>
      </c>
      <c r="I43" s="83">
        <v>3.1899999999990527</v>
      </c>
      <c r="J43" s="86" t="s">
        <v>310</v>
      </c>
      <c r="K43" s="86" t="s">
        <v>131</v>
      </c>
      <c r="L43" s="87">
        <v>4.4999999999999998E-2</v>
      </c>
      <c r="M43" s="87">
        <v>1.6999999999995016E-2</v>
      </c>
      <c r="N43" s="83">
        <v>1598310.1201490003</v>
      </c>
      <c r="O43" s="85">
        <v>125.59</v>
      </c>
      <c r="P43" s="83">
        <v>2007.3177251100005</v>
      </c>
      <c r="Q43" s="84">
        <f t="shared" si="0"/>
        <v>8.8140988830897413E-3</v>
      </c>
      <c r="R43" s="84">
        <f>P43/'סכום נכסי הקרן'!$C$42</f>
        <v>1.0714927112565087E-4</v>
      </c>
    </row>
    <row r="44" spans="2:18">
      <c r="B44" s="76" t="s">
        <v>3398</v>
      </c>
      <c r="C44" s="86" t="s">
        <v>3051</v>
      </c>
      <c r="D44" s="73" t="s">
        <v>3063</v>
      </c>
      <c r="E44" s="73"/>
      <c r="F44" s="73" t="s">
        <v>396</v>
      </c>
      <c r="G44" s="94">
        <v>43431</v>
      </c>
      <c r="H44" s="73" t="s">
        <v>305</v>
      </c>
      <c r="I44" s="83">
        <v>7.9300000000057107</v>
      </c>
      <c r="J44" s="86" t="s">
        <v>318</v>
      </c>
      <c r="K44" s="86" t="s">
        <v>131</v>
      </c>
      <c r="L44" s="87">
        <v>3.6600000000000001E-2</v>
      </c>
      <c r="M44" s="87">
        <v>3.2700000000061041E-2</v>
      </c>
      <c r="N44" s="83">
        <v>134154.23384600002</v>
      </c>
      <c r="O44" s="85">
        <v>113.57</v>
      </c>
      <c r="P44" s="83">
        <v>152.358965041</v>
      </c>
      <c r="Q44" s="84">
        <f t="shared" si="0"/>
        <v>6.6900569192303435E-4</v>
      </c>
      <c r="R44" s="84">
        <f>P44/'סכום נכסי הקרן'!$C$42</f>
        <v>8.1328191593122401E-6</v>
      </c>
    </row>
    <row r="45" spans="2:18">
      <c r="B45" s="76" t="s">
        <v>3398</v>
      </c>
      <c r="C45" s="86" t="s">
        <v>3051</v>
      </c>
      <c r="D45" s="73" t="s">
        <v>3064</v>
      </c>
      <c r="E45" s="73"/>
      <c r="F45" s="73" t="s">
        <v>396</v>
      </c>
      <c r="G45" s="94">
        <v>43276</v>
      </c>
      <c r="H45" s="73" t="s">
        <v>305</v>
      </c>
      <c r="I45" s="83">
        <v>7.9899999999849562</v>
      </c>
      <c r="J45" s="86" t="s">
        <v>318</v>
      </c>
      <c r="K45" s="86" t="s">
        <v>131</v>
      </c>
      <c r="L45" s="87">
        <v>3.2599999999999997E-2</v>
      </c>
      <c r="M45" s="87">
        <v>3.3599999999901979E-2</v>
      </c>
      <c r="N45" s="83">
        <v>133661.75354100004</v>
      </c>
      <c r="O45" s="85">
        <v>109.91</v>
      </c>
      <c r="P45" s="83">
        <v>146.90764137900004</v>
      </c>
      <c r="Q45" s="84">
        <f t="shared" si="0"/>
        <v>6.4506902001527163E-4</v>
      </c>
      <c r="R45" s="84">
        <f>P45/'סכום נכסי הקרן'!$C$42</f>
        <v>7.8418311658587867E-6</v>
      </c>
    </row>
    <row r="46" spans="2:18">
      <c r="B46" s="76" t="s">
        <v>3398</v>
      </c>
      <c r="C46" s="86" t="s">
        <v>3051</v>
      </c>
      <c r="D46" s="73" t="s">
        <v>3065</v>
      </c>
      <c r="E46" s="73"/>
      <c r="F46" s="73" t="s">
        <v>396</v>
      </c>
      <c r="G46" s="94">
        <v>43222</v>
      </c>
      <c r="H46" s="73" t="s">
        <v>305</v>
      </c>
      <c r="I46" s="83">
        <v>8.0000000000028351</v>
      </c>
      <c r="J46" s="86" t="s">
        <v>318</v>
      </c>
      <c r="K46" s="86" t="s">
        <v>131</v>
      </c>
      <c r="L46" s="87">
        <v>3.2199999999999999E-2</v>
      </c>
      <c r="M46" s="87">
        <v>3.3700000000014455E-2</v>
      </c>
      <c r="N46" s="83">
        <v>638725.2405500001</v>
      </c>
      <c r="O46" s="85">
        <v>110.48</v>
      </c>
      <c r="P46" s="83">
        <v>705.66365915400013</v>
      </c>
      <c r="Q46" s="84">
        <f t="shared" si="0"/>
        <v>3.098557439204324E-3</v>
      </c>
      <c r="R46" s="84">
        <f>P46/'סכום נכסי הקרן'!$C$42</f>
        <v>3.766785187634776E-5</v>
      </c>
    </row>
    <row r="47" spans="2:18">
      <c r="B47" s="76" t="s">
        <v>3398</v>
      </c>
      <c r="C47" s="86" t="s">
        <v>3051</v>
      </c>
      <c r="D47" s="73" t="s">
        <v>3066</v>
      </c>
      <c r="E47" s="73"/>
      <c r="F47" s="73" t="s">
        <v>396</v>
      </c>
      <c r="G47" s="94">
        <v>43922</v>
      </c>
      <c r="H47" s="73" t="s">
        <v>305</v>
      </c>
      <c r="I47" s="83">
        <v>8.1600000000055353</v>
      </c>
      <c r="J47" s="86" t="s">
        <v>318</v>
      </c>
      <c r="K47" s="86" t="s">
        <v>131</v>
      </c>
      <c r="L47" s="87">
        <v>2.7699999999999999E-2</v>
      </c>
      <c r="M47" s="87">
        <v>3.0500000000051139E-2</v>
      </c>
      <c r="N47" s="83">
        <v>153677.09947700004</v>
      </c>
      <c r="O47" s="85">
        <v>108.16</v>
      </c>
      <c r="P47" s="83">
        <v>166.21714166300001</v>
      </c>
      <c r="Q47" s="84">
        <f t="shared" si="0"/>
        <v>7.2985671593266729E-4</v>
      </c>
      <c r="R47" s="84">
        <f>P47/'סכום נכסי הקרן'!$C$42</f>
        <v>8.8725593138492916E-6</v>
      </c>
    </row>
    <row r="48" spans="2:18">
      <c r="B48" s="76" t="s">
        <v>3398</v>
      </c>
      <c r="C48" s="86" t="s">
        <v>3051</v>
      </c>
      <c r="D48" s="73" t="s">
        <v>3067</v>
      </c>
      <c r="E48" s="73"/>
      <c r="F48" s="73" t="s">
        <v>396</v>
      </c>
      <c r="G48" s="94">
        <v>43978</v>
      </c>
      <c r="H48" s="73" t="s">
        <v>305</v>
      </c>
      <c r="I48" s="83">
        <v>8.169999999953923</v>
      </c>
      <c r="J48" s="86" t="s">
        <v>318</v>
      </c>
      <c r="K48" s="86" t="s">
        <v>131</v>
      </c>
      <c r="L48" s="87">
        <v>2.3E-2</v>
      </c>
      <c r="M48" s="87">
        <v>3.5299999999731616E-2</v>
      </c>
      <c r="N48" s="83">
        <v>64466.677661000016</v>
      </c>
      <c r="O48" s="85">
        <v>99.99</v>
      </c>
      <c r="P48" s="83">
        <v>64.460234841000016</v>
      </c>
      <c r="Q48" s="84">
        <f t="shared" si="0"/>
        <v>2.8304382351061324E-4</v>
      </c>
      <c r="R48" s="84">
        <f>P48/'סכום נכסי הקרן'!$C$42</f>
        <v>3.4408440145781821E-6</v>
      </c>
    </row>
    <row r="49" spans="2:18">
      <c r="B49" s="76" t="s">
        <v>3398</v>
      </c>
      <c r="C49" s="86" t="s">
        <v>3051</v>
      </c>
      <c r="D49" s="73" t="s">
        <v>3068</v>
      </c>
      <c r="E49" s="73"/>
      <c r="F49" s="73" t="s">
        <v>396</v>
      </c>
      <c r="G49" s="94">
        <v>44010</v>
      </c>
      <c r="H49" s="73" t="s">
        <v>305</v>
      </c>
      <c r="I49" s="83">
        <v>8.2499999999927169</v>
      </c>
      <c r="J49" s="86" t="s">
        <v>318</v>
      </c>
      <c r="K49" s="86" t="s">
        <v>131</v>
      </c>
      <c r="L49" s="87">
        <v>2.2000000000000002E-2</v>
      </c>
      <c r="M49" s="87">
        <v>3.2199999999998057E-2</v>
      </c>
      <c r="N49" s="83">
        <v>101083.39454700002</v>
      </c>
      <c r="O49" s="85">
        <v>101.87</v>
      </c>
      <c r="P49" s="83">
        <v>102.97364829100002</v>
      </c>
      <c r="Q49" s="84">
        <f t="shared" si="0"/>
        <v>4.5215558405914131E-4</v>
      </c>
      <c r="R49" s="84">
        <f>P49/'סכום נכסי הקרן'!$C$42</f>
        <v>5.4966641411613806E-6</v>
      </c>
    </row>
    <row r="50" spans="2:18">
      <c r="B50" s="76" t="s">
        <v>3398</v>
      </c>
      <c r="C50" s="86" t="s">
        <v>3051</v>
      </c>
      <c r="D50" s="73" t="s">
        <v>3069</v>
      </c>
      <c r="E50" s="73"/>
      <c r="F50" s="73" t="s">
        <v>396</v>
      </c>
      <c r="G50" s="94">
        <v>44133</v>
      </c>
      <c r="H50" s="73" t="s">
        <v>305</v>
      </c>
      <c r="I50" s="83">
        <v>8.1499999999837822</v>
      </c>
      <c r="J50" s="86" t="s">
        <v>318</v>
      </c>
      <c r="K50" s="86" t="s">
        <v>131</v>
      </c>
      <c r="L50" s="87">
        <v>2.3799999999999998E-2</v>
      </c>
      <c r="M50" s="87">
        <v>3.5499999999958502E-2</v>
      </c>
      <c r="N50" s="83">
        <v>131447.496866</v>
      </c>
      <c r="O50" s="85">
        <v>100.85</v>
      </c>
      <c r="P50" s="83">
        <v>132.56479962100005</v>
      </c>
      <c r="Q50" s="84">
        <f t="shared" si="0"/>
        <v>5.8208983942113182E-4</v>
      </c>
      <c r="R50" s="84">
        <f>P50/'סכום נכסי הקרן'!$C$42</f>
        <v>7.0762199120867755E-6</v>
      </c>
    </row>
    <row r="51" spans="2:18">
      <c r="B51" s="76" t="s">
        <v>3398</v>
      </c>
      <c r="C51" s="86" t="s">
        <v>3051</v>
      </c>
      <c r="D51" s="73" t="s">
        <v>3070</v>
      </c>
      <c r="E51" s="73"/>
      <c r="F51" s="73" t="s">
        <v>396</v>
      </c>
      <c r="G51" s="94">
        <v>44251</v>
      </c>
      <c r="H51" s="73" t="s">
        <v>305</v>
      </c>
      <c r="I51" s="83">
        <v>8.0400000000066605</v>
      </c>
      <c r="J51" s="86" t="s">
        <v>318</v>
      </c>
      <c r="K51" s="86" t="s">
        <v>131</v>
      </c>
      <c r="L51" s="87">
        <v>2.3599999999999999E-2</v>
      </c>
      <c r="M51" s="87">
        <v>4.0400000000040175E-2</v>
      </c>
      <c r="N51" s="83">
        <v>390283.44898000004</v>
      </c>
      <c r="O51" s="85">
        <v>96.95</v>
      </c>
      <c r="P51" s="83">
        <v>378.37978793700006</v>
      </c>
      <c r="Q51" s="84">
        <f t="shared" si="0"/>
        <v>1.6614593816016267E-3</v>
      </c>
      <c r="R51" s="84">
        <f>P51/'סכום נכסי הקרן'!$C$42</f>
        <v>2.019765878563452E-5</v>
      </c>
    </row>
    <row r="52" spans="2:18">
      <c r="B52" s="76" t="s">
        <v>3398</v>
      </c>
      <c r="C52" s="86" t="s">
        <v>3051</v>
      </c>
      <c r="D52" s="73" t="s">
        <v>3071</v>
      </c>
      <c r="E52" s="73"/>
      <c r="F52" s="73" t="s">
        <v>396</v>
      </c>
      <c r="G52" s="94">
        <v>44294</v>
      </c>
      <c r="H52" s="73" t="s">
        <v>305</v>
      </c>
      <c r="I52" s="83">
        <v>8.0099999999948857</v>
      </c>
      <c r="J52" s="86" t="s">
        <v>318</v>
      </c>
      <c r="K52" s="86" t="s">
        <v>131</v>
      </c>
      <c r="L52" s="87">
        <v>2.3199999999999998E-2</v>
      </c>
      <c r="M52" s="87">
        <v>4.2699999999972905E-2</v>
      </c>
      <c r="N52" s="83">
        <v>280804.21643000003</v>
      </c>
      <c r="O52" s="85">
        <v>94.68</v>
      </c>
      <c r="P52" s="83">
        <v>265.86541663600002</v>
      </c>
      <c r="Q52" s="84">
        <f t="shared" si="0"/>
        <v>1.1674106408317301E-3</v>
      </c>
      <c r="R52" s="84">
        <f>P52/'סכום נכסי הקרן'!$C$42</f>
        <v>1.4191717262150814E-5</v>
      </c>
    </row>
    <row r="53" spans="2:18">
      <c r="B53" s="76" t="s">
        <v>3398</v>
      </c>
      <c r="C53" s="86" t="s">
        <v>3051</v>
      </c>
      <c r="D53" s="73" t="s">
        <v>3072</v>
      </c>
      <c r="E53" s="73"/>
      <c r="F53" s="73" t="s">
        <v>396</v>
      </c>
      <c r="G53" s="94">
        <v>44602</v>
      </c>
      <c r="H53" s="73" t="s">
        <v>305</v>
      </c>
      <c r="I53" s="83">
        <v>7.9100000000084769</v>
      </c>
      <c r="J53" s="86" t="s">
        <v>318</v>
      </c>
      <c r="K53" s="86" t="s">
        <v>131</v>
      </c>
      <c r="L53" s="87">
        <v>2.0899999999999998E-2</v>
      </c>
      <c r="M53" s="87">
        <v>5.0200000000058843E-2</v>
      </c>
      <c r="N53" s="83">
        <v>402303.09818000003</v>
      </c>
      <c r="O53" s="85">
        <v>85.33</v>
      </c>
      <c r="P53" s="83">
        <v>343.28522879900004</v>
      </c>
      <c r="Q53" s="84">
        <f t="shared" si="0"/>
        <v>1.5073597537094742E-3</v>
      </c>
      <c r="R53" s="84">
        <f>P53/'סכום נכסי הקרן'!$C$42</f>
        <v>1.8324334804545934E-5</v>
      </c>
    </row>
    <row r="54" spans="2:18">
      <c r="B54" s="76" t="s">
        <v>3398</v>
      </c>
      <c r="C54" s="86" t="s">
        <v>3051</v>
      </c>
      <c r="D54" s="73" t="s">
        <v>3073</v>
      </c>
      <c r="E54" s="73"/>
      <c r="F54" s="73" t="s">
        <v>396</v>
      </c>
      <c r="G54" s="94">
        <v>43500</v>
      </c>
      <c r="H54" s="73" t="s">
        <v>305</v>
      </c>
      <c r="I54" s="83">
        <v>8.0100000000122389</v>
      </c>
      <c r="J54" s="86" t="s">
        <v>318</v>
      </c>
      <c r="K54" s="86" t="s">
        <v>131</v>
      </c>
      <c r="L54" s="87">
        <v>3.4500000000000003E-2</v>
      </c>
      <c r="M54" s="87">
        <v>3.0900000000055439E-2</v>
      </c>
      <c r="N54" s="83">
        <v>251808.23253900002</v>
      </c>
      <c r="O54" s="85">
        <v>113.9</v>
      </c>
      <c r="P54" s="83">
        <v>286.80957754900004</v>
      </c>
      <c r="Q54" s="84">
        <f t="shared" si="0"/>
        <v>1.2593761044956398E-3</v>
      </c>
      <c r="R54" s="84">
        <f>P54/'סכום נכסי הקרן'!$C$42</f>
        <v>1.5309702495925064E-5</v>
      </c>
    </row>
    <row r="55" spans="2:18">
      <c r="B55" s="76" t="s">
        <v>3398</v>
      </c>
      <c r="C55" s="86" t="s">
        <v>3051</v>
      </c>
      <c r="D55" s="73" t="s">
        <v>3074</v>
      </c>
      <c r="E55" s="73"/>
      <c r="F55" s="73" t="s">
        <v>396</v>
      </c>
      <c r="G55" s="94">
        <v>43556</v>
      </c>
      <c r="H55" s="73" t="s">
        <v>305</v>
      </c>
      <c r="I55" s="83">
        <v>8.0899999999958982</v>
      </c>
      <c r="J55" s="86" t="s">
        <v>318</v>
      </c>
      <c r="K55" s="86" t="s">
        <v>131</v>
      </c>
      <c r="L55" s="87">
        <v>3.0499999999999999E-2</v>
      </c>
      <c r="M55" s="87">
        <v>3.0899999999994644E-2</v>
      </c>
      <c r="N55" s="83">
        <v>253929.93194200002</v>
      </c>
      <c r="O55" s="85">
        <v>110.41</v>
      </c>
      <c r="P55" s="83">
        <v>280.36403773500007</v>
      </c>
      <c r="Q55" s="84">
        <f t="shared" si="0"/>
        <v>1.2310738459319764E-3</v>
      </c>
      <c r="R55" s="84">
        <f>P55/'סכום נכסי הקרן'!$C$42</f>
        <v>1.496564391245213E-5</v>
      </c>
    </row>
    <row r="56" spans="2:18">
      <c r="B56" s="76" t="s">
        <v>3398</v>
      </c>
      <c r="C56" s="86" t="s">
        <v>3051</v>
      </c>
      <c r="D56" s="73" t="s">
        <v>3075</v>
      </c>
      <c r="E56" s="73"/>
      <c r="F56" s="73" t="s">
        <v>396</v>
      </c>
      <c r="G56" s="94">
        <v>43647</v>
      </c>
      <c r="H56" s="73" t="s">
        <v>305</v>
      </c>
      <c r="I56" s="83">
        <v>8.0699999999925396</v>
      </c>
      <c r="J56" s="86" t="s">
        <v>318</v>
      </c>
      <c r="K56" s="86" t="s">
        <v>131</v>
      </c>
      <c r="L56" s="87">
        <v>2.8999999999999998E-2</v>
      </c>
      <c r="M56" s="87">
        <v>3.3599999999967739E-2</v>
      </c>
      <c r="N56" s="83">
        <v>235724.03955200006</v>
      </c>
      <c r="O56" s="85">
        <v>105.2</v>
      </c>
      <c r="P56" s="83">
        <v>247.98168265500004</v>
      </c>
      <c r="Q56" s="84">
        <f t="shared" si="0"/>
        <v>1.0888834611353681E-3</v>
      </c>
      <c r="R56" s="84">
        <f>P56/'סכום נכסי הקרן'!$C$42</f>
        <v>1.3237095561211979E-5</v>
      </c>
    </row>
    <row r="57" spans="2:18">
      <c r="B57" s="76" t="s">
        <v>3398</v>
      </c>
      <c r="C57" s="86" t="s">
        <v>3051</v>
      </c>
      <c r="D57" s="73" t="s">
        <v>3076</v>
      </c>
      <c r="E57" s="73"/>
      <c r="F57" s="73" t="s">
        <v>396</v>
      </c>
      <c r="G57" s="94">
        <v>43703</v>
      </c>
      <c r="H57" s="73" t="s">
        <v>305</v>
      </c>
      <c r="I57" s="83">
        <v>8.1999999999999993</v>
      </c>
      <c r="J57" s="86" t="s">
        <v>318</v>
      </c>
      <c r="K57" s="86" t="s">
        <v>131</v>
      </c>
      <c r="L57" s="87">
        <v>2.3799999999999998E-2</v>
      </c>
      <c r="M57" s="87">
        <v>3.2699999999708268E-2</v>
      </c>
      <c r="N57" s="83">
        <v>16739.034119000004</v>
      </c>
      <c r="O57" s="85">
        <v>102.39</v>
      </c>
      <c r="P57" s="83">
        <v>17.139097050000004</v>
      </c>
      <c r="Q57" s="84">
        <f t="shared" si="0"/>
        <v>7.5257491266009401E-5</v>
      </c>
      <c r="R57" s="84">
        <f>P57/'סכום נכסי הקרן'!$C$42</f>
        <v>9.1487348200378038E-7</v>
      </c>
    </row>
    <row r="58" spans="2:18">
      <c r="B58" s="76" t="s">
        <v>3398</v>
      </c>
      <c r="C58" s="86" t="s">
        <v>3051</v>
      </c>
      <c r="D58" s="73" t="s">
        <v>3077</v>
      </c>
      <c r="E58" s="73"/>
      <c r="F58" s="73" t="s">
        <v>396</v>
      </c>
      <c r="G58" s="94">
        <v>43740</v>
      </c>
      <c r="H58" s="73" t="s">
        <v>305</v>
      </c>
      <c r="I58" s="83">
        <v>8.1100000000092329</v>
      </c>
      <c r="J58" s="86" t="s">
        <v>318</v>
      </c>
      <c r="K58" s="86" t="s">
        <v>131</v>
      </c>
      <c r="L58" s="87">
        <v>2.4300000000000002E-2</v>
      </c>
      <c r="M58" s="87">
        <v>3.6700000000048402E-2</v>
      </c>
      <c r="N58" s="83">
        <v>247370.30466600004</v>
      </c>
      <c r="O58" s="85">
        <v>99.38</v>
      </c>
      <c r="P58" s="83">
        <v>245.83659684300005</v>
      </c>
      <c r="Q58" s="84">
        <f t="shared" si="0"/>
        <v>1.0794644248646428E-3</v>
      </c>
      <c r="R58" s="84">
        <f>P58/'סכום נכסי הקרן'!$C$42</f>
        <v>1.3122592322196751E-5</v>
      </c>
    </row>
    <row r="59" spans="2:18">
      <c r="B59" s="76" t="s">
        <v>3398</v>
      </c>
      <c r="C59" s="86" t="s">
        <v>3051</v>
      </c>
      <c r="D59" s="73" t="s">
        <v>3078</v>
      </c>
      <c r="E59" s="73"/>
      <c r="F59" s="73" t="s">
        <v>396</v>
      </c>
      <c r="G59" s="94">
        <v>43831</v>
      </c>
      <c r="H59" s="73" t="s">
        <v>305</v>
      </c>
      <c r="I59" s="83">
        <v>8.0800000000055636</v>
      </c>
      <c r="J59" s="86" t="s">
        <v>318</v>
      </c>
      <c r="K59" s="86" t="s">
        <v>131</v>
      </c>
      <c r="L59" s="87">
        <v>2.3799999999999998E-2</v>
      </c>
      <c r="M59" s="87">
        <v>3.820000000002384E-2</v>
      </c>
      <c r="N59" s="83">
        <v>256745.14448200003</v>
      </c>
      <c r="O59" s="85">
        <v>98.01</v>
      </c>
      <c r="P59" s="83">
        <v>251.63591622000004</v>
      </c>
      <c r="Q59" s="84">
        <f t="shared" si="0"/>
        <v>1.1049291401930023E-3</v>
      </c>
      <c r="R59" s="84">
        <f>P59/'סכום נכסי הקרן'!$C$42</f>
        <v>1.3432156093042425E-5</v>
      </c>
    </row>
    <row r="60" spans="2:18">
      <c r="B60" s="76" t="s">
        <v>3399</v>
      </c>
      <c r="C60" s="86" t="s">
        <v>3051</v>
      </c>
      <c r="D60" s="73">
        <v>7936</v>
      </c>
      <c r="E60" s="73"/>
      <c r="F60" s="73" t="s">
        <v>3079</v>
      </c>
      <c r="G60" s="94">
        <v>44087</v>
      </c>
      <c r="H60" s="73" t="s">
        <v>3049</v>
      </c>
      <c r="I60" s="83">
        <v>5.3900000000001329</v>
      </c>
      <c r="J60" s="86" t="s">
        <v>310</v>
      </c>
      <c r="K60" s="86" t="s">
        <v>131</v>
      </c>
      <c r="L60" s="87">
        <v>1.7947999999999999E-2</v>
      </c>
      <c r="M60" s="87">
        <v>2.8099999999995545E-2</v>
      </c>
      <c r="N60" s="83">
        <v>1221411.1805270002</v>
      </c>
      <c r="O60" s="85">
        <v>104.82</v>
      </c>
      <c r="P60" s="83">
        <v>1280.2831841970003</v>
      </c>
      <c r="Q60" s="84">
        <f t="shared" si="0"/>
        <v>5.6217022560546403E-3</v>
      </c>
      <c r="R60" s="84">
        <f>P60/'סכום נכסי הקרן'!$C$42</f>
        <v>6.8340655943551984E-5</v>
      </c>
    </row>
    <row r="61" spans="2:18">
      <c r="B61" s="76" t="s">
        <v>3399</v>
      </c>
      <c r="C61" s="86" t="s">
        <v>3051</v>
      </c>
      <c r="D61" s="73">
        <v>7937</v>
      </c>
      <c r="E61" s="73"/>
      <c r="F61" s="73" t="s">
        <v>3079</v>
      </c>
      <c r="G61" s="94">
        <v>44087</v>
      </c>
      <c r="H61" s="73" t="s">
        <v>3049</v>
      </c>
      <c r="I61" s="83">
        <v>6.7500000445993065</v>
      </c>
      <c r="J61" s="86" t="s">
        <v>310</v>
      </c>
      <c r="K61" s="86" t="s">
        <v>131</v>
      </c>
      <c r="L61" s="87">
        <v>7.5499999999999998E-2</v>
      </c>
      <c r="M61" s="87">
        <v>7.9500000731428641E-2</v>
      </c>
      <c r="N61" s="83">
        <v>28.168156000000003</v>
      </c>
      <c r="O61" s="85">
        <v>99.5</v>
      </c>
      <c r="P61" s="83">
        <v>2.8027341000000008E-2</v>
      </c>
      <c r="Q61" s="84">
        <f t="shared" si="0"/>
        <v>1.2306759010486887E-7</v>
      </c>
      <c r="R61" s="84">
        <f>P61/'סכום נכסי הקרן'!$C$42</f>
        <v>1.496080626486523E-9</v>
      </c>
    </row>
    <row r="62" spans="2:18">
      <c r="B62" s="76" t="s">
        <v>3400</v>
      </c>
      <c r="C62" s="86" t="s">
        <v>3050</v>
      </c>
      <c r="D62" s="73">
        <v>8063</v>
      </c>
      <c r="E62" s="73"/>
      <c r="F62" s="73" t="s">
        <v>399</v>
      </c>
      <c r="G62" s="94">
        <v>44147</v>
      </c>
      <c r="H62" s="73" t="s">
        <v>129</v>
      </c>
      <c r="I62" s="83">
        <v>7.8500000000024892</v>
      </c>
      <c r="J62" s="86" t="s">
        <v>482</v>
      </c>
      <c r="K62" s="86" t="s">
        <v>131</v>
      </c>
      <c r="L62" s="87">
        <v>1.6250000000000001E-2</v>
      </c>
      <c r="M62" s="87">
        <v>2.9100000000006641E-2</v>
      </c>
      <c r="N62" s="83">
        <v>963578.54697500006</v>
      </c>
      <c r="O62" s="85">
        <v>100.04</v>
      </c>
      <c r="P62" s="83">
        <v>963.96400209600017</v>
      </c>
      <c r="Q62" s="84">
        <f t="shared" si="0"/>
        <v>4.2327499667485216E-3</v>
      </c>
      <c r="R62" s="84">
        <f>P62/'סכום נכסי הקרן'!$C$42</f>
        <v>5.1455750588906724E-5</v>
      </c>
    </row>
    <row r="63" spans="2:18">
      <c r="B63" s="76" t="s">
        <v>3400</v>
      </c>
      <c r="C63" s="86" t="s">
        <v>3050</v>
      </c>
      <c r="D63" s="73">
        <v>8145</v>
      </c>
      <c r="E63" s="73"/>
      <c r="F63" s="73" t="s">
        <v>399</v>
      </c>
      <c r="G63" s="94">
        <v>44185</v>
      </c>
      <c r="H63" s="73" t="s">
        <v>129</v>
      </c>
      <c r="I63" s="83">
        <v>7.859999999995364</v>
      </c>
      <c r="J63" s="86" t="s">
        <v>482</v>
      </c>
      <c r="K63" s="86" t="s">
        <v>131</v>
      </c>
      <c r="L63" s="87">
        <v>1.4990000000000002E-2</v>
      </c>
      <c r="M63" s="87">
        <v>3.0199999999990547E-2</v>
      </c>
      <c r="N63" s="83">
        <v>452959.13231400005</v>
      </c>
      <c r="O63" s="85">
        <v>98.1</v>
      </c>
      <c r="P63" s="83">
        <v>444.35289097100008</v>
      </c>
      <c r="Q63" s="84">
        <f t="shared" si="0"/>
        <v>1.951146184289566E-3</v>
      </c>
      <c r="R63" s="84">
        <f>P63/'סכום נכסי הקרן'!$C$42</f>
        <v>2.3719258687614757E-5</v>
      </c>
    </row>
    <row r="64" spans="2:18">
      <c r="B64" s="76" t="s">
        <v>3401</v>
      </c>
      <c r="C64" s="86" t="s">
        <v>3050</v>
      </c>
      <c r="D64" s="73" t="s">
        <v>3080</v>
      </c>
      <c r="E64" s="73"/>
      <c r="F64" s="73" t="s">
        <v>396</v>
      </c>
      <c r="G64" s="94">
        <v>42901</v>
      </c>
      <c r="H64" s="73" t="s">
        <v>305</v>
      </c>
      <c r="I64" s="83">
        <v>0.94999999068292496</v>
      </c>
      <c r="J64" s="86" t="s">
        <v>155</v>
      </c>
      <c r="K64" s="86" t="s">
        <v>131</v>
      </c>
      <c r="L64" s="87">
        <v>0.04</v>
      </c>
      <c r="M64" s="87">
        <v>6.1099999732910505E-2</v>
      </c>
      <c r="N64" s="83">
        <v>81.897819000000013</v>
      </c>
      <c r="O64" s="85">
        <v>98.29</v>
      </c>
      <c r="P64" s="83">
        <v>8.0497365000000015E-2</v>
      </c>
      <c r="Q64" s="84">
        <f t="shared" si="0"/>
        <v>3.5346259641048417E-7</v>
      </c>
      <c r="R64" s="84">
        <f>P64/'סכום נכסי הקרן'!$C$42</f>
        <v>4.2968952445297719E-9</v>
      </c>
    </row>
    <row r="65" spans="2:18">
      <c r="B65" s="76" t="s">
        <v>3402</v>
      </c>
      <c r="C65" s="86" t="s">
        <v>3050</v>
      </c>
      <c r="D65" s="73">
        <v>4069</v>
      </c>
      <c r="E65" s="73"/>
      <c r="F65" s="73" t="s">
        <v>399</v>
      </c>
      <c r="G65" s="94">
        <v>42052</v>
      </c>
      <c r="H65" s="73" t="s">
        <v>129</v>
      </c>
      <c r="I65" s="83">
        <v>4.1299999999998107</v>
      </c>
      <c r="J65" s="86" t="s">
        <v>523</v>
      </c>
      <c r="K65" s="86" t="s">
        <v>131</v>
      </c>
      <c r="L65" s="87">
        <v>2.9779E-2</v>
      </c>
      <c r="M65" s="87">
        <v>2.0099999999993061E-2</v>
      </c>
      <c r="N65" s="83">
        <v>678244.44392800017</v>
      </c>
      <c r="O65" s="85">
        <v>116.82</v>
      </c>
      <c r="P65" s="83">
        <v>792.32520255500003</v>
      </c>
      <c r="Q65" s="84">
        <f t="shared" si="0"/>
        <v>3.4790868408742705E-3</v>
      </c>
      <c r="R65" s="84">
        <f>P65/'סכום נכסי הקרן'!$C$42</f>
        <v>4.2293786821216657E-5</v>
      </c>
    </row>
    <row r="66" spans="2:18">
      <c r="B66" s="76" t="s">
        <v>3403</v>
      </c>
      <c r="C66" s="86" t="s">
        <v>3050</v>
      </c>
      <c r="D66" s="73">
        <v>8224</v>
      </c>
      <c r="E66" s="73"/>
      <c r="F66" s="73" t="s">
        <v>399</v>
      </c>
      <c r="G66" s="94">
        <v>44223</v>
      </c>
      <c r="H66" s="73" t="s">
        <v>129</v>
      </c>
      <c r="I66" s="83">
        <v>12.679999999998724</v>
      </c>
      <c r="J66" s="86" t="s">
        <v>310</v>
      </c>
      <c r="K66" s="86" t="s">
        <v>131</v>
      </c>
      <c r="L66" s="87">
        <v>2.1537000000000001E-2</v>
      </c>
      <c r="M66" s="87">
        <v>3.7099999999998398E-2</v>
      </c>
      <c r="N66" s="83">
        <v>2066346.7878190002</v>
      </c>
      <c r="O66" s="85">
        <v>91.16</v>
      </c>
      <c r="P66" s="83">
        <v>1883.6818197300006</v>
      </c>
      <c r="Q66" s="84">
        <f t="shared" si="0"/>
        <v>8.2712156703886094E-3</v>
      </c>
      <c r="R66" s="84">
        <f>P66/'סכום נכסי הקרן'!$C$42</f>
        <v>1.005496695873837E-4</v>
      </c>
    </row>
    <row r="67" spans="2:18">
      <c r="B67" s="76" t="s">
        <v>3403</v>
      </c>
      <c r="C67" s="86" t="s">
        <v>3050</v>
      </c>
      <c r="D67" s="73">
        <v>2963</v>
      </c>
      <c r="E67" s="73"/>
      <c r="F67" s="73" t="s">
        <v>399</v>
      </c>
      <c r="G67" s="94">
        <v>41423</v>
      </c>
      <c r="H67" s="73" t="s">
        <v>129</v>
      </c>
      <c r="I67" s="83">
        <v>3.0600000000020398</v>
      </c>
      <c r="J67" s="86" t="s">
        <v>310</v>
      </c>
      <c r="K67" s="86" t="s">
        <v>131</v>
      </c>
      <c r="L67" s="87">
        <v>0.05</v>
      </c>
      <c r="M67" s="87">
        <v>2.2000000000012489E-2</v>
      </c>
      <c r="N67" s="83">
        <v>395567.663153</v>
      </c>
      <c r="O67" s="85">
        <v>121.47</v>
      </c>
      <c r="P67" s="83">
        <v>480.49603816700005</v>
      </c>
      <c r="Q67" s="84">
        <f t="shared" si="0"/>
        <v>2.1098501449762848E-3</v>
      </c>
      <c r="R67" s="84">
        <f>P67/'סכום נכסי הקרן'!$C$42</f>
        <v>2.5648555594523844E-5</v>
      </c>
    </row>
    <row r="68" spans="2:18">
      <c r="B68" s="76" t="s">
        <v>3403</v>
      </c>
      <c r="C68" s="86" t="s">
        <v>3050</v>
      </c>
      <c r="D68" s="73">
        <v>2968</v>
      </c>
      <c r="E68" s="73"/>
      <c r="F68" s="73" t="s">
        <v>399</v>
      </c>
      <c r="G68" s="94">
        <v>41423</v>
      </c>
      <c r="H68" s="73" t="s">
        <v>129</v>
      </c>
      <c r="I68" s="83">
        <v>3.0600000000069882</v>
      </c>
      <c r="J68" s="86" t="s">
        <v>310</v>
      </c>
      <c r="K68" s="86" t="s">
        <v>131</v>
      </c>
      <c r="L68" s="87">
        <v>0.05</v>
      </c>
      <c r="M68" s="87">
        <v>2.2000000000038818E-2</v>
      </c>
      <c r="N68" s="83">
        <v>127222.42307600002</v>
      </c>
      <c r="O68" s="85">
        <v>121.47</v>
      </c>
      <c r="P68" s="83">
        <v>154.53707648200003</v>
      </c>
      <c r="Q68" s="84">
        <f t="shared" si="0"/>
        <v>6.7856974318368426E-4</v>
      </c>
      <c r="R68" s="84">
        <f>P68/'סכום נכסי הקרן'!$C$42</f>
        <v>8.2490852842082404E-6</v>
      </c>
    </row>
    <row r="69" spans="2:18">
      <c r="B69" s="76" t="s">
        <v>3403</v>
      </c>
      <c r="C69" s="86" t="s">
        <v>3050</v>
      </c>
      <c r="D69" s="73">
        <v>4605</v>
      </c>
      <c r="E69" s="73"/>
      <c r="F69" s="73" t="s">
        <v>399</v>
      </c>
      <c r="G69" s="94">
        <v>42352</v>
      </c>
      <c r="H69" s="73" t="s">
        <v>129</v>
      </c>
      <c r="I69" s="83">
        <v>5.3199999999964129</v>
      </c>
      <c r="J69" s="86" t="s">
        <v>310</v>
      </c>
      <c r="K69" s="86" t="s">
        <v>131</v>
      </c>
      <c r="L69" s="87">
        <v>0.05</v>
      </c>
      <c r="M69" s="87">
        <v>2.4999999999983692E-2</v>
      </c>
      <c r="N69" s="83">
        <v>486195.49913800007</v>
      </c>
      <c r="O69" s="85">
        <v>126.15</v>
      </c>
      <c r="P69" s="83">
        <v>613.33559946000014</v>
      </c>
      <c r="Q69" s="84">
        <f t="shared" si="0"/>
        <v>2.6931464583482001E-3</v>
      </c>
      <c r="R69" s="84">
        <f>P69/'סכום נכסי הקרן'!$C$42</f>
        <v>3.2739442100005272E-5</v>
      </c>
    </row>
    <row r="70" spans="2:18">
      <c r="B70" s="76" t="s">
        <v>3403</v>
      </c>
      <c r="C70" s="86" t="s">
        <v>3050</v>
      </c>
      <c r="D70" s="73">
        <v>4606</v>
      </c>
      <c r="E70" s="73"/>
      <c r="F70" s="73" t="s">
        <v>399</v>
      </c>
      <c r="G70" s="94">
        <v>42352</v>
      </c>
      <c r="H70" s="73" t="s">
        <v>129</v>
      </c>
      <c r="I70" s="83">
        <v>7.0800000000009113</v>
      </c>
      <c r="J70" s="86" t="s">
        <v>310</v>
      </c>
      <c r="K70" s="86" t="s">
        <v>131</v>
      </c>
      <c r="L70" s="87">
        <v>4.0999999999999995E-2</v>
      </c>
      <c r="M70" s="87">
        <v>2.4900000000001577E-2</v>
      </c>
      <c r="N70" s="83">
        <v>1486686.4644910002</v>
      </c>
      <c r="O70" s="85">
        <v>124.01</v>
      </c>
      <c r="P70" s="83">
        <v>1843.6399069790002</v>
      </c>
      <c r="Q70" s="84">
        <f t="shared" si="0"/>
        <v>8.0953922947264272E-3</v>
      </c>
      <c r="R70" s="84">
        <f>P70/'סכום נכסי הקרן'!$C$42</f>
        <v>9.8412259195358447E-5</v>
      </c>
    </row>
    <row r="71" spans="2:18">
      <c r="B71" s="76" t="s">
        <v>3403</v>
      </c>
      <c r="C71" s="86" t="s">
        <v>3050</v>
      </c>
      <c r="D71" s="73">
        <v>5150</v>
      </c>
      <c r="E71" s="73"/>
      <c r="F71" s="73" t="s">
        <v>399</v>
      </c>
      <c r="G71" s="94">
        <v>42631</v>
      </c>
      <c r="H71" s="73" t="s">
        <v>129</v>
      </c>
      <c r="I71" s="83">
        <v>7.030000000004728</v>
      </c>
      <c r="J71" s="86" t="s">
        <v>310</v>
      </c>
      <c r="K71" s="86" t="s">
        <v>131</v>
      </c>
      <c r="L71" s="87">
        <v>4.0999999999999995E-2</v>
      </c>
      <c r="M71" s="87">
        <v>2.7500000000013906E-2</v>
      </c>
      <c r="N71" s="83">
        <v>441175.31899600005</v>
      </c>
      <c r="O71" s="85">
        <v>122.26</v>
      </c>
      <c r="P71" s="83">
        <v>539.38094671500005</v>
      </c>
      <c r="Q71" s="84">
        <f t="shared" si="0"/>
        <v>2.3684128030803109E-3</v>
      </c>
      <c r="R71" s="84">
        <f>P71/'סכום נכסי הקרן'!$C$42</f>
        <v>2.8791792438543169E-5</v>
      </c>
    </row>
    <row r="72" spans="2:18">
      <c r="B72" s="76" t="s">
        <v>3404</v>
      </c>
      <c r="C72" s="86" t="s">
        <v>3051</v>
      </c>
      <c r="D72" s="73" t="s">
        <v>3081</v>
      </c>
      <c r="E72" s="73"/>
      <c r="F72" s="73" t="s">
        <v>396</v>
      </c>
      <c r="G72" s="94">
        <v>42033</v>
      </c>
      <c r="H72" s="73" t="s">
        <v>305</v>
      </c>
      <c r="I72" s="83">
        <v>3.9400000000115165</v>
      </c>
      <c r="J72" s="86" t="s">
        <v>318</v>
      </c>
      <c r="K72" s="86" t="s">
        <v>131</v>
      </c>
      <c r="L72" s="87">
        <v>5.0999999999999997E-2</v>
      </c>
      <c r="M72" s="87">
        <v>2.5400000000064357E-2</v>
      </c>
      <c r="N72" s="83">
        <v>96497.78999200002</v>
      </c>
      <c r="O72" s="85">
        <v>122.37</v>
      </c>
      <c r="P72" s="83">
        <v>118.08435240600004</v>
      </c>
      <c r="Q72" s="84">
        <f t="shared" si="0"/>
        <v>5.185064355445097E-4</v>
      </c>
      <c r="R72" s="84">
        <f>P72/'סכום נכסי הקרן'!$C$42</f>
        <v>6.3032633714994171E-6</v>
      </c>
    </row>
    <row r="73" spans="2:18">
      <c r="B73" s="76" t="s">
        <v>3404</v>
      </c>
      <c r="C73" s="86" t="s">
        <v>3051</v>
      </c>
      <c r="D73" s="73" t="s">
        <v>3082</v>
      </c>
      <c r="E73" s="73"/>
      <c r="F73" s="73" t="s">
        <v>396</v>
      </c>
      <c r="G73" s="94">
        <v>42054</v>
      </c>
      <c r="H73" s="73" t="s">
        <v>305</v>
      </c>
      <c r="I73" s="83">
        <v>3.9300000000055011</v>
      </c>
      <c r="J73" s="86" t="s">
        <v>318</v>
      </c>
      <c r="K73" s="86" t="s">
        <v>131</v>
      </c>
      <c r="L73" s="87">
        <v>5.0999999999999997E-2</v>
      </c>
      <c r="M73" s="87">
        <v>2.5400000000036095E-2</v>
      </c>
      <c r="N73" s="83">
        <v>188499.81093400007</v>
      </c>
      <c r="O73" s="85">
        <v>123.45</v>
      </c>
      <c r="P73" s="83">
        <v>232.70302920400002</v>
      </c>
      <c r="Q73" s="84">
        <f t="shared" si="0"/>
        <v>1.021795146897424E-3</v>
      </c>
      <c r="R73" s="84">
        <f>P73/'סכום נכסי הקרן'!$C$42</f>
        <v>1.2421531308190525E-5</v>
      </c>
    </row>
    <row r="74" spans="2:18">
      <c r="B74" s="76" t="s">
        <v>3404</v>
      </c>
      <c r="C74" s="86" t="s">
        <v>3051</v>
      </c>
      <c r="D74" s="73" t="s">
        <v>3083</v>
      </c>
      <c r="E74" s="73"/>
      <c r="F74" s="73" t="s">
        <v>396</v>
      </c>
      <c r="G74" s="94">
        <v>42565</v>
      </c>
      <c r="H74" s="73" t="s">
        <v>305</v>
      </c>
      <c r="I74" s="83">
        <v>3.9299999999959323</v>
      </c>
      <c r="J74" s="86" t="s">
        <v>318</v>
      </c>
      <c r="K74" s="86" t="s">
        <v>131</v>
      </c>
      <c r="L74" s="87">
        <v>5.0999999999999997E-2</v>
      </c>
      <c r="M74" s="87">
        <v>2.5399999999983169E-2</v>
      </c>
      <c r="N74" s="83">
        <v>230080.78315800003</v>
      </c>
      <c r="O74" s="85">
        <v>123.95</v>
      </c>
      <c r="P74" s="83">
        <v>285.18514651200007</v>
      </c>
      <c r="Q74" s="84">
        <f t="shared" si="0"/>
        <v>1.252243254718162E-3</v>
      </c>
      <c r="R74" s="84">
        <f>P74/'סכום נכסי הקרן'!$C$42</f>
        <v>1.522299145888737E-5</v>
      </c>
    </row>
    <row r="75" spans="2:18">
      <c r="B75" s="76" t="s">
        <v>3404</v>
      </c>
      <c r="C75" s="86" t="s">
        <v>3051</v>
      </c>
      <c r="D75" s="73" t="s">
        <v>3084</v>
      </c>
      <c r="E75" s="73"/>
      <c r="F75" s="73" t="s">
        <v>396</v>
      </c>
      <c r="G75" s="94">
        <v>40570</v>
      </c>
      <c r="H75" s="73" t="s">
        <v>305</v>
      </c>
      <c r="I75" s="83">
        <v>3.9599999999989817</v>
      </c>
      <c r="J75" s="86" t="s">
        <v>318</v>
      </c>
      <c r="K75" s="86" t="s">
        <v>131</v>
      </c>
      <c r="L75" s="87">
        <v>5.0999999999999997E-2</v>
      </c>
      <c r="M75" s="87">
        <v>2.1199999999991382E-2</v>
      </c>
      <c r="N75" s="83">
        <v>1166611.6315410002</v>
      </c>
      <c r="O75" s="85">
        <v>131.22</v>
      </c>
      <c r="P75" s="83">
        <v>1530.827814111</v>
      </c>
      <c r="Q75" s="84">
        <f t="shared" ref="Q75:Q138" si="1">IFERROR(P75/$P$10,0)</f>
        <v>6.7218395761533311E-3</v>
      </c>
      <c r="R75" s="84">
        <f>P75/'סכום נכסי הקרן'!$C$42</f>
        <v>8.1714559906991496E-5</v>
      </c>
    </row>
    <row r="76" spans="2:18">
      <c r="B76" s="76" t="s">
        <v>3404</v>
      </c>
      <c r="C76" s="86" t="s">
        <v>3051</v>
      </c>
      <c r="D76" s="73" t="s">
        <v>3085</v>
      </c>
      <c r="E76" s="73"/>
      <c r="F76" s="73" t="s">
        <v>396</v>
      </c>
      <c r="G76" s="94">
        <v>41207</v>
      </c>
      <c r="H76" s="73" t="s">
        <v>305</v>
      </c>
      <c r="I76" s="83">
        <v>3.960000000065194</v>
      </c>
      <c r="J76" s="86" t="s">
        <v>318</v>
      </c>
      <c r="K76" s="86" t="s">
        <v>131</v>
      </c>
      <c r="L76" s="87">
        <v>5.0999999999999997E-2</v>
      </c>
      <c r="M76" s="87">
        <v>2.1100000000484159E-2</v>
      </c>
      <c r="N76" s="83">
        <v>16582.595460000004</v>
      </c>
      <c r="O76" s="85">
        <v>125.8</v>
      </c>
      <c r="P76" s="83">
        <v>20.860905509000006</v>
      </c>
      <c r="Q76" s="84">
        <f t="shared" si="1"/>
        <v>9.1599890563932293E-5</v>
      </c>
      <c r="R76" s="84">
        <f>P76/'סכום נכסי הקרן'!$C$42</f>
        <v>1.1135411162614705E-6</v>
      </c>
    </row>
    <row r="77" spans="2:18">
      <c r="B77" s="76" t="s">
        <v>3404</v>
      </c>
      <c r="C77" s="86" t="s">
        <v>3051</v>
      </c>
      <c r="D77" s="73" t="s">
        <v>3086</v>
      </c>
      <c r="E77" s="73"/>
      <c r="F77" s="73" t="s">
        <v>396</v>
      </c>
      <c r="G77" s="94">
        <v>41239</v>
      </c>
      <c r="H77" s="73" t="s">
        <v>305</v>
      </c>
      <c r="I77" s="83">
        <v>3.9400000000018753</v>
      </c>
      <c r="J77" s="86" t="s">
        <v>318</v>
      </c>
      <c r="K77" s="86" t="s">
        <v>131</v>
      </c>
      <c r="L77" s="87">
        <v>5.0999999999999997E-2</v>
      </c>
      <c r="M77" s="87">
        <v>2.5399999999996693E-2</v>
      </c>
      <c r="N77" s="83">
        <v>146238.11902500002</v>
      </c>
      <c r="O77" s="85">
        <v>123.98</v>
      </c>
      <c r="P77" s="83">
        <v>181.30602378900002</v>
      </c>
      <c r="Q77" s="84">
        <f t="shared" si="1"/>
        <v>7.9611174742578159E-4</v>
      </c>
      <c r="R77" s="84">
        <f>P77/'סכום נכסי הקרן'!$C$42</f>
        <v>9.6779937010802244E-6</v>
      </c>
    </row>
    <row r="78" spans="2:18">
      <c r="B78" s="76" t="s">
        <v>3404</v>
      </c>
      <c r="C78" s="86" t="s">
        <v>3051</v>
      </c>
      <c r="D78" s="73" t="s">
        <v>3087</v>
      </c>
      <c r="E78" s="73"/>
      <c r="F78" s="73" t="s">
        <v>396</v>
      </c>
      <c r="G78" s="94">
        <v>41269</v>
      </c>
      <c r="H78" s="73" t="s">
        <v>305</v>
      </c>
      <c r="I78" s="83">
        <v>3.960000000021425</v>
      </c>
      <c r="J78" s="86" t="s">
        <v>318</v>
      </c>
      <c r="K78" s="86" t="s">
        <v>131</v>
      </c>
      <c r="L78" s="87">
        <v>5.0999999999999997E-2</v>
      </c>
      <c r="M78" s="87">
        <v>2.1200000000150768E-2</v>
      </c>
      <c r="N78" s="83">
        <v>39814.087802000009</v>
      </c>
      <c r="O78" s="85">
        <v>126.61</v>
      </c>
      <c r="P78" s="83">
        <v>50.408616627000008</v>
      </c>
      <c r="Q78" s="84">
        <f t="shared" si="1"/>
        <v>2.2134340067454534E-4</v>
      </c>
      <c r="R78" s="84">
        <f>P78/'סכום נכסי הקרן'!$C$42</f>
        <v>2.6907780778647932E-6</v>
      </c>
    </row>
    <row r="79" spans="2:18">
      <c r="B79" s="76" t="s">
        <v>3404</v>
      </c>
      <c r="C79" s="86" t="s">
        <v>3051</v>
      </c>
      <c r="D79" s="73" t="s">
        <v>3088</v>
      </c>
      <c r="E79" s="73"/>
      <c r="F79" s="73" t="s">
        <v>396</v>
      </c>
      <c r="G79" s="94">
        <v>41298</v>
      </c>
      <c r="H79" s="73" t="s">
        <v>305</v>
      </c>
      <c r="I79" s="83">
        <v>3.9299999999900153</v>
      </c>
      <c r="J79" s="86" t="s">
        <v>318</v>
      </c>
      <c r="K79" s="86" t="s">
        <v>131</v>
      </c>
      <c r="L79" s="87">
        <v>5.0999999999999997E-2</v>
      </c>
      <c r="M79" s="87">
        <v>2.5399999999900152E-2</v>
      </c>
      <c r="N79" s="83">
        <v>80563.354757000008</v>
      </c>
      <c r="O79" s="85">
        <v>124.32</v>
      </c>
      <c r="P79" s="83">
        <v>100.15636330000002</v>
      </c>
      <c r="Q79" s="84">
        <f t="shared" si="1"/>
        <v>4.3978493232728463E-4</v>
      </c>
      <c r="R79" s="84">
        <f>P79/'סכום נכסי הקרן'!$C$42</f>
        <v>5.3462793617302406E-6</v>
      </c>
    </row>
    <row r="80" spans="2:18">
      <c r="B80" s="76" t="s">
        <v>3404</v>
      </c>
      <c r="C80" s="86" t="s">
        <v>3051</v>
      </c>
      <c r="D80" s="73" t="s">
        <v>3089</v>
      </c>
      <c r="E80" s="73"/>
      <c r="F80" s="73" t="s">
        <v>396</v>
      </c>
      <c r="G80" s="94">
        <v>41330</v>
      </c>
      <c r="H80" s="73" t="s">
        <v>305</v>
      </c>
      <c r="I80" s="83">
        <v>3.9400000000092561</v>
      </c>
      <c r="J80" s="86" t="s">
        <v>318</v>
      </c>
      <c r="K80" s="86" t="s">
        <v>131</v>
      </c>
      <c r="L80" s="87">
        <v>5.0999999999999997E-2</v>
      </c>
      <c r="M80" s="87">
        <v>2.5400000000066859E-2</v>
      </c>
      <c r="N80" s="83">
        <v>124886.93447800001</v>
      </c>
      <c r="O80" s="85">
        <v>124.55</v>
      </c>
      <c r="P80" s="83">
        <v>155.54668642400003</v>
      </c>
      <c r="Q80" s="84">
        <f t="shared" si="1"/>
        <v>6.8300292371650242E-4</v>
      </c>
      <c r="R80" s="84">
        <f>P80/'סכום נכסי הקרן'!$C$42</f>
        <v>8.302977584392349E-6</v>
      </c>
    </row>
    <row r="81" spans="2:18">
      <c r="B81" s="76" t="s">
        <v>3404</v>
      </c>
      <c r="C81" s="86" t="s">
        <v>3051</v>
      </c>
      <c r="D81" s="73" t="s">
        <v>3090</v>
      </c>
      <c r="E81" s="73"/>
      <c r="F81" s="73" t="s">
        <v>396</v>
      </c>
      <c r="G81" s="94">
        <v>41389</v>
      </c>
      <c r="H81" s="73" t="s">
        <v>305</v>
      </c>
      <c r="I81" s="83">
        <v>3.9600000000115836</v>
      </c>
      <c r="J81" s="86" t="s">
        <v>318</v>
      </c>
      <c r="K81" s="86" t="s">
        <v>131</v>
      </c>
      <c r="L81" s="87">
        <v>5.0999999999999997E-2</v>
      </c>
      <c r="M81" s="87">
        <v>2.1200000000086882E-2</v>
      </c>
      <c r="N81" s="83">
        <v>54664.886146000012</v>
      </c>
      <c r="O81" s="85">
        <v>126.34</v>
      </c>
      <c r="P81" s="83">
        <v>69.063618520000006</v>
      </c>
      <c r="Q81" s="84">
        <f t="shared" si="1"/>
        <v>3.0325720499773377E-4</v>
      </c>
      <c r="R81" s="84">
        <f>P81/'סכום נכסי הקרן'!$C$42</f>
        <v>3.6865695416068122E-6</v>
      </c>
    </row>
    <row r="82" spans="2:18">
      <c r="B82" s="76" t="s">
        <v>3404</v>
      </c>
      <c r="C82" s="86" t="s">
        <v>3051</v>
      </c>
      <c r="D82" s="73" t="s">
        <v>3091</v>
      </c>
      <c r="E82" s="73"/>
      <c r="F82" s="73" t="s">
        <v>396</v>
      </c>
      <c r="G82" s="94">
        <v>41422</v>
      </c>
      <c r="H82" s="73" t="s">
        <v>305</v>
      </c>
      <c r="I82" s="83">
        <v>3.9600000000508246</v>
      </c>
      <c r="J82" s="86" t="s">
        <v>318</v>
      </c>
      <c r="K82" s="86" t="s">
        <v>131</v>
      </c>
      <c r="L82" s="87">
        <v>5.0999999999999997E-2</v>
      </c>
      <c r="M82" s="87">
        <v>2.1300000000432803E-2</v>
      </c>
      <c r="N82" s="83">
        <v>20021.266104000002</v>
      </c>
      <c r="O82" s="85">
        <v>125.79</v>
      </c>
      <c r="P82" s="83">
        <v>25.184751307000003</v>
      </c>
      <c r="Q82" s="84">
        <f t="shared" si="1"/>
        <v>1.1058582584566034E-4</v>
      </c>
      <c r="R82" s="84">
        <f>P82/'סכום נכסי הקרן'!$C$42</f>
        <v>1.3443450990689354E-6</v>
      </c>
    </row>
    <row r="83" spans="2:18">
      <c r="B83" s="76" t="s">
        <v>3404</v>
      </c>
      <c r="C83" s="86" t="s">
        <v>3051</v>
      </c>
      <c r="D83" s="73" t="s">
        <v>3092</v>
      </c>
      <c r="E83" s="73"/>
      <c r="F83" s="73" t="s">
        <v>396</v>
      </c>
      <c r="G83" s="94">
        <v>41450</v>
      </c>
      <c r="H83" s="73" t="s">
        <v>305</v>
      </c>
      <c r="I83" s="83">
        <v>3.9600000000250986</v>
      </c>
      <c r="J83" s="86" t="s">
        <v>318</v>
      </c>
      <c r="K83" s="86" t="s">
        <v>131</v>
      </c>
      <c r="L83" s="87">
        <v>5.0999999999999997E-2</v>
      </c>
      <c r="M83" s="87">
        <v>2.1400000000086877E-2</v>
      </c>
      <c r="N83" s="83">
        <v>32983.496706000005</v>
      </c>
      <c r="O83" s="85">
        <v>125.63</v>
      </c>
      <c r="P83" s="83">
        <v>41.437169576000009</v>
      </c>
      <c r="Q83" s="84">
        <f t="shared" si="1"/>
        <v>1.8194992527065305E-4</v>
      </c>
      <c r="R83" s="84">
        <f>P83/'סכום נכסי הקרן'!$C$42</f>
        <v>2.2118882636455012E-6</v>
      </c>
    </row>
    <row r="84" spans="2:18">
      <c r="B84" s="76" t="s">
        <v>3404</v>
      </c>
      <c r="C84" s="86" t="s">
        <v>3051</v>
      </c>
      <c r="D84" s="73" t="s">
        <v>3093</v>
      </c>
      <c r="E84" s="73"/>
      <c r="F84" s="73" t="s">
        <v>396</v>
      </c>
      <c r="G84" s="94">
        <v>41480</v>
      </c>
      <c r="H84" s="73" t="s">
        <v>305</v>
      </c>
      <c r="I84" s="83">
        <v>3.9500000000166726</v>
      </c>
      <c r="J84" s="86" t="s">
        <v>318</v>
      </c>
      <c r="K84" s="86" t="s">
        <v>131</v>
      </c>
      <c r="L84" s="87">
        <v>5.0999999999999997E-2</v>
      </c>
      <c r="M84" s="87">
        <v>2.2200000000266763E-2</v>
      </c>
      <c r="N84" s="83">
        <v>28966.005993000002</v>
      </c>
      <c r="O84" s="85">
        <v>124.24</v>
      </c>
      <c r="P84" s="83">
        <v>35.987366932000008</v>
      </c>
      <c r="Q84" s="84">
        <f t="shared" si="1"/>
        <v>1.5801993212773513E-4</v>
      </c>
      <c r="R84" s="84">
        <f>P84/'סכום נכסי הקרן'!$C$42</f>
        <v>1.9209814611106681E-6</v>
      </c>
    </row>
    <row r="85" spans="2:18">
      <c r="B85" s="76" t="s">
        <v>3404</v>
      </c>
      <c r="C85" s="86" t="s">
        <v>3051</v>
      </c>
      <c r="D85" s="73" t="s">
        <v>3094</v>
      </c>
      <c r="E85" s="73"/>
      <c r="F85" s="73" t="s">
        <v>396</v>
      </c>
      <c r="G85" s="94">
        <v>41512</v>
      </c>
      <c r="H85" s="73" t="s">
        <v>305</v>
      </c>
      <c r="I85" s="83">
        <v>3.889999999995327</v>
      </c>
      <c r="J85" s="86" t="s">
        <v>318</v>
      </c>
      <c r="K85" s="86" t="s">
        <v>131</v>
      </c>
      <c r="L85" s="87">
        <v>5.0999999999999997E-2</v>
      </c>
      <c r="M85" s="87">
        <v>3.3799999999999997E-2</v>
      </c>
      <c r="N85" s="83">
        <v>90306.771515000015</v>
      </c>
      <c r="O85" s="85">
        <v>118.49</v>
      </c>
      <c r="P85" s="83">
        <v>107.00450005000003</v>
      </c>
      <c r="Q85" s="84">
        <f t="shared" si="1"/>
        <v>4.698549873685777E-4</v>
      </c>
      <c r="R85" s="84">
        <f>P85/'סכום נכסי הקרן'!$C$42</f>
        <v>5.7118282990770041E-6</v>
      </c>
    </row>
    <row r="86" spans="2:18">
      <c r="B86" s="76" t="s">
        <v>3404</v>
      </c>
      <c r="C86" s="86" t="s">
        <v>3051</v>
      </c>
      <c r="D86" s="73" t="s">
        <v>3095</v>
      </c>
      <c r="E86" s="73"/>
      <c r="F86" s="73" t="s">
        <v>396</v>
      </c>
      <c r="G86" s="94">
        <v>40871</v>
      </c>
      <c r="H86" s="73" t="s">
        <v>305</v>
      </c>
      <c r="I86" s="83">
        <v>3.9300000000138966</v>
      </c>
      <c r="J86" s="86" t="s">
        <v>318</v>
      </c>
      <c r="K86" s="86" t="s">
        <v>131</v>
      </c>
      <c r="L86" s="87">
        <v>5.1879999999999996E-2</v>
      </c>
      <c r="M86" s="87">
        <v>2.5400000000069489E-2</v>
      </c>
      <c r="N86" s="83">
        <v>45447.894736000009</v>
      </c>
      <c r="O86" s="85">
        <v>126.67</v>
      </c>
      <c r="P86" s="83">
        <v>57.568847640000008</v>
      </c>
      <c r="Q86" s="84">
        <f t="shared" si="1"/>
        <v>2.5278385645535073E-4</v>
      </c>
      <c r="R86" s="84">
        <f>P86/'סכום נכסי הקרן'!$C$42</f>
        <v>3.0729863972239959E-6</v>
      </c>
    </row>
    <row r="87" spans="2:18">
      <c r="B87" s="76" t="s">
        <v>3404</v>
      </c>
      <c r="C87" s="86" t="s">
        <v>3051</v>
      </c>
      <c r="D87" s="73" t="s">
        <v>3096</v>
      </c>
      <c r="E87" s="73"/>
      <c r="F87" s="73" t="s">
        <v>396</v>
      </c>
      <c r="G87" s="94">
        <v>41547</v>
      </c>
      <c r="H87" s="73" t="s">
        <v>305</v>
      </c>
      <c r="I87" s="83">
        <v>3.8900000000236772</v>
      </c>
      <c r="J87" s="86" t="s">
        <v>318</v>
      </c>
      <c r="K87" s="86" t="s">
        <v>131</v>
      </c>
      <c r="L87" s="87">
        <v>5.0999999999999997E-2</v>
      </c>
      <c r="M87" s="87">
        <v>3.3900000000172785E-2</v>
      </c>
      <c r="N87" s="83">
        <v>66078.258609000011</v>
      </c>
      <c r="O87" s="85">
        <v>118.25</v>
      </c>
      <c r="P87" s="83">
        <v>78.137540935000004</v>
      </c>
      <c r="Q87" s="84">
        <f t="shared" si="1"/>
        <v>3.4310064802761669E-4</v>
      </c>
      <c r="R87" s="84">
        <f>P87/'סכום נכסי הקרן'!$C$42</f>
        <v>4.1709294218866894E-6</v>
      </c>
    </row>
    <row r="88" spans="2:18">
      <c r="B88" s="76" t="s">
        <v>3404</v>
      </c>
      <c r="C88" s="86" t="s">
        <v>3051</v>
      </c>
      <c r="D88" s="73" t="s">
        <v>3097</v>
      </c>
      <c r="E88" s="73"/>
      <c r="F88" s="73" t="s">
        <v>396</v>
      </c>
      <c r="G88" s="94">
        <v>41571</v>
      </c>
      <c r="H88" s="73" t="s">
        <v>305</v>
      </c>
      <c r="I88" s="83">
        <v>3.9499999999899256</v>
      </c>
      <c r="J88" s="86" t="s">
        <v>318</v>
      </c>
      <c r="K88" s="86" t="s">
        <v>131</v>
      </c>
      <c r="L88" s="87">
        <v>5.0999999999999997E-2</v>
      </c>
      <c r="M88" s="87">
        <v>2.2999999999848888E-2</v>
      </c>
      <c r="N88" s="83">
        <v>32219.443897000005</v>
      </c>
      <c r="O88" s="85">
        <v>123.24</v>
      </c>
      <c r="P88" s="83">
        <v>39.707242992000005</v>
      </c>
      <c r="Q88" s="84">
        <f t="shared" si="1"/>
        <v>1.7435384629365598E-4</v>
      </c>
      <c r="R88" s="84">
        <f>P88/'סכום נכסי הקרן'!$C$42</f>
        <v>2.1195459452084289E-6</v>
      </c>
    </row>
    <row r="89" spans="2:18">
      <c r="B89" s="76" t="s">
        <v>3404</v>
      </c>
      <c r="C89" s="86" t="s">
        <v>3051</v>
      </c>
      <c r="D89" s="73" t="s">
        <v>3098</v>
      </c>
      <c r="E89" s="73"/>
      <c r="F89" s="73" t="s">
        <v>396</v>
      </c>
      <c r="G89" s="94">
        <v>41597</v>
      </c>
      <c r="H89" s="73" t="s">
        <v>305</v>
      </c>
      <c r="I89" s="83">
        <v>3.9500000000097901</v>
      </c>
      <c r="J89" s="86" t="s">
        <v>318</v>
      </c>
      <c r="K89" s="86" t="s">
        <v>131</v>
      </c>
      <c r="L89" s="87">
        <v>5.0999999999999997E-2</v>
      </c>
      <c r="M89" s="87">
        <v>2.329999999994126E-2</v>
      </c>
      <c r="N89" s="83">
        <v>8320.9779810000018</v>
      </c>
      <c r="O89" s="85">
        <v>122.76</v>
      </c>
      <c r="P89" s="83">
        <v>10.214832582000001</v>
      </c>
      <c r="Q89" s="84">
        <f t="shared" si="1"/>
        <v>4.4853160675906972E-5</v>
      </c>
      <c r="R89" s="84">
        <f>P89/'סכום נכסי הקרן'!$C$42</f>
        <v>5.4526089823267596E-7</v>
      </c>
    </row>
    <row r="90" spans="2:18">
      <c r="B90" s="76" t="s">
        <v>3404</v>
      </c>
      <c r="C90" s="86" t="s">
        <v>3051</v>
      </c>
      <c r="D90" s="73" t="s">
        <v>3099</v>
      </c>
      <c r="E90" s="73"/>
      <c r="F90" s="73" t="s">
        <v>396</v>
      </c>
      <c r="G90" s="94">
        <v>41630</v>
      </c>
      <c r="H90" s="73" t="s">
        <v>305</v>
      </c>
      <c r="I90" s="83">
        <v>3.9299999999944686</v>
      </c>
      <c r="J90" s="86" t="s">
        <v>318</v>
      </c>
      <c r="K90" s="86" t="s">
        <v>131</v>
      </c>
      <c r="L90" s="87">
        <v>5.0999999999999997E-2</v>
      </c>
      <c r="M90" s="87">
        <v>2.5399999999920486E-2</v>
      </c>
      <c r="N90" s="83">
        <v>94665.866988000009</v>
      </c>
      <c r="O90" s="85">
        <v>122.22</v>
      </c>
      <c r="P90" s="83">
        <v>115.70062614800001</v>
      </c>
      <c r="Q90" s="84">
        <f t="shared" si="1"/>
        <v>5.0803953302807909E-4</v>
      </c>
      <c r="R90" s="84">
        <f>P90/'סכום נכסי הקרן'!$C$42</f>
        <v>6.1760216658577352E-6</v>
      </c>
    </row>
    <row r="91" spans="2:18">
      <c r="B91" s="76" t="s">
        <v>3404</v>
      </c>
      <c r="C91" s="86" t="s">
        <v>3051</v>
      </c>
      <c r="D91" s="73" t="s">
        <v>3100</v>
      </c>
      <c r="E91" s="73"/>
      <c r="F91" s="73" t="s">
        <v>396</v>
      </c>
      <c r="G91" s="94">
        <v>41666</v>
      </c>
      <c r="H91" s="73" t="s">
        <v>305</v>
      </c>
      <c r="I91" s="83">
        <v>3.9400000000322009</v>
      </c>
      <c r="J91" s="86" t="s">
        <v>318</v>
      </c>
      <c r="K91" s="86" t="s">
        <v>131</v>
      </c>
      <c r="L91" s="87">
        <v>5.0999999999999997E-2</v>
      </c>
      <c r="M91" s="87">
        <v>2.5400000000232556E-2</v>
      </c>
      <c r="N91" s="83">
        <v>18310.252136000003</v>
      </c>
      <c r="O91" s="85">
        <v>122.12</v>
      </c>
      <c r="P91" s="83">
        <v>22.360479911999999</v>
      </c>
      <c r="Q91" s="84">
        <f t="shared" si="1"/>
        <v>9.8184496929557799E-5</v>
      </c>
      <c r="R91" s="84">
        <f>P91/'סכום נכסי הקרן'!$C$42</f>
        <v>1.193587390087567E-6</v>
      </c>
    </row>
    <row r="92" spans="2:18">
      <c r="B92" s="76" t="s">
        <v>3404</v>
      </c>
      <c r="C92" s="86" t="s">
        <v>3051</v>
      </c>
      <c r="D92" s="73" t="s">
        <v>3101</v>
      </c>
      <c r="E92" s="73"/>
      <c r="F92" s="73" t="s">
        <v>396</v>
      </c>
      <c r="G92" s="94">
        <v>41696</v>
      </c>
      <c r="H92" s="73" t="s">
        <v>305</v>
      </c>
      <c r="I92" s="83">
        <v>3.9399999999390314</v>
      </c>
      <c r="J92" s="86" t="s">
        <v>318</v>
      </c>
      <c r="K92" s="86" t="s">
        <v>131</v>
      </c>
      <c r="L92" s="87">
        <v>5.0999999999999997E-2</v>
      </c>
      <c r="M92" s="87">
        <v>2.5399999999482694E-2</v>
      </c>
      <c r="N92" s="83">
        <v>17623.610900000003</v>
      </c>
      <c r="O92" s="85">
        <v>122.85</v>
      </c>
      <c r="P92" s="83">
        <v>21.650606478000004</v>
      </c>
      <c r="Q92" s="84">
        <f t="shared" si="1"/>
        <v>9.5067454438732606E-5</v>
      </c>
      <c r="R92" s="84">
        <f>P92/'סכום נכסי הקרן'!$C$42</f>
        <v>1.1556948232591673E-6</v>
      </c>
    </row>
    <row r="93" spans="2:18">
      <c r="B93" s="76" t="s">
        <v>3404</v>
      </c>
      <c r="C93" s="86" t="s">
        <v>3051</v>
      </c>
      <c r="D93" s="73" t="s">
        <v>3102</v>
      </c>
      <c r="E93" s="73"/>
      <c r="F93" s="73" t="s">
        <v>396</v>
      </c>
      <c r="G93" s="94">
        <v>41725</v>
      </c>
      <c r="H93" s="73" t="s">
        <v>305</v>
      </c>
      <c r="I93" s="83">
        <v>3.9400000000138893</v>
      </c>
      <c r="J93" s="86" t="s">
        <v>318</v>
      </c>
      <c r="K93" s="86" t="s">
        <v>131</v>
      </c>
      <c r="L93" s="87">
        <v>5.0999999999999997E-2</v>
      </c>
      <c r="M93" s="87">
        <v>2.5400000000138888E-2</v>
      </c>
      <c r="N93" s="83">
        <v>35097.959306000004</v>
      </c>
      <c r="O93" s="85">
        <v>123.08</v>
      </c>
      <c r="P93" s="83">
        <v>43.198568760000008</v>
      </c>
      <c r="Q93" s="84">
        <f t="shared" si="1"/>
        <v>1.8968419991295901E-4</v>
      </c>
      <c r="R93" s="84">
        <f>P93/'סכום נכסי הקרן'!$C$42</f>
        <v>2.3059105683190545E-6</v>
      </c>
    </row>
    <row r="94" spans="2:18">
      <c r="B94" s="76" t="s">
        <v>3404</v>
      </c>
      <c r="C94" s="86" t="s">
        <v>3051</v>
      </c>
      <c r="D94" s="73" t="s">
        <v>3103</v>
      </c>
      <c r="E94" s="73"/>
      <c r="F94" s="73" t="s">
        <v>396</v>
      </c>
      <c r="G94" s="94">
        <v>41787</v>
      </c>
      <c r="H94" s="73" t="s">
        <v>305</v>
      </c>
      <c r="I94" s="83">
        <v>3.9399999999306026</v>
      </c>
      <c r="J94" s="86" t="s">
        <v>318</v>
      </c>
      <c r="K94" s="86" t="s">
        <v>131</v>
      </c>
      <c r="L94" s="87">
        <v>5.0999999999999997E-2</v>
      </c>
      <c r="M94" s="87">
        <v>2.5399999999601332E-2</v>
      </c>
      <c r="N94" s="83">
        <v>22096.517578999999</v>
      </c>
      <c r="O94" s="85">
        <v>122.6</v>
      </c>
      <c r="P94" s="83">
        <v>27.090332202000006</v>
      </c>
      <c r="Q94" s="84">
        <f t="shared" si="1"/>
        <v>1.1895319999283791E-4</v>
      </c>
      <c r="R94" s="84">
        <f>P94/'סכום נכסי הקרן'!$C$42</f>
        <v>1.4460637265767091E-6</v>
      </c>
    </row>
    <row r="95" spans="2:18">
      <c r="B95" s="76" t="s">
        <v>3404</v>
      </c>
      <c r="C95" s="86" t="s">
        <v>3051</v>
      </c>
      <c r="D95" s="73" t="s">
        <v>3104</v>
      </c>
      <c r="E95" s="73"/>
      <c r="F95" s="73" t="s">
        <v>396</v>
      </c>
      <c r="G95" s="94">
        <v>41815</v>
      </c>
      <c r="H95" s="73" t="s">
        <v>305</v>
      </c>
      <c r="I95" s="83">
        <v>3.9399999999947428</v>
      </c>
      <c r="J95" s="86" t="s">
        <v>318</v>
      </c>
      <c r="K95" s="86" t="s">
        <v>131</v>
      </c>
      <c r="L95" s="87">
        <v>5.0999999999999997E-2</v>
      </c>
      <c r="M95" s="87">
        <v>2.5399999999816004E-2</v>
      </c>
      <c r="N95" s="83">
        <v>12423.852416000002</v>
      </c>
      <c r="O95" s="85">
        <v>122.49</v>
      </c>
      <c r="P95" s="83">
        <v>15.217977082000003</v>
      </c>
      <c r="Q95" s="84">
        <f t="shared" si="1"/>
        <v>6.6821885306667659E-5</v>
      </c>
      <c r="R95" s="84">
        <f>P95/'סכום נכסי הקרן'!$C$42</f>
        <v>8.1232538922247767E-7</v>
      </c>
    </row>
    <row r="96" spans="2:18">
      <c r="B96" s="76" t="s">
        <v>3404</v>
      </c>
      <c r="C96" s="86" t="s">
        <v>3051</v>
      </c>
      <c r="D96" s="73" t="s">
        <v>3105</v>
      </c>
      <c r="E96" s="73"/>
      <c r="F96" s="73" t="s">
        <v>396</v>
      </c>
      <c r="G96" s="94">
        <v>41836</v>
      </c>
      <c r="H96" s="73" t="s">
        <v>305</v>
      </c>
      <c r="I96" s="83">
        <v>3.9399999999556621</v>
      </c>
      <c r="J96" s="86" t="s">
        <v>318</v>
      </c>
      <c r="K96" s="86" t="s">
        <v>131</v>
      </c>
      <c r="L96" s="87">
        <v>5.0999999999999997E-2</v>
      </c>
      <c r="M96" s="87">
        <v>2.5399999999778315E-2</v>
      </c>
      <c r="N96" s="83">
        <v>36934.656519000004</v>
      </c>
      <c r="O96" s="85">
        <v>122.13</v>
      </c>
      <c r="P96" s="83">
        <v>45.108296250000009</v>
      </c>
      <c r="Q96" s="84">
        <f t="shared" si="1"/>
        <v>1.9806978169010014E-4</v>
      </c>
      <c r="R96" s="84">
        <f>P96/'סכום נכסי הקרן'!$C$42</f>
        <v>2.4078505382811618E-6</v>
      </c>
    </row>
    <row r="97" spans="2:18">
      <c r="B97" s="76" t="s">
        <v>3404</v>
      </c>
      <c r="C97" s="86" t="s">
        <v>3051</v>
      </c>
      <c r="D97" s="73" t="s">
        <v>3106</v>
      </c>
      <c r="E97" s="73"/>
      <c r="F97" s="73" t="s">
        <v>396</v>
      </c>
      <c r="G97" s="94">
        <v>40903</v>
      </c>
      <c r="H97" s="73" t="s">
        <v>305</v>
      </c>
      <c r="I97" s="83">
        <v>3.8899999999966921</v>
      </c>
      <c r="J97" s="86" t="s">
        <v>318</v>
      </c>
      <c r="K97" s="86" t="s">
        <v>131</v>
      </c>
      <c r="L97" s="87">
        <v>5.2619999999999993E-2</v>
      </c>
      <c r="M97" s="87">
        <v>3.3699999999952997E-2</v>
      </c>
      <c r="N97" s="83">
        <v>46630.187130000006</v>
      </c>
      <c r="O97" s="85">
        <v>123.19</v>
      </c>
      <c r="P97" s="83">
        <v>57.443729371000011</v>
      </c>
      <c r="Q97" s="84">
        <f t="shared" si="1"/>
        <v>2.5223446420854709E-4</v>
      </c>
      <c r="R97" s="84">
        <f>P97/'סכום נכסי הקרן'!$C$42</f>
        <v>3.0663076681119325E-6</v>
      </c>
    </row>
    <row r="98" spans="2:18">
      <c r="B98" s="76" t="s">
        <v>3404</v>
      </c>
      <c r="C98" s="86" t="s">
        <v>3051</v>
      </c>
      <c r="D98" s="73" t="s">
        <v>3107</v>
      </c>
      <c r="E98" s="73"/>
      <c r="F98" s="73" t="s">
        <v>396</v>
      </c>
      <c r="G98" s="94">
        <v>41911</v>
      </c>
      <c r="H98" s="73" t="s">
        <v>305</v>
      </c>
      <c r="I98" s="83">
        <v>3.9399999998983324</v>
      </c>
      <c r="J98" s="86" t="s">
        <v>318</v>
      </c>
      <c r="K98" s="86" t="s">
        <v>131</v>
      </c>
      <c r="L98" s="87">
        <v>5.0999999999999997E-2</v>
      </c>
      <c r="M98" s="87">
        <v>2.5399999999548145E-2</v>
      </c>
      <c r="N98" s="83">
        <v>14496.802125000002</v>
      </c>
      <c r="O98" s="85">
        <v>122.13</v>
      </c>
      <c r="P98" s="83">
        <v>17.704944370000003</v>
      </c>
      <c r="Q98" s="84">
        <f t="shared" si="1"/>
        <v>7.7742117475812839E-5</v>
      </c>
      <c r="R98" s="84">
        <f>P98/'סכום נכסי הקרן'!$C$42</f>
        <v>9.450780316612495E-7</v>
      </c>
    </row>
    <row r="99" spans="2:18">
      <c r="B99" s="76" t="s">
        <v>3404</v>
      </c>
      <c r="C99" s="86" t="s">
        <v>3051</v>
      </c>
      <c r="D99" s="73" t="s">
        <v>3108</v>
      </c>
      <c r="E99" s="73"/>
      <c r="F99" s="73" t="s">
        <v>396</v>
      </c>
      <c r="G99" s="94">
        <v>40933</v>
      </c>
      <c r="H99" s="73" t="s">
        <v>305</v>
      </c>
      <c r="I99" s="83">
        <v>3.9299999999929214</v>
      </c>
      <c r="J99" s="86" t="s">
        <v>318</v>
      </c>
      <c r="K99" s="86" t="s">
        <v>131</v>
      </c>
      <c r="L99" s="87">
        <v>5.1330999999999995E-2</v>
      </c>
      <c r="M99" s="87">
        <v>2.5399999999948526E-2</v>
      </c>
      <c r="N99" s="83">
        <v>171951.363361</v>
      </c>
      <c r="O99" s="85">
        <v>126.53</v>
      </c>
      <c r="P99" s="83">
        <v>217.57006447800003</v>
      </c>
      <c r="Q99" s="84">
        <f t="shared" si="1"/>
        <v>9.553465494378646E-4</v>
      </c>
      <c r="R99" s="84">
        <f>P99/'סכום נכסי הקרן'!$C$42</f>
        <v>1.1613743821397806E-5</v>
      </c>
    </row>
    <row r="100" spans="2:18">
      <c r="B100" s="76" t="s">
        <v>3404</v>
      </c>
      <c r="C100" s="86" t="s">
        <v>3051</v>
      </c>
      <c r="D100" s="73" t="s">
        <v>3109</v>
      </c>
      <c r="E100" s="73"/>
      <c r="F100" s="73" t="s">
        <v>396</v>
      </c>
      <c r="G100" s="94">
        <v>40993</v>
      </c>
      <c r="H100" s="73" t="s">
        <v>305</v>
      </c>
      <c r="I100" s="83">
        <v>3.9299999999973951</v>
      </c>
      <c r="J100" s="86" t="s">
        <v>318</v>
      </c>
      <c r="K100" s="86" t="s">
        <v>131</v>
      </c>
      <c r="L100" s="87">
        <v>5.1451999999999998E-2</v>
      </c>
      <c r="M100" s="87">
        <v>2.5400000000020521E-2</v>
      </c>
      <c r="N100" s="83">
        <v>100071.22459100002</v>
      </c>
      <c r="O100" s="85">
        <v>126.6</v>
      </c>
      <c r="P100" s="83">
        <v>126.69017498100001</v>
      </c>
      <c r="Q100" s="84">
        <f t="shared" si="1"/>
        <v>5.5629445993024519E-4</v>
      </c>
      <c r="R100" s="84">
        <f>P100/'סכום נכסי הקרן'!$C$42</f>
        <v>6.7626363969119179E-6</v>
      </c>
    </row>
    <row r="101" spans="2:18">
      <c r="B101" s="76" t="s">
        <v>3404</v>
      </c>
      <c r="C101" s="86" t="s">
        <v>3051</v>
      </c>
      <c r="D101" s="73" t="s">
        <v>3110</v>
      </c>
      <c r="E101" s="73"/>
      <c r="F101" s="73" t="s">
        <v>396</v>
      </c>
      <c r="G101" s="94">
        <v>41053</v>
      </c>
      <c r="H101" s="73" t="s">
        <v>305</v>
      </c>
      <c r="I101" s="83">
        <v>3.9299999999819257</v>
      </c>
      <c r="J101" s="86" t="s">
        <v>318</v>
      </c>
      <c r="K101" s="86" t="s">
        <v>131</v>
      </c>
      <c r="L101" s="87">
        <v>5.0999999999999997E-2</v>
      </c>
      <c r="M101" s="87">
        <v>2.539999999988405E-2</v>
      </c>
      <c r="N101" s="83">
        <v>70487.819635000022</v>
      </c>
      <c r="O101" s="85">
        <v>124.8</v>
      </c>
      <c r="P101" s="83">
        <v>87.968802163000021</v>
      </c>
      <c r="Q101" s="84">
        <f t="shared" si="1"/>
        <v>3.8626955324132906E-4</v>
      </c>
      <c r="R101" s="84">
        <f>P101/'סכום נכסי הקרן'!$C$42</f>
        <v>4.6957155390263397E-6</v>
      </c>
    </row>
    <row r="102" spans="2:18">
      <c r="B102" s="76" t="s">
        <v>3404</v>
      </c>
      <c r="C102" s="86" t="s">
        <v>3051</v>
      </c>
      <c r="D102" s="73" t="s">
        <v>3111</v>
      </c>
      <c r="E102" s="73"/>
      <c r="F102" s="73" t="s">
        <v>396</v>
      </c>
      <c r="G102" s="94">
        <v>41085</v>
      </c>
      <c r="H102" s="73" t="s">
        <v>305</v>
      </c>
      <c r="I102" s="83">
        <v>3.9300000000001232</v>
      </c>
      <c r="J102" s="86" t="s">
        <v>318</v>
      </c>
      <c r="K102" s="86" t="s">
        <v>131</v>
      </c>
      <c r="L102" s="87">
        <v>5.0999999999999997E-2</v>
      </c>
      <c r="M102" s="87">
        <v>2.5399999999972819E-2</v>
      </c>
      <c r="N102" s="83">
        <v>129702.46782900002</v>
      </c>
      <c r="O102" s="85">
        <v>124.8</v>
      </c>
      <c r="P102" s="83">
        <v>161.86868608600003</v>
      </c>
      <c r="Q102" s="84">
        <f t="shared" si="1"/>
        <v>7.1076271951897032E-4</v>
      </c>
      <c r="R102" s="84">
        <f>P102/'סכום נכסי הקרן'!$C$42</f>
        <v>8.6404416775780904E-6</v>
      </c>
    </row>
    <row r="103" spans="2:18">
      <c r="B103" s="76" t="s">
        <v>3404</v>
      </c>
      <c r="C103" s="86" t="s">
        <v>3051</v>
      </c>
      <c r="D103" s="73" t="s">
        <v>3112</v>
      </c>
      <c r="E103" s="73"/>
      <c r="F103" s="73" t="s">
        <v>396</v>
      </c>
      <c r="G103" s="94">
        <v>41115</v>
      </c>
      <c r="H103" s="73" t="s">
        <v>305</v>
      </c>
      <c r="I103" s="83">
        <v>3.9299999999859607</v>
      </c>
      <c r="J103" s="86" t="s">
        <v>318</v>
      </c>
      <c r="K103" s="86" t="s">
        <v>131</v>
      </c>
      <c r="L103" s="87">
        <v>5.0999999999999997E-2</v>
      </c>
      <c r="M103" s="87">
        <v>2.559999999987211E-2</v>
      </c>
      <c r="N103" s="83">
        <v>57516.60220500001</v>
      </c>
      <c r="O103" s="85">
        <v>125.08</v>
      </c>
      <c r="P103" s="83">
        <v>71.941768257000021</v>
      </c>
      <c r="Q103" s="84">
        <f t="shared" si="1"/>
        <v>3.1589511282115353E-4</v>
      </c>
      <c r="R103" s="84">
        <f>P103/'סכום נכסי הקרן'!$C$42</f>
        <v>3.8402032402745886E-6</v>
      </c>
    </row>
    <row r="104" spans="2:18">
      <c r="B104" s="76" t="s">
        <v>3404</v>
      </c>
      <c r="C104" s="86" t="s">
        <v>3051</v>
      </c>
      <c r="D104" s="73" t="s">
        <v>3113</v>
      </c>
      <c r="E104" s="73"/>
      <c r="F104" s="73" t="s">
        <v>396</v>
      </c>
      <c r="G104" s="94">
        <v>41179</v>
      </c>
      <c r="H104" s="73" t="s">
        <v>305</v>
      </c>
      <c r="I104" s="83">
        <v>3.9300000000086919</v>
      </c>
      <c r="J104" s="86" t="s">
        <v>318</v>
      </c>
      <c r="K104" s="86" t="s">
        <v>131</v>
      </c>
      <c r="L104" s="87">
        <v>5.0999999999999997E-2</v>
      </c>
      <c r="M104" s="87">
        <v>2.5400000000093598E-2</v>
      </c>
      <c r="N104" s="83">
        <v>72528.440277000016</v>
      </c>
      <c r="O104" s="85">
        <v>123.74</v>
      </c>
      <c r="P104" s="83">
        <v>89.746694153999997</v>
      </c>
      <c r="Q104" s="84">
        <f t="shared" si="1"/>
        <v>3.940762475259961E-4</v>
      </c>
      <c r="R104" s="84">
        <f>P104/'סכום נכסי הקרן'!$C$42</f>
        <v>4.7906182186533734E-6</v>
      </c>
    </row>
    <row r="105" spans="2:18">
      <c r="B105" s="76" t="s">
        <v>3405</v>
      </c>
      <c r="C105" s="86" t="s">
        <v>3050</v>
      </c>
      <c r="D105" s="73">
        <v>4099</v>
      </c>
      <c r="E105" s="73"/>
      <c r="F105" s="73" t="s">
        <v>399</v>
      </c>
      <c r="G105" s="94">
        <v>42052</v>
      </c>
      <c r="H105" s="73" t="s">
        <v>129</v>
      </c>
      <c r="I105" s="83">
        <v>4.1299999999973158</v>
      </c>
      <c r="J105" s="86" t="s">
        <v>523</v>
      </c>
      <c r="K105" s="86" t="s">
        <v>131</v>
      </c>
      <c r="L105" s="87">
        <v>2.9779E-2</v>
      </c>
      <c r="M105" s="87">
        <v>3.0699999999986939E-2</v>
      </c>
      <c r="N105" s="83">
        <v>492509.95880900003</v>
      </c>
      <c r="O105" s="85">
        <v>111.94</v>
      </c>
      <c r="P105" s="83">
        <v>551.31567959600011</v>
      </c>
      <c r="Q105" s="84">
        <f t="shared" si="1"/>
        <v>2.4208180174818488E-3</v>
      </c>
      <c r="R105" s="84">
        <f>P105/'סכום נכסי הקרן'!$C$42</f>
        <v>2.9428860458857899E-5</v>
      </c>
    </row>
    <row r="106" spans="2:18">
      <c r="B106" s="76" t="s">
        <v>3405</v>
      </c>
      <c r="C106" s="86" t="s">
        <v>3050</v>
      </c>
      <c r="D106" s="73" t="s">
        <v>3114</v>
      </c>
      <c r="E106" s="73"/>
      <c r="F106" s="73" t="s">
        <v>399</v>
      </c>
      <c r="G106" s="94">
        <v>42054</v>
      </c>
      <c r="H106" s="73" t="s">
        <v>129</v>
      </c>
      <c r="I106" s="83">
        <v>4.1300000000089794</v>
      </c>
      <c r="J106" s="86" t="s">
        <v>523</v>
      </c>
      <c r="K106" s="86" t="s">
        <v>131</v>
      </c>
      <c r="L106" s="87">
        <v>2.9779E-2</v>
      </c>
      <c r="M106" s="87">
        <v>3.0699999999653661E-2</v>
      </c>
      <c r="N106" s="83">
        <v>13928.449427000003</v>
      </c>
      <c r="O106" s="85">
        <v>111.94</v>
      </c>
      <c r="P106" s="83">
        <v>15.591507222000002</v>
      </c>
      <c r="Q106" s="84">
        <f t="shared" si="1"/>
        <v>6.846204996450425E-5</v>
      </c>
      <c r="R106" s="84">
        <f>P106/'סכום נכסי הקרן'!$C$42</f>
        <v>8.3226417706049618E-7</v>
      </c>
    </row>
    <row r="107" spans="2:18">
      <c r="B107" s="76" t="s">
        <v>3406</v>
      </c>
      <c r="C107" s="86" t="s">
        <v>3050</v>
      </c>
      <c r="D107" s="73">
        <v>9079</v>
      </c>
      <c r="E107" s="73"/>
      <c r="F107" s="73" t="s">
        <v>3079</v>
      </c>
      <c r="G107" s="94">
        <v>44705</v>
      </c>
      <c r="H107" s="73" t="s">
        <v>3049</v>
      </c>
      <c r="I107" s="83">
        <v>7.7899999999985878</v>
      </c>
      <c r="J107" s="86" t="s">
        <v>310</v>
      </c>
      <c r="K107" s="86" t="s">
        <v>131</v>
      </c>
      <c r="L107" s="87">
        <v>2.3671999999999999E-2</v>
      </c>
      <c r="M107" s="87">
        <v>2.3799999999996924E-2</v>
      </c>
      <c r="N107" s="83">
        <v>2041367.2727290005</v>
      </c>
      <c r="O107" s="85">
        <v>105.23</v>
      </c>
      <c r="P107" s="83">
        <v>2148.1306152570005</v>
      </c>
      <c r="Q107" s="84">
        <f t="shared" si="1"/>
        <v>9.4324059513946831E-3</v>
      </c>
      <c r="R107" s="84">
        <f>P107/'סכום נכסי הקרן'!$C$42</f>
        <v>1.1466576856679243E-4</v>
      </c>
    </row>
    <row r="108" spans="2:18">
      <c r="B108" s="76" t="s">
        <v>3406</v>
      </c>
      <c r="C108" s="86" t="s">
        <v>3050</v>
      </c>
      <c r="D108" s="73">
        <v>9017</v>
      </c>
      <c r="E108" s="73"/>
      <c r="F108" s="73" t="s">
        <v>3079</v>
      </c>
      <c r="G108" s="94">
        <v>44651</v>
      </c>
      <c r="H108" s="73" t="s">
        <v>3049</v>
      </c>
      <c r="I108" s="83">
        <v>7.8800000000001118</v>
      </c>
      <c r="J108" s="86" t="s">
        <v>310</v>
      </c>
      <c r="K108" s="86" t="s">
        <v>131</v>
      </c>
      <c r="L108" s="87">
        <v>1.797E-2</v>
      </c>
      <c r="M108" s="87">
        <v>3.6600000000000306E-2</v>
      </c>
      <c r="N108" s="83">
        <v>5001577.8672330007</v>
      </c>
      <c r="O108" s="85">
        <v>92.42</v>
      </c>
      <c r="P108" s="83">
        <v>4622.458220421001</v>
      </c>
      <c r="Q108" s="84">
        <f t="shared" si="1"/>
        <v>2.029713748256223E-2</v>
      </c>
      <c r="R108" s="84">
        <f>P108/'סכום נכסי הקרן'!$C$42</f>
        <v>2.4674371323042123E-4</v>
      </c>
    </row>
    <row r="109" spans="2:18">
      <c r="B109" s="76" t="s">
        <v>3406</v>
      </c>
      <c r="C109" s="86" t="s">
        <v>3050</v>
      </c>
      <c r="D109" s="73">
        <v>9080</v>
      </c>
      <c r="E109" s="73"/>
      <c r="F109" s="73" t="s">
        <v>3079</v>
      </c>
      <c r="G109" s="94">
        <v>44705</v>
      </c>
      <c r="H109" s="73" t="s">
        <v>3049</v>
      </c>
      <c r="I109" s="83">
        <v>7.420000000001199</v>
      </c>
      <c r="J109" s="86" t="s">
        <v>310</v>
      </c>
      <c r="K109" s="86" t="s">
        <v>131</v>
      </c>
      <c r="L109" s="87">
        <v>2.3184999999999997E-2</v>
      </c>
      <c r="M109" s="87">
        <v>2.550000000000666E-2</v>
      </c>
      <c r="N109" s="83">
        <v>1450755.2358040002</v>
      </c>
      <c r="O109" s="85">
        <v>103.58</v>
      </c>
      <c r="P109" s="83">
        <v>1502.6923035600003</v>
      </c>
      <c r="Q109" s="84">
        <f t="shared" si="1"/>
        <v>6.598297015341671E-3</v>
      </c>
      <c r="R109" s="84">
        <f>P109/'סכום נכסי הקרן'!$C$42</f>
        <v>8.0212705262569181E-5</v>
      </c>
    </row>
    <row r="110" spans="2:18">
      <c r="B110" s="76" t="s">
        <v>3406</v>
      </c>
      <c r="C110" s="86" t="s">
        <v>3050</v>
      </c>
      <c r="D110" s="73">
        <v>9019</v>
      </c>
      <c r="E110" s="73"/>
      <c r="F110" s="73" t="s">
        <v>3079</v>
      </c>
      <c r="G110" s="94">
        <v>44651</v>
      </c>
      <c r="H110" s="73" t="s">
        <v>3049</v>
      </c>
      <c r="I110" s="83">
        <v>7.4699999999999269</v>
      </c>
      <c r="J110" s="86" t="s">
        <v>310</v>
      </c>
      <c r="K110" s="86" t="s">
        <v>131</v>
      </c>
      <c r="L110" s="87">
        <v>1.8769999999999998E-2</v>
      </c>
      <c r="M110" s="87">
        <v>3.8699999999998562E-2</v>
      </c>
      <c r="N110" s="83">
        <v>3089616.9302220005</v>
      </c>
      <c r="O110" s="85">
        <v>92.26</v>
      </c>
      <c r="P110" s="83">
        <v>2850.4806572430002</v>
      </c>
      <c r="Q110" s="84">
        <f t="shared" si="1"/>
        <v>1.2516413352498857E-2</v>
      </c>
      <c r="R110" s="84">
        <f>P110/'סכום נכסי הקרן'!$C$42</f>
        <v>1.5215674178566645E-4</v>
      </c>
    </row>
    <row r="111" spans="2:18">
      <c r="B111" s="76" t="s">
        <v>3407</v>
      </c>
      <c r="C111" s="86" t="s">
        <v>3050</v>
      </c>
      <c r="D111" s="73">
        <v>4100</v>
      </c>
      <c r="E111" s="73"/>
      <c r="F111" s="73" t="s">
        <v>399</v>
      </c>
      <c r="G111" s="94">
        <v>42052</v>
      </c>
      <c r="H111" s="73" t="s">
        <v>129</v>
      </c>
      <c r="I111" s="83">
        <v>4.1800000000000912</v>
      </c>
      <c r="J111" s="86" t="s">
        <v>523</v>
      </c>
      <c r="K111" s="86" t="s">
        <v>131</v>
      </c>
      <c r="L111" s="87">
        <v>2.9779E-2</v>
      </c>
      <c r="M111" s="87">
        <v>1.9799999999994794E-2</v>
      </c>
      <c r="N111" s="83">
        <v>558603.22029600013</v>
      </c>
      <c r="O111" s="85">
        <v>117.01</v>
      </c>
      <c r="P111" s="83">
        <v>653.62166498300019</v>
      </c>
      <c r="Q111" s="84">
        <f t="shared" si="1"/>
        <v>2.8700419047882481E-3</v>
      </c>
      <c r="R111" s="84">
        <f>P111/'סכום נכסי הקרן'!$C$42</f>
        <v>3.4889885202914215E-5</v>
      </c>
    </row>
    <row r="112" spans="2:18">
      <c r="B112" s="76" t="s">
        <v>3408</v>
      </c>
      <c r="C112" s="86" t="s">
        <v>3051</v>
      </c>
      <c r="D112" s="73" t="s">
        <v>3115</v>
      </c>
      <c r="E112" s="73"/>
      <c r="F112" s="73" t="s">
        <v>399</v>
      </c>
      <c r="G112" s="94">
        <v>41767</v>
      </c>
      <c r="H112" s="73" t="s">
        <v>129</v>
      </c>
      <c r="I112" s="83">
        <v>4.4899999999642066</v>
      </c>
      <c r="J112" s="86" t="s">
        <v>523</v>
      </c>
      <c r="K112" s="86" t="s">
        <v>131</v>
      </c>
      <c r="L112" s="87">
        <v>5.3499999999999999E-2</v>
      </c>
      <c r="M112" s="87">
        <v>2.46999999998559E-2</v>
      </c>
      <c r="N112" s="83">
        <v>33814.203149000008</v>
      </c>
      <c r="O112" s="85">
        <v>127.24</v>
      </c>
      <c r="P112" s="83">
        <v>43.025191746000004</v>
      </c>
      <c r="Q112" s="84">
        <f t="shared" si="1"/>
        <v>1.889229043161859E-4</v>
      </c>
      <c r="R112" s="84">
        <f>P112/'סכום נכסי הקרן'!$C$42</f>
        <v>2.2966558198317295E-6</v>
      </c>
    </row>
    <row r="113" spans="2:18">
      <c r="B113" s="76" t="s">
        <v>3408</v>
      </c>
      <c r="C113" s="86" t="s">
        <v>3051</v>
      </c>
      <c r="D113" s="73" t="s">
        <v>3116</v>
      </c>
      <c r="E113" s="73"/>
      <c r="F113" s="73" t="s">
        <v>399</v>
      </c>
      <c r="G113" s="94">
        <v>41269</v>
      </c>
      <c r="H113" s="73" t="s">
        <v>129</v>
      </c>
      <c r="I113" s="83">
        <v>4.5299999999938985</v>
      </c>
      <c r="J113" s="86" t="s">
        <v>523</v>
      </c>
      <c r="K113" s="86" t="s">
        <v>131</v>
      </c>
      <c r="L113" s="87">
        <v>5.3499999999999999E-2</v>
      </c>
      <c r="M113" s="87">
        <v>1.8499999999991027E-2</v>
      </c>
      <c r="N113" s="83">
        <v>167940.22158700004</v>
      </c>
      <c r="O113" s="85">
        <v>132.72999999999999</v>
      </c>
      <c r="P113" s="83">
        <v>222.90705551200003</v>
      </c>
      <c r="Q113" s="84">
        <f t="shared" si="1"/>
        <v>9.7878118866980869E-4</v>
      </c>
      <c r="R113" s="84">
        <f>P113/'סכום נכסי הקרן'!$C$42</f>
        <v>1.1898628816007165E-5</v>
      </c>
    </row>
    <row r="114" spans="2:18">
      <c r="B114" s="76" t="s">
        <v>3408</v>
      </c>
      <c r="C114" s="86" t="s">
        <v>3051</v>
      </c>
      <c r="D114" s="73" t="s">
        <v>3117</v>
      </c>
      <c r="E114" s="73"/>
      <c r="F114" s="73" t="s">
        <v>399</v>
      </c>
      <c r="G114" s="94">
        <v>41767</v>
      </c>
      <c r="H114" s="73" t="s">
        <v>129</v>
      </c>
      <c r="I114" s="83">
        <v>5.1599999999512942</v>
      </c>
      <c r="J114" s="86" t="s">
        <v>523</v>
      </c>
      <c r="K114" s="86" t="s">
        <v>131</v>
      </c>
      <c r="L114" s="87">
        <v>5.3499999999999999E-2</v>
      </c>
      <c r="M114" s="87">
        <v>2.8699999999708962E-2</v>
      </c>
      <c r="N114" s="83">
        <v>26463.291093</v>
      </c>
      <c r="O114" s="85">
        <v>127.24</v>
      </c>
      <c r="P114" s="83">
        <v>33.67189135400001</v>
      </c>
      <c r="Q114" s="84">
        <f t="shared" si="1"/>
        <v>1.4785271721672597E-4</v>
      </c>
      <c r="R114" s="84">
        <f>P114/'סכום נכסי הקרן'!$C$42</f>
        <v>1.7973829308987414E-6</v>
      </c>
    </row>
    <row r="115" spans="2:18">
      <c r="B115" s="76" t="s">
        <v>3408</v>
      </c>
      <c r="C115" s="86" t="s">
        <v>3051</v>
      </c>
      <c r="D115" s="73" t="s">
        <v>3118</v>
      </c>
      <c r="E115" s="73"/>
      <c r="F115" s="73" t="s">
        <v>399</v>
      </c>
      <c r="G115" s="94">
        <v>41767</v>
      </c>
      <c r="H115" s="73" t="s">
        <v>129</v>
      </c>
      <c r="I115" s="83">
        <v>4.4899999999988376</v>
      </c>
      <c r="J115" s="86" t="s">
        <v>523</v>
      </c>
      <c r="K115" s="86" t="s">
        <v>131</v>
      </c>
      <c r="L115" s="87">
        <v>5.3499999999999999E-2</v>
      </c>
      <c r="M115" s="87">
        <v>2.4699999999965135E-2</v>
      </c>
      <c r="N115" s="83">
        <v>33814.201610000004</v>
      </c>
      <c r="O115" s="85">
        <v>127.24</v>
      </c>
      <c r="P115" s="83">
        <v>43.025189745000013</v>
      </c>
      <c r="Q115" s="84">
        <f t="shared" si="1"/>
        <v>1.8892289552982809E-4</v>
      </c>
      <c r="R115" s="84">
        <f>P115/'סכום נכסי הקרן'!$C$42</f>
        <v>2.2966557130196949E-6</v>
      </c>
    </row>
    <row r="116" spans="2:18">
      <c r="B116" s="76" t="s">
        <v>3408</v>
      </c>
      <c r="C116" s="86" t="s">
        <v>3051</v>
      </c>
      <c r="D116" s="73" t="s">
        <v>3119</v>
      </c>
      <c r="E116" s="73"/>
      <c r="F116" s="73" t="s">
        <v>399</v>
      </c>
      <c r="G116" s="94">
        <v>41269</v>
      </c>
      <c r="H116" s="73" t="s">
        <v>129</v>
      </c>
      <c r="I116" s="83">
        <v>4.5300000000083172</v>
      </c>
      <c r="J116" s="86" t="s">
        <v>523</v>
      </c>
      <c r="K116" s="86" t="s">
        <v>131</v>
      </c>
      <c r="L116" s="87">
        <v>5.3499999999999999E-2</v>
      </c>
      <c r="M116" s="87">
        <v>1.8500000000027442E-2</v>
      </c>
      <c r="N116" s="83">
        <v>178436.47551000002</v>
      </c>
      <c r="O116" s="85">
        <v>132.72999999999999</v>
      </c>
      <c r="P116" s="83">
        <v>236.83873335100003</v>
      </c>
      <c r="Q116" s="84">
        <f t="shared" si="1"/>
        <v>1.0399549553058635E-3</v>
      </c>
      <c r="R116" s="84">
        <f>P116/'סכום נכסי הקרן'!$C$42</f>
        <v>1.2642292416110347E-5</v>
      </c>
    </row>
    <row r="117" spans="2:18">
      <c r="B117" s="76" t="s">
        <v>3408</v>
      </c>
      <c r="C117" s="86" t="s">
        <v>3051</v>
      </c>
      <c r="D117" s="73" t="s">
        <v>3120</v>
      </c>
      <c r="E117" s="73"/>
      <c r="F117" s="73" t="s">
        <v>399</v>
      </c>
      <c r="G117" s="94">
        <v>41281</v>
      </c>
      <c r="H117" s="73" t="s">
        <v>129</v>
      </c>
      <c r="I117" s="83">
        <v>4.5300000000049279</v>
      </c>
      <c r="J117" s="86" t="s">
        <v>523</v>
      </c>
      <c r="K117" s="86" t="s">
        <v>131</v>
      </c>
      <c r="L117" s="87">
        <v>5.3499999999999999E-2</v>
      </c>
      <c r="M117" s="87">
        <v>1.8600000000038218E-2</v>
      </c>
      <c r="N117" s="83">
        <v>224804.21778500002</v>
      </c>
      <c r="O117" s="85">
        <v>132.68</v>
      </c>
      <c r="P117" s="83">
        <v>298.2702344010001</v>
      </c>
      <c r="Q117" s="84">
        <f t="shared" si="1"/>
        <v>1.3096996589061168E-3</v>
      </c>
      <c r="R117" s="84">
        <f>P117/'סכום נכסי הקרן'!$C$42</f>
        <v>1.5921464656419964E-5</v>
      </c>
    </row>
    <row r="118" spans="2:18">
      <c r="B118" s="76" t="s">
        <v>3408</v>
      </c>
      <c r="C118" s="86" t="s">
        <v>3051</v>
      </c>
      <c r="D118" s="73" t="s">
        <v>3121</v>
      </c>
      <c r="E118" s="73"/>
      <c r="F118" s="73" t="s">
        <v>399</v>
      </c>
      <c r="G118" s="94">
        <v>41767</v>
      </c>
      <c r="H118" s="73" t="s">
        <v>129</v>
      </c>
      <c r="I118" s="83">
        <v>4.4899999999653524</v>
      </c>
      <c r="J118" s="86" t="s">
        <v>523</v>
      </c>
      <c r="K118" s="86" t="s">
        <v>131</v>
      </c>
      <c r="L118" s="87">
        <v>5.3499999999999999E-2</v>
      </c>
      <c r="M118" s="87">
        <v>2.469999999975251E-2</v>
      </c>
      <c r="N118" s="83">
        <v>39694.932639000006</v>
      </c>
      <c r="O118" s="85">
        <v>127.24</v>
      </c>
      <c r="P118" s="83">
        <v>50.507831875000008</v>
      </c>
      <c r="Q118" s="84">
        <f t="shared" si="1"/>
        <v>2.2177905318517834E-4</v>
      </c>
      <c r="R118" s="84">
        <f>P118/'סכום נכסי הקרן'!$C$42</f>
        <v>2.6960741211242965E-6</v>
      </c>
    </row>
    <row r="119" spans="2:18">
      <c r="B119" s="76" t="s">
        <v>3408</v>
      </c>
      <c r="C119" s="86" t="s">
        <v>3051</v>
      </c>
      <c r="D119" s="73" t="s">
        <v>3122</v>
      </c>
      <c r="E119" s="73"/>
      <c r="F119" s="73" t="s">
        <v>399</v>
      </c>
      <c r="G119" s="94">
        <v>41281</v>
      </c>
      <c r="H119" s="73" t="s">
        <v>129</v>
      </c>
      <c r="I119" s="83">
        <v>4.5300000000053995</v>
      </c>
      <c r="J119" s="86" t="s">
        <v>523</v>
      </c>
      <c r="K119" s="86" t="s">
        <v>131</v>
      </c>
      <c r="L119" s="87">
        <v>5.3499999999999999E-2</v>
      </c>
      <c r="M119" s="87">
        <v>1.8599999999996276E-2</v>
      </c>
      <c r="N119" s="83">
        <v>161935.24199200002</v>
      </c>
      <c r="O119" s="85">
        <v>132.68</v>
      </c>
      <c r="P119" s="83">
        <v>214.85567792800001</v>
      </c>
      <c r="Q119" s="84">
        <f t="shared" si="1"/>
        <v>9.434277230560979E-4</v>
      </c>
      <c r="R119" s="84">
        <f>P119/'סכום נכסי הקרן'!$C$42</f>
        <v>1.1468851691593176E-5</v>
      </c>
    </row>
    <row r="120" spans="2:18">
      <c r="B120" s="76" t="s">
        <v>3408</v>
      </c>
      <c r="C120" s="86" t="s">
        <v>3051</v>
      </c>
      <c r="D120" s="73" t="s">
        <v>3123</v>
      </c>
      <c r="E120" s="73"/>
      <c r="F120" s="73" t="s">
        <v>399</v>
      </c>
      <c r="G120" s="94">
        <v>41767</v>
      </c>
      <c r="H120" s="73" t="s">
        <v>129</v>
      </c>
      <c r="I120" s="83">
        <v>4.4899999999725351</v>
      </c>
      <c r="J120" s="86" t="s">
        <v>523</v>
      </c>
      <c r="K120" s="86" t="s">
        <v>131</v>
      </c>
      <c r="L120" s="87">
        <v>5.3499999999999999E-2</v>
      </c>
      <c r="M120" s="87">
        <v>2.4699999999905211E-2</v>
      </c>
      <c r="N120" s="83">
        <v>32336.606946000004</v>
      </c>
      <c r="O120" s="85">
        <v>127.24</v>
      </c>
      <c r="P120" s="83">
        <v>41.145098337000007</v>
      </c>
      <c r="Q120" s="84">
        <f t="shared" si="1"/>
        <v>1.8066744529787672E-4</v>
      </c>
      <c r="R120" s="84">
        <f>P120/'סכום נכסי הקרן'!$C$42</f>
        <v>2.1962976971974811E-6</v>
      </c>
    </row>
    <row r="121" spans="2:18">
      <c r="B121" s="76" t="s">
        <v>3408</v>
      </c>
      <c r="C121" s="86" t="s">
        <v>3051</v>
      </c>
      <c r="D121" s="73" t="s">
        <v>3124</v>
      </c>
      <c r="E121" s="73"/>
      <c r="F121" s="73" t="s">
        <v>399</v>
      </c>
      <c r="G121" s="94">
        <v>41281</v>
      </c>
      <c r="H121" s="73" t="s">
        <v>129</v>
      </c>
      <c r="I121" s="83">
        <v>4.5299999999956206</v>
      </c>
      <c r="J121" s="86" t="s">
        <v>523</v>
      </c>
      <c r="K121" s="86" t="s">
        <v>131</v>
      </c>
      <c r="L121" s="87">
        <v>5.3499999999999999E-2</v>
      </c>
      <c r="M121" s="87">
        <v>1.8599999999997677E-2</v>
      </c>
      <c r="N121" s="83">
        <v>194481.05599300002</v>
      </c>
      <c r="O121" s="85">
        <v>132.68</v>
      </c>
      <c r="P121" s="83">
        <v>258.03746362100009</v>
      </c>
      <c r="Q121" s="84">
        <f t="shared" si="1"/>
        <v>1.1330382287998437E-3</v>
      </c>
      <c r="R121" s="84">
        <f>P121/'סכום נכסי הקרן'!$C$42</f>
        <v>1.3773866391075026E-5</v>
      </c>
    </row>
    <row r="122" spans="2:18">
      <c r="B122" s="76" t="s">
        <v>3409</v>
      </c>
      <c r="C122" s="86" t="s">
        <v>3050</v>
      </c>
      <c r="D122" s="73">
        <v>9533</v>
      </c>
      <c r="E122" s="73"/>
      <c r="F122" s="73" t="s">
        <v>3079</v>
      </c>
      <c r="G122" s="94">
        <v>45015</v>
      </c>
      <c r="H122" s="73" t="s">
        <v>3049</v>
      </c>
      <c r="I122" s="83">
        <v>4.1300000000009121</v>
      </c>
      <c r="J122" s="86" t="s">
        <v>482</v>
      </c>
      <c r="K122" s="86" t="s">
        <v>131</v>
      </c>
      <c r="L122" s="87">
        <v>3.3593000000000005E-2</v>
      </c>
      <c r="M122" s="87">
        <v>3.1700000000006612E-2</v>
      </c>
      <c r="N122" s="83">
        <v>1555010.7278600002</v>
      </c>
      <c r="O122" s="85">
        <v>102.23</v>
      </c>
      <c r="P122" s="83">
        <v>1589.6874466350002</v>
      </c>
      <c r="Q122" s="84">
        <f t="shared" si="1"/>
        <v>6.9802912476546299E-3</v>
      </c>
      <c r="R122" s="84">
        <f>P122/'סכום נכסי הקרן'!$C$42</f>
        <v>8.4856447533836747E-5</v>
      </c>
    </row>
    <row r="123" spans="2:18">
      <c r="B123" s="76" t="s">
        <v>3410</v>
      </c>
      <c r="C123" s="86" t="s">
        <v>3051</v>
      </c>
      <c r="D123" s="73" t="s">
        <v>3125</v>
      </c>
      <c r="E123" s="73"/>
      <c r="F123" s="73" t="s">
        <v>3079</v>
      </c>
      <c r="G123" s="94">
        <v>44748</v>
      </c>
      <c r="H123" s="73" t="s">
        <v>3049</v>
      </c>
      <c r="I123" s="83">
        <v>1.859999999411005</v>
      </c>
      <c r="J123" s="86" t="s">
        <v>310</v>
      </c>
      <c r="K123" s="86" t="s">
        <v>131</v>
      </c>
      <c r="L123" s="87">
        <v>7.5660000000000005E-2</v>
      </c>
      <c r="M123" s="87">
        <v>8.4799999988640809E-2</v>
      </c>
      <c r="N123" s="83">
        <v>946.04043900000022</v>
      </c>
      <c r="O123" s="85">
        <v>100.5</v>
      </c>
      <c r="P123" s="83">
        <v>0.95077184600000009</v>
      </c>
      <c r="Q123" s="84">
        <f t="shared" si="1"/>
        <v>4.1748234278370352E-6</v>
      </c>
      <c r="R123" s="84">
        <f>P123/'סכום נכסי הקרן'!$C$42</f>
        <v>5.0751562162440871E-8</v>
      </c>
    </row>
    <row r="124" spans="2:18">
      <c r="B124" s="76" t="s">
        <v>3411</v>
      </c>
      <c r="C124" s="86" t="s">
        <v>3051</v>
      </c>
      <c r="D124" s="73">
        <v>7127</v>
      </c>
      <c r="E124" s="73"/>
      <c r="F124" s="73" t="s">
        <v>3079</v>
      </c>
      <c r="G124" s="94">
        <v>43631</v>
      </c>
      <c r="H124" s="73" t="s">
        <v>3049</v>
      </c>
      <c r="I124" s="83">
        <v>5.0000000000017453</v>
      </c>
      <c r="J124" s="86" t="s">
        <v>310</v>
      </c>
      <c r="K124" s="86" t="s">
        <v>131</v>
      </c>
      <c r="L124" s="87">
        <v>3.1E-2</v>
      </c>
      <c r="M124" s="87">
        <v>2.7400000000014302E-2</v>
      </c>
      <c r="N124" s="83">
        <v>1019532.0356680001</v>
      </c>
      <c r="O124" s="85">
        <v>112.48</v>
      </c>
      <c r="P124" s="83">
        <v>1146.7695776640001</v>
      </c>
      <c r="Q124" s="84">
        <f t="shared" si="1"/>
        <v>5.0354462211983182E-3</v>
      </c>
      <c r="R124" s="84">
        <f>P124/'סכום נכסי הקרן'!$C$42</f>
        <v>6.1213789356159116E-5</v>
      </c>
    </row>
    <row r="125" spans="2:18">
      <c r="B125" s="76" t="s">
        <v>3411</v>
      </c>
      <c r="C125" s="86" t="s">
        <v>3051</v>
      </c>
      <c r="D125" s="73">
        <v>7128</v>
      </c>
      <c r="E125" s="73"/>
      <c r="F125" s="73" t="s">
        <v>3079</v>
      </c>
      <c r="G125" s="94">
        <v>43634</v>
      </c>
      <c r="H125" s="73" t="s">
        <v>3049</v>
      </c>
      <c r="I125" s="83">
        <v>5.0200000000050835</v>
      </c>
      <c r="J125" s="86" t="s">
        <v>310</v>
      </c>
      <c r="K125" s="86" t="s">
        <v>131</v>
      </c>
      <c r="L125" s="87">
        <v>2.4900000000000002E-2</v>
      </c>
      <c r="M125" s="87">
        <v>2.7500000000026253E-2</v>
      </c>
      <c r="N125" s="83">
        <v>428870.89830500004</v>
      </c>
      <c r="O125" s="85">
        <v>111.02</v>
      </c>
      <c r="P125" s="83">
        <v>476.13243642900005</v>
      </c>
      <c r="Q125" s="84">
        <f t="shared" si="1"/>
        <v>2.0906896420205077E-3</v>
      </c>
      <c r="R125" s="84">
        <f>P125/'סכום נכסי הקרן'!$C$42</f>
        <v>2.5415629466357612E-5</v>
      </c>
    </row>
    <row r="126" spans="2:18">
      <c r="B126" s="76" t="s">
        <v>3411</v>
      </c>
      <c r="C126" s="86" t="s">
        <v>3051</v>
      </c>
      <c r="D126" s="73">
        <v>7130</v>
      </c>
      <c r="E126" s="73"/>
      <c r="F126" s="73" t="s">
        <v>3079</v>
      </c>
      <c r="G126" s="94">
        <v>43634</v>
      </c>
      <c r="H126" s="73" t="s">
        <v>3049</v>
      </c>
      <c r="I126" s="83">
        <v>5.2899999999928076</v>
      </c>
      <c r="J126" s="86" t="s">
        <v>310</v>
      </c>
      <c r="K126" s="86" t="s">
        <v>131</v>
      </c>
      <c r="L126" s="87">
        <v>3.6000000000000004E-2</v>
      </c>
      <c r="M126" s="87">
        <v>2.7699999999952561E-2</v>
      </c>
      <c r="N126" s="83">
        <v>282804.842275</v>
      </c>
      <c r="O126" s="85">
        <v>115.54</v>
      </c>
      <c r="P126" s="83">
        <v>326.75271721500008</v>
      </c>
      <c r="Q126" s="84">
        <f t="shared" si="1"/>
        <v>1.4347657691775951E-3</v>
      </c>
      <c r="R126" s="84">
        <f>P126/'סכום נכסי הקרן'!$C$42</f>
        <v>1.744184044705457E-5</v>
      </c>
    </row>
    <row r="127" spans="2:18">
      <c r="B127" s="76" t="s">
        <v>3403</v>
      </c>
      <c r="C127" s="86" t="s">
        <v>3050</v>
      </c>
      <c r="D127" s="73">
        <v>9922</v>
      </c>
      <c r="E127" s="73"/>
      <c r="F127" s="73" t="s">
        <v>399</v>
      </c>
      <c r="G127" s="94">
        <v>40489</v>
      </c>
      <c r="H127" s="73" t="s">
        <v>129</v>
      </c>
      <c r="I127" s="83">
        <v>1.8600000000008774</v>
      </c>
      <c r="J127" s="86" t="s">
        <v>310</v>
      </c>
      <c r="K127" s="86" t="s">
        <v>131</v>
      </c>
      <c r="L127" s="87">
        <v>5.7000000000000002E-2</v>
      </c>
      <c r="M127" s="87">
        <v>2.350000000002193E-2</v>
      </c>
      <c r="N127" s="83">
        <v>273977.88612500002</v>
      </c>
      <c r="O127" s="85">
        <v>124.81</v>
      </c>
      <c r="P127" s="83">
        <v>341.95180199500004</v>
      </c>
      <c r="Q127" s="84">
        <f t="shared" si="1"/>
        <v>1.5015046986991E-3</v>
      </c>
      <c r="R127" s="84">
        <f>P127/'סכום נכסי הקרן'!$C$42</f>
        <v>1.8253157377893072E-5</v>
      </c>
    </row>
    <row r="128" spans="2:18">
      <c r="B128" s="76" t="s">
        <v>3412</v>
      </c>
      <c r="C128" s="86" t="s">
        <v>3051</v>
      </c>
      <c r="D128" s="73" t="s">
        <v>3126</v>
      </c>
      <c r="E128" s="73"/>
      <c r="F128" s="73" t="s">
        <v>443</v>
      </c>
      <c r="G128" s="94">
        <v>43801</v>
      </c>
      <c r="H128" s="73" t="s">
        <v>305</v>
      </c>
      <c r="I128" s="83">
        <v>4.7099999999999005</v>
      </c>
      <c r="J128" s="86" t="s">
        <v>318</v>
      </c>
      <c r="K128" s="86" t="s">
        <v>132</v>
      </c>
      <c r="L128" s="87">
        <v>2.3629999999999998E-2</v>
      </c>
      <c r="M128" s="87">
        <v>5.8999999999998581E-2</v>
      </c>
      <c r="N128" s="83">
        <v>1027128.2768140002</v>
      </c>
      <c r="O128" s="85">
        <v>84.99</v>
      </c>
      <c r="P128" s="83">
        <v>3507.9751423850003</v>
      </c>
      <c r="Q128" s="84">
        <f t="shared" si="1"/>
        <v>1.540346074645847E-2</v>
      </c>
      <c r="R128" s="84">
        <f>P128/'סכום נכסי הקרן'!$C$42</f>
        <v>1.8725335552589523E-4</v>
      </c>
    </row>
    <row r="129" spans="2:18">
      <c r="B129" s="76" t="s">
        <v>3413</v>
      </c>
      <c r="C129" s="86" t="s">
        <v>3051</v>
      </c>
      <c r="D129" s="73">
        <v>9365</v>
      </c>
      <c r="E129" s="73"/>
      <c r="F129" s="73" t="s">
        <v>291</v>
      </c>
      <c r="G129" s="94">
        <v>44906</v>
      </c>
      <c r="H129" s="73" t="s">
        <v>3049</v>
      </c>
      <c r="I129" s="73"/>
      <c r="J129" s="86" t="s">
        <v>310</v>
      </c>
      <c r="K129" s="86" t="s">
        <v>131</v>
      </c>
      <c r="L129" s="87">
        <v>7.6799999999999993E-2</v>
      </c>
      <c r="M129" s="87">
        <v>8.0699968620067467E-2</v>
      </c>
      <c r="N129" s="83">
        <v>0.663242</v>
      </c>
      <c r="O129" s="85">
        <v>99.94</v>
      </c>
      <c r="P129" s="83">
        <v>6.6284400000000011E-4</v>
      </c>
      <c r="Q129" s="84">
        <f t="shared" si="1"/>
        <v>2.9105370250953057E-9</v>
      </c>
      <c r="R129" s="84">
        <f>P129/'סכום נכסי הקרן'!$C$42</f>
        <v>3.538216724814647E-11</v>
      </c>
    </row>
    <row r="130" spans="2:18">
      <c r="B130" s="76" t="s">
        <v>3413</v>
      </c>
      <c r="C130" s="86" t="s">
        <v>3051</v>
      </c>
      <c r="D130" s="73">
        <v>9509</v>
      </c>
      <c r="E130" s="73"/>
      <c r="F130" s="73" t="s">
        <v>291</v>
      </c>
      <c r="G130" s="94">
        <v>44991</v>
      </c>
      <c r="H130" s="73" t="s">
        <v>3049</v>
      </c>
      <c r="I130" s="83">
        <v>2.1900000139153724</v>
      </c>
      <c r="J130" s="86" t="s">
        <v>310</v>
      </c>
      <c r="K130" s="86" t="s">
        <v>131</v>
      </c>
      <c r="L130" s="87">
        <v>7.6799999999999993E-2</v>
      </c>
      <c r="M130" s="87">
        <v>7.6600000435611659E-2</v>
      </c>
      <c r="N130" s="83">
        <v>32.801114000000005</v>
      </c>
      <c r="O130" s="85">
        <v>100.78</v>
      </c>
      <c r="P130" s="83">
        <v>3.3056966000000007E-2</v>
      </c>
      <c r="Q130" s="84">
        <f t="shared" si="1"/>
        <v>1.4515259017252425E-7</v>
      </c>
      <c r="R130" s="84">
        <f>P130/'סכום נכסי הקרן'!$C$42</f>
        <v>1.7645586287698034E-9</v>
      </c>
    </row>
    <row r="131" spans="2:18">
      <c r="B131" s="76" t="s">
        <v>3413</v>
      </c>
      <c r="C131" s="86" t="s">
        <v>3051</v>
      </c>
      <c r="D131" s="73">
        <v>9316</v>
      </c>
      <c r="E131" s="73"/>
      <c r="F131" s="73" t="s">
        <v>291</v>
      </c>
      <c r="G131" s="94">
        <v>44885</v>
      </c>
      <c r="H131" s="73" t="s">
        <v>3049</v>
      </c>
      <c r="I131" s="83">
        <v>2.1899999997252313</v>
      </c>
      <c r="J131" s="86" t="s">
        <v>310</v>
      </c>
      <c r="K131" s="86" t="s">
        <v>131</v>
      </c>
      <c r="L131" s="87">
        <v>7.6799999999999993E-2</v>
      </c>
      <c r="M131" s="87">
        <v>8.3999999992149466E-2</v>
      </c>
      <c r="N131" s="83">
        <v>256.60679400000004</v>
      </c>
      <c r="O131" s="85">
        <v>99.28</v>
      </c>
      <c r="P131" s="83">
        <v>0.25475925300000002</v>
      </c>
      <c r="Q131" s="84">
        <f t="shared" si="1"/>
        <v>1.1186436602611207E-6</v>
      </c>
      <c r="R131" s="84">
        <f>P131/'סכום נכסי הקרן'!$C$42</f>
        <v>1.3598877711284797E-8</v>
      </c>
    </row>
    <row r="132" spans="2:18">
      <c r="B132" s="76" t="s">
        <v>3414</v>
      </c>
      <c r="C132" s="86" t="s">
        <v>3051</v>
      </c>
      <c r="D132" s="73" t="s">
        <v>3127</v>
      </c>
      <c r="E132" s="73"/>
      <c r="F132" s="73" t="s">
        <v>451</v>
      </c>
      <c r="G132" s="94">
        <v>45015</v>
      </c>
      <c r="H132" s="73" t="s">
        <v>129</v>
      </c>
      <c r="I132" s="83">
        <v>5.269999998550146</v>
      </c>
      <c r="J132" s="86" t="s">
        <v>318</v>
      </c>
      <c r="K132" s="86" t="s">
        <v>131</v>
      </c>
      <c r="L132" s="87">
        <v>4.4999999999999998E-2</v>
      </c>
      <c r="M132" s="87">
        <v>3.6000000011152708E-2</v>
      </c>
      <c r="N132" s="83">
        <v>168.44688100000002</v>
      </c>
      <c r="O132" s="85">
        <v>106.46</v>
      </c>
      <c r="P132" s="83">
        <v>0.17932853800000004</v>
      </c>
      <c r="Q132" s="84">
        <f t="shared" si="1"/>
        <v>7.8742864008003465E-7</v>
      </c>
      <c r="R132" s="84">
        <f>P132/'סכום נכסי הקרן'!$C$42</f>
        <v>9.5724368386552335E-9</v>
      </c>
    </row>
    <row r="133" spans="2:18">
      <c r="B133" s="76" t="s">
        <v>3415</v>
      </c>
      <c r="C133" s="86" t="s">
        <v>3051</v>
      </c>
      <c r="D133" s="73" t="s">
        <v>3128</v>
      </c>
      <c r="E133" s="73"/>
      <c r="F133" s="73" t="s">
        <v>451</v>
      </c>
      <c r="G133" s="94">
        <v>44074</v>
      </c>
      <c r="H133" s="73" t="s">
        <v>129</v>
      </c>
      <c r="I133" s="83">
        <v>8.9400000000030584</v>
      </c>
      <c r="J133" s="86" t="s">
        <v>523</v>
      </c>
      <c r="K133" s="86" t="s">
        <v>131</v>
      </c>
      <c r="L133" s="87">
        <v>2.35E-2</v>
      </c>
      <c r="M133" s="87">
        <v>3.7800000000008466E-2</v>
      </c>
      <c r="N133" s="83">
        <v>1187012.3922760002</v>
      </c>
      <c r="O133" s="85">
        <v>97.49</v>
      </c>
      <c r="P133" s="83">
        <v>1157.2183563590004</v>
      </c>
      <c r="Q133" s="84">
        <f t="shared" si="1"/>
        <v>5.0813266353814833E-3</v>
      </c>
      <c r="R133" s="84">
        <f>P133/'סכום נכסי הקרן'!$C$42</f>
        <v>6.1771538140677611E-5</v>
      </c>
    </row>
    <row r="134" spans="2:18">
      <c r="B134" s="76" t="s">
        <v>3415</v>
      </c>
      <c r="C134" s="86" t="s">
        <v>3051</v>
      </c>
      <c r="D134" s="73" t="s">
        <v>3129</v>
      </c>
      <c r="E134" s="73"/>
      <c r="F134" s="73" t="s">
        <v>451</v>
      </c>
      <c r="G134" s="94">
        <v>44189</v>
      </c>
      <c r="H134" s="73" t="s">
        <v>129</v>
      </c>
      <c r="I134" s="83">
        <v>8.8399999999732106</v>
      </c>
      <c r="J134" s="86" t="s">
        <v>523</v>
      </c>
      <c r="K134" s="86" t="s">
        <v>131</v>
      </c>
      <c r="L134" s="87">
        <v>2.4700000000000003E-2</v>
      </c>
      <c r="M134" s="87">
        <v>4.029999999987581E-2</v>
      </c>
      <c r="N134" s="83">
        <v>148457.11897500002</v>
      </c>
      <c r="O134" s="85">
        <v>96.55</v>
      </c>
      <c r="P134" s="83">
        <v>143.33534042600002</v>
      </c>
      <c r="Q134" s="84">
        <f t="shared" si="1"/>
        <v>6.2938310569985237E-4</v>
      </c>
      <c r="R134" s="84">
        <f>P134/'סכום נכסי הקרן'!$C$42</f>
        <v>7.6511441417931551E-6</v>
      </c>
    </row>
    <row r="135" spans="2:18">
      <c r="B135" s="76" t="s">
        <v>3415</v>
      </c>
      <c r="C135" s="86" t="s">
        <v>3051</v>
      </c>
      <c r="D135" s="73" t="s">
        <v>3130</v>
      </c>
      <c r="E135" s="73"/>
      <c r="F135" s="73" t="s">
        <v>451</v>
      </c>
      <c r="G135" s="94">
        <v>44322</v>
      </c>
      <c r="H135" s="73" t="s">
        <v>129</v>
      </c>
      <c r="I135" s="83">
        <v>8.7099999999945457</v>
      </c>
      <c r="J135" s="86" t="s">
        <v>523</v>
      </c>
      <c r="K135" s="86" t="s">
        <v>131</v>
      </c>
      <c r="L135" s="87">
        <v>2.5600000000000001E-2</v>
      </c>
      <c r="M135" s="87">
        <v>4.4099999999972023E-2</v>
      </c>
      <c r="N135" s="83">
        <v>683253.62648500013</v>
      </c>
      <c r="O135" s="85">
        <v>93.66</v>
      </c>
      <c r="P135" s="83">
        <v>639.93532311900003</v>
      </c>
      <c r="Q135" s="84">
        <f t="shared" si="1"/>
        <v>2.8099454043548364E-3</v>
      </c>
      <c r="R135" s="84">
        <f>P135/'סכום נכסי הקרן'!$C$42</f>
        <v>3.4159317472275691E-5</v>
      </c>
    </row>
    <row r="136" spans="2:18">
      <c r="B136" s="76" t="s">
        <v>3415</v>
      </c>
      <c r="C136" s="86" t="s">
        <v>3051</v>
      </c>
      <c r="D136" s="73" t="s">
        <v>3131</v>
      </c>
      <c r="E136" s="73"/>
      <c r="F136" s="73" t="s">
        <v>451</v>
      </c>
      <c r="G136" s="94">
        <v>44418</v>
      </c>
      <c r="H136" s="73" t="s">
        <v>129</v>
      </c>
      <c r="I136" s="83">
        <v>8.8299999999997123</v>
      </c>
      <c r="J136" s="86" t="s">
        <v>523</v>
      </c>
      <c r="K136" s="86" t="s">
        <v>131</v>
      </c>
      <c r="L136" s="87">
        <v>2.2700000000000001E-2</v>
      </c>
      <c r="M136" s="87">
        <v>4.2199999999998079E-2</v>
      </c>
      <c r="N136" s="83">
        <v>681407.4527250001</v>
      </c>
      <c r="O136" s="85">
        <v>91.79</v>
      </c>
      <c r="P136" s="83">
        <v>625.46389874600015</v>
      </c>
      <c r="Q136" s="84">
        <f t="shared" si="1"/>
        <v>2.7464016196279886E-3</v>
      </c>
      <c r="R136" s="84">
        <f>P136/'סכום נכסי הקרן'!$C$42</f>
        <v>3.3386842564930398E-5</v>
      </c>
    </row>
    <row r="137" spans="2:18">
      <c r="B137" s="76" t="s">
        <v>3415</v>
      </c>
      <c r="C137" s="86" t="s">
        <v>3051</v>
      </c>
      <c r="D137" s="73" t="s">
        <v>3132</v>
      </c>
      <c r="E137" s="73"/>
      <c r="F137" s="73" t="s">
        <v>451</v>
      </c>
      <c r="G137" s="94">
        <v>44530</v>
      </c>
      <c r="H137" s="73" t="s">
        <v>129</v>
      </c>
      <c r="I137" s="83">
        <v>8.8900000000036368</v>
      </c>
      <c r="J137" s="86" t="s">
        <v>523</v>
      </c>
      <c r="K137" s="86" t="s">
        <v>131</v>
      </c>
      <c r="L137" s="87">
        <v>1.7899999999999999E-2</v>
      </c>
      <c r="M137" s="87">
        <v>4.4900000000019549E-2</v>
      </c>
      <c r="N137" s="83">
        <v>562163.85574700008</v>
      </c>
      <c r="O137" s="85">
        <v>84.61</v>
      </c>
      <c r="P137" s="83">
        <v>475.64685634300008</v>
      </c>
      <c r="Q137" s="84">
        <f t="shared" si="1"/>
        <v>2.0885574679057055E-3</v>
      </c>
      <c r="R137" s="84">
        <f>P137/'סכום נכסי הקרן'!$C$42</f>
        <v>2.5389709527706554E-5</v>
      </c>
    </row>
    <row r="138" spans="2:18">
      <c r="B138" s="76" t="s">
        <v>3415</v>
      </c>
      <c r="C138" s="86" t="s">
        <v>3051</v>
      </c>
      <c r="D138" s="73" t="s">
        <v>3133</v>
      </c>
      <c r="E138" s="73"/>
      <c r="F138" s="73" t="s">
        <v>451</v>
      </c>
      <c r="G138" s="94">
        <v>44612</v>
      </c>
      <c r="H138" s="73" t="s">
        <v>129</v>
      </c>
      <c r="I138" s="83">
        <v>8.7099999999943716</v>
      </c>
      <c r="J138" s="86" t="s">
        <v>523</v>
      </c>
      <c r="K138" s="86" t="s">
        <v>131</v>
      </c>
      <c r="L138" s="87">
        <v>2.3599999999999999E-2</v>
      </c>
      <c r="M138" s="87">
        <v>4.5999999999969107E-2</v>
      </c>
      <c r="N138" s="83">
        <v>658326.60445900017</v>
      </c>
      <c r="O138" s="85">
        <v>88.49</v>
      </c>
      <c r="P138" s="83">
        <v>582.55323046800004</v>
      </c>
      <c r="Q138" s="84">
        <f t="shared" si="1"/>
        <v>2.5579815859629001E-3</v>
      </c>
      <c r="R138" s="84">
        <f>P138/'סכום נכסי הקרן'!$C$42</f>
        <v>3.1096299930853701E-5</v>
      </c>
    </row>
    <row r="139" spans="2:18">
      <c r="B139" s="76" t="s">
        <v>3415</v>
      </c>
      <c r="C139" s="86" t="s">
        <v>3051</v>
      </c>
      <c r="D139" s="73" t="s">
        <v>3134</v>
      </c>
      <c r="E139" s="73"/>
      <c r="F139" s="73" t="s">
        <v>451</v>
      </c>
      <c r="G139" s="94">
        <v>44662</v>
      </c>
      <c r="H139" s="73" t="s">
        <v>129</v>
      </c>
      <c r="I139" s="83">
        <v>8.7599999999960794</v>
      </c>
      <c r="J139" s="86" t="s">
        <v>523</v>
      </c>
      <c r="K139" s="86" t="s">
        <v>131</v>
      </c>
      <c r="L139" s="87">
        <v>2.4E-2</v>
      </c>
      <c r="M139" s="87">
        <v>4.3899999999978311E-2</v>
      </c>
      <c r="N139" s="83">
        <v>749707.28545700014</v>
      </c>
      <c r="O139" s="85">
        <v>89.79</v>
      </c>
      <c r="P139" s="83">
        <v>673.16211351400011</v>
      </c>
      <c r="Q139" s="84">
        <f t="shared" ref="Q139:Q202" si="2">IFERROR(P139/$P$10,0)</f>
        <v>2.9558436906329485E-3</v>
      </c>
      <c r="R139" s="84">
        <f>P139/'סכום נכסי הקרן'!$C$42</f>
        <v>3.593294121311818E-5</v>
      </c>
    </row>
    <row r="140" spans="2:18">
      <c r="B140" s="76" t="s">
        <v>3416</v>
      </c>
      <c r="C140" s="86" t="s">
        <v>3050</v>
      </c>
      <c r="D140" s="73">
        <v>7490</v>
      </c>
      <c r="E140" s="73"/>
      <c r="F140" s="73" t="s">
        <v>291</v>
      </c>
      <c r="G140" s="94">
        <v>43899</v>
      </c>
      <c r="H140" s="73" t="s">
        <v>3049</v>
      </c>
      <c r="I140" s="83">
        <v>3.2399999876664531</v>
      </c>
      <c r="J140" s="86" t="s">
        <v>127</v>
      </c>
      <c r="K140" s="86" t="s">
        <v>131</v>
      </c>
      <c r="L140" s="87">
        <v>2.3889999999999998E-2</v>
      </c>
      <c r="M140" s="87">
        <v>5.1099999903940645E-2</v>
      </c>
      <c r="N140" s="83">
        <v>91.875000000000014</v>
      </c>
      <c r="O140" s="85">
        <v>91.78</v>
      </c>
      <c r="P140" s="83">
        <v>8.4322871000000021E-2</v>
      </c>
      <c r="Q140" s="84">
        <f t="shared" si="2"/>
        <v>3.7026032989336142E-7</v>
      </c>
      <c r="R140" s="84">
        <f>P140/'סכום נכסי הקרן'!$C$42</f>
        <v>4.5010981838349295E-9</v>
      </c>
    </row>
    <row r="141" spans="2:18">
      <c r="B141" s="76" t="s">
        <v>3416</v>
      </c>
      <c r="C141" s="86" t="s">
        <v>3050</v>
      </c>
      <c r="D141" s="73">
        <v>7491</v>
      </c>
      <c r="E141" s="73"/>
      <c r="F141" s="73" t="s">
        <v>291</v>
      </c>
      <c r="G141" s="94">
        <v>43899</v>
      </c>
      <c r="H141" s="73" t="s">
        <v>3049</v>
      </c>
      <c r="I141" s="83">
        <v>3.3800000000002077</v>
      </c>
      <c r="J141" s="86" t="s">
        <v>127</v>
      </c>
      <c r="K141" s="86" t="s">
        <v>131</v>
      </c>
      <c r="L141" s="87">
        <v>1.2969999999999999E-2</v>
      </c>
      <c r="M141" s="87">
        <v>2.2299999999996E-2</v>
      </c>
      <c r="N141" s="83">
        <v>1077317.5013850003</v>
      </c>
      <c r="O141" s="85">
        <v>106.87</v>
      </c>
      <c r="P141" s="83">
        <v>1151.3292912020004</v>
      </c>
      <c r="Q141" s="84">
        <f t="shared" si="2"/>
        <v>5.0554678478196323E-3</v>
      </c>
      <c r="R141" s="84">
        <f>P141/'סכום נכסי הקרן'!$C$42</f>
        <v>6.1457183800410199E-5</v>
      </c>
    </row>
    <row r="142" spans="2:18">
      <c r="B142" s="76" t="s">
        <v>3417</v>
      </c>
      <c r="C142" s="86" t="s">
        <v>3051</v>
      </c>
      <c r="D142" s="73" t="s">
        <v>3135</v>
      </c>
      <c r="E142" s="73"/>
      <c r="F142" s="73" t="s">
        <v>451</v>
      </c>
      <c r="G142" s="94">
        <v>43924</v>
      </c>
      <c r="H142" s="73" t="s">
        <v>129</v>
      </c>
      <c r="I142" s="83">
        <v>8.0700000000093581</v>
      </c>
      <c r="J142" s="86" t="s">
        <v>523</v>
      </c>
      <c r="K142" s="86" t="s">
        <v>131</v>
      </c>
      <c r="L142" s="87">
        <v>3.1400000000000004E-2</v>
      </c>
      <c r="M142" s="87">
        <v>2.9100000000032697E-2</v>
      </c>
      <c r="N142" s="83">
        <v>161571.88373</v>
      </c>
      <c r="O142" s="85">
        <v>109.79</v>
      </c>
      <c r="P142" s="83">
        <v>177.38976706200003</v>
      </c>
      <c r="Q142" s="84">
        <f t="shared" si="2"/>
        <v>7.7891552900378178E-4</v>
      </c>
      <c r="R142" s="84">
        <f>P142/'סכום נכסי הקרן'!$C$42</f>
        <v>9.4689465489578663E-6</v>
      </c>
    </row>
    <row r="143" spans="2:18">
      <c r="B143" s="76" t="s">
        <v>3417</v>
      </c>
      <c r="C143" s="86" t="s">
        <v>3051</v>
      </c>
      <c r="D143" s="73" t="s">
        <v>3136</v>
      </c>
      <c r="E143" s="73"/>
      <c r="F143" s="73" t="s">
        <v>451</v>
      </c>
      <c r="G143" s="94">
        <v>44015</v>
      </c>
      <c r="H143" s="73" t="s">
        <v>129</v>
      </c>
      <c r="I143" s="83">
        <v>7.790000000028642</v>
      </c>
      <c r="J143" s="86" t="s">
        <v>523</v>
      </c>
      <c r="K143" s="86" t="s">
        <v>131</v>
      </c>
      <c r="L143" s="87">
        <v>3.1E-2</v>
      </c>
      <c r="M143" s="87">
        <v>4.0600000000121164E-2</v>
      </c>
      <c r="N143" s="83">
        <v>133196.769764</v>
      </c>
      <c r="O143" s="85">
        <v>100.39</v>
      </c>
      <c r="P143" s="83">
        <v>133.71622902300001</v>
      </c>
      <c r="Q143" s="84">
        <f t="shared" si="2"/>
        <v>5.8714574685380717E-4</v>
      </c>
      <c r="R143" s="84">
        <f>P143/'סכום נכסי הקרן'!$C$42</f>
        <v>7.1376824397343003E-6</v>
      </c>
    </row>
    <row r="144" spans="2:18">
      <c r="B144" s="76" t="s">
        <v>3417</v>
      </c>
      <c r="C144" s="86" t="s">
        <v>3051</v>
      </c>
      <c r="D144" s="73" t="s">
        <v>3137</v>
      </c>
      <c r="E144" s="73"/>
      <c r="F144" s="73" t="s">
        <v>451</v>
      </c>
      <c r="G144" s="94">
        <v>44108</v>
      </c>
      <c r="H144" s="73" t="s">
        <v>129</v>
      </c>
      <c r="I144" s="83">
        <v>7.6899999999852682</v>
      </c>
      <c r="J144" s="86" t="s">
        <v>523</v>
      </c>
      <c r="K144" s="86" t="s">
        <v>131</v>
      </c>
      <c r="L144" s="87">
        <v>3.1E-2</v>
      </c>
      <c r="M144" s="87">
        <v>4.4999999999880809E-2</v>
      </c>
      <c r="N144" s="83">
        <v>216045.79334100004</v>
      </c>
      <c r="O144" s="85">
        <v>97.08</v>
      </c>
      <c r="P144" s="83">
        <v>209.73725276100001</v>
      </c>
      <c r="Q144" s="84">
        <f t="shared" si="2"/>
        <v>9.2095280292597208E-4</v>
      </c>
      <c r="R144" s="84">
        <f>P144/'סכום נכסי הקרן'!$C$42</f>
        <v>1.1195633596074599E-5</v>
      </c>
    </row>
    <row r="145" spans="2:18">
      <c r="B145" s="76" t="s">
        <v>3417</v>
      </c>
      <c r="C145" s="86" t="s">
        <v>3051</v>
      </c>
      <c r="D145" s="73" t="s">
        <v>3138</v>
      </c>
      <c r="E145" s="73"/>
      <c r="F145" s="73" t="s">
        <v>451</v>
      </c>
      <c r="G145" s="94">
        <v>44200</v>
      </c>
      <c r="H145" s="73" t="s">
        <v>129</v>
      </c>
      <c r="I145" s="83">
        <v>7.5899999999892307</v>
      </c>
      <c r="J145" s="86" t="s">
        <v>523</v>
      </c>
      <c r="K145" s="86" t="s">
        <v>131</v>
      </c>
      <c r="L145" s="87">
        <v>3.1E-2</v>
      </c>
      <c r="M145" s="87">
        <v>4.8799999999954657E-2</v>
      </c>
      <c r="N145" s="83">
        <v>112087.46485000002</v>
      </c>
      <c r="O145" s="85">
        <v>94.44</v>
      </c>
      <c r="P145" s="83">
        <v>105.855399346</v>
      </c>
      <c r="Q145" s="84">
        <f t="shared" si="2"/>
        <v>4.6480930521024911E-4</v>
      </c>
      <c r="R145" s="84">
        <f>P145/'סכום נכסי הקרן'!$C$42</f>
        <v>5.6504900757636875E-6</v>
      </c>
    </row>
    <row r="146" spans="2:18">
      <c r="B146" s="76" t="s">
        <v>3417</v>
      </c>
      <c r="C146" s="86" t="s">
        <v>3051</v>
      </c>
      <c r="D146" s="73" t="s">
        <v>3139</v>
      </c>
      <c r="E146" s="73"/>
      <c r="F146" s="73" t="s">
        <v>451</v>
      </c>
      <c r="G146" s="94">
        <v>44290</v>
      </c>
      <c r="H146" s="73" t="s">
        <v>129</v>
      </c>
      <c r="I146" s="83">
        <v>7.540000000005616</v>
      </c>
      <c r="J146" s="86" t="s">
        <v>523</v>
      </c>
      <c r="K146" s="86" t="s">
        <v>131</v>
      </c>
      <c r="L146" s="87">
        <v>3.1E-2</v>
      </c>
      <c r="M146" s="87">
        <v>5.1300000000032077E-2</v>
      </c>
      <c r="N146" s="83">
        <v>215291.74835000004</v>
      </c>
      <c r="O146" s="85">
        <v>92.64</v>
      </c>
      <c r="P146" s="83">
        <v>199.44628107200003</v>
      </c>
      <c r="Q146" s="84">
        <f t="shared" si="2"/>
        <v>8.7576531669234545E-4</v>
      </c>
      <c r="R146" s="84">
        <f>P146/'סכום נכסי הקרן'!$C$42</f>
        <v>1.0646308443480417E-5</v>
      </c>
    </row>
    <row r="147" spans="2:18">
      <c r="B147" s="76" t="s">
        <v>3417</v>
      </c>
      <c r="C147" s="86" t="s">
        <v>3051</v>
      </c>
      <c r="D147" s="73" t="s">
        <v>3140</v>
      </c>
      <c r="E147" s="73"/>
      <c r="F147" s="73" t="s">
        <v>451</v>
      </c>
      <c r="G147" s="94">
        <v>44496</v>
      </c>
      <c r="H147" s="73" t="s">
        <v>129</v>
      </c>
      <c r="I147" s="83">
        <v>7.0499999999862437</v>
      </c>
      <c r="J147" s="86" t="s">
        <v>523</v>
      </c>
      <c r="K147" s="86" t="s">
        <v>131</v>
      </c>
      <c r="L147" s="87">
        <v>3.1E-2</v>
      </c>
      <c r="M147" s="87">
        <v>7.2399999999879366E-2</v>
      </c>
      <c r="N147" s="83">
        <v>241172.81320400003</v>
      </c>
      <c r="O147" s="85">
        <v>78.36</v>
      </c>
      <c r="P147" s="83">
        <v>188.98301107199998</v>
      </c>
      <c r="Q147" s="84">
        <f t="shared" si="2"/>
        <v>8.2982127142895148E-4</v>
      </c>
      <c r="R147" s="84">
        <f>P147/'סכום נכסי הקרן'!$C$42</f>
        <v>1.0087786122840093E-5</v>
      </c>
    </row>
    <row r="148" spans="2:18">
      <c r="B148" s="76" t="s">
        <v>3417</v>
      </c>
      <c r="C148" s="86" t="s">
        <v>3051</v>
      </c>
      <c r="D148" s="73" t="s">
        <v>3141</v>
      </c>
      <c r="E148" s="73"/>
      <c r="F148" s="73" t="s">
        <v>451</v>
      </c>
      <c r="G148" s="94">
        <v>44615</v>
      </c>
      <c r="H148" s="73" t="s">
        <v>129</v>
      </c>
      <c r="I148" s="83">
        <v>7.2899999999949401</v>
      </c>
      <c r="J148" s="86" t="s">
        <v>523</v>
      </c>
      <c r="K148" s="86" t="s">
        <v>131</v>
      </c>
      <c r="L148" s="87">
        <v>3.1E-2</v>
      </c>
      <c r="M148" s="87">
        <v>6.1799999999955932E-2</v>
      </c>
      <c r="N148" s="83">
        <v>292761.78597800003</v>
      </c>
      <c r="O148" s="85">
        <v>83.72</v>
      </c>
      <c r="P148" s="83">
        <v>245.10016845600003</v>
      </c>
      <c r="Q148" s="84">
        <f t="shared" si="2"/>
        <v>1.0762307800150329E-3</v>
      </c>
      <c r="R148" s="84">
        <f>P148/'סכום נכסי הקרן'!$C$42</f>
        <v>1.3083282269823768E-5</v>
      </c>
    </row>
    <row r="149" spans="2:18">
      <c r="B149" s="76" t="s">
        <v>3417</v>
      </c>
      <c r="C149" s="86" t="s">
        <v>3051</v>
      </c>
      <c r="D149" s="73" t="s">
        <v>3142</v>
      </c>
      <c r="E149" s="73"/>
      <c r="F149" s="73" t="s">
        <v>451</v>
      </c>
      <c r="G149" s="94">
        <v>44753</v>
      </c>
      <c r="H149" s="73" t="s">
        <v>129</v>
      </c>
      <c r="I149" s="83">
        <v>7.8000000000061771</v>
      </c>
      <c r="J149" s="86" t="s">
        <v>523</v>
      </c>
      <c r="K149" s="86" t="s">
        <v>131</v>
      </c>
      <c r="L149" s="87">
        <v>3.2599999999999997E-2</v>
      </c>
      <c r="M149" s="87">
        <v>3.9000000000018999E-2</v>
      </c>
      <c r="N149" s="83">
        <v>432172.16956900008</v>
      </c>
      <c r="O149" s="85">
        <v>97.4</v>
      </c>
      <c r="P149" s="83">
        <v>420.93569971800008</v>
      </c>
      <c r="Q149" s="84">
        <f t="shared" si="2"/>
        <v>1.8483216853643371E-3</v>
      </c>
      <c r="R149" s="84">
        <f>P149/'סכום נכסי הקרן'!$C$42</f>
        <v>2.2469264756319493E-5</v>
      </c>
    </row>
    <row r="150" spans="2:18">
      <c r="B150" s="76" t="s">
        <v>3417</v>
      </c>
      <c r="C150" s="86" t="s">
        <v>3051</v>
      </c>
      <c r="D150" s="73" t="s">
        <v>3143</v>
      </c>
      <c r="E150" s="73"/>
      <c r="F150" s="73" t="s">
        <v>451</v>
      </c>
      <c r="G150" s="94">
        <v>44959</v>
      </c>
      <c r="H150" s="73" t="s">
        <v>129</v>
      </c>
      <c r="I150" s="83">
        <v>7.6500000000173607</v>
      </c>
      <c r="J150" s="86" t="s">
        <v>523</v>
      </c>
      <c r="K150" s="86" t="s">
        <v>131</v>
      </c>
      <c r="L150" s="87">
        <v>3.8100000000000002E-2</v>
      </c>
      <c r="M150" s="87">
        <v>4.1200000000089984E-2</v>
      </c>
      <c r="N150" s="83">
        <v>209115.56130300005</v>
      </c>
      <c r="O150" s="85">
        <v>97.79</v>
      </c>
      <c r="P150" s="83">
        <v>204.494110393</v>
      </c>
      <c r="Q150" s="84">
        <f t="shared" si="2"/>
        <v>8.9793025163198751E-4</v>
      </c>
      <c r="R150" s="84">
        <f>P150/'סכום נכסי הקרן'!$C$42</f>
        <v>1.0915758180184255E-5</v>
      </c>
    </row>
    <row r="151" spans="2:18">
      <c r="B151" s="76" t="s">
        <v>3417</v>
      </c>
      <c r="C151" s="86" t="s">
        <v>3051</v>
      </c>
      <c r="D151" s="73" t="s">
        <v>3144</v>
      </c>
      <c r="E151" s="73"/>
      <c r="F151" s="73" t="s">
        <v>451</v>
      </c>
      <c r="G151" s="94">
        <v>43011</v>
      </c>
      <c r="H151" s="73" t="s">
        <v>129</v>
      </c>
      <c r="I151" s="83">
        <v>7.7900000000194138</v>
      </c>
      <c r="J151" s="86" t="s">
        <v>523</v>
      </c>
      <c r="K151" s="86" t="s">
        <v>131</v>
      </c>
      <c r="L151" s="87">
        <v>3.9E-2</v>
      </c>
      <c r="M151" s="87">
        <v>3.4900000000080721E-2</v>
      </c>
      <c r="N151" s="83">
        <v>132991.99833300003</v>
      </c>
      <c r="O151" s="85">
        <v>112.71</v>
      </c>
      <c r="P151" s="83">
        <v>149.89528397100003</v>
      </c>
      <c r="Q151" s="84">
        <f t="shared" si="2"/>
        <v>6.5818770915142993E-4</v>
      </c>
      <c r="R151" s="84">
        <f>P151/'סכום נכסי הקרן'!$C$42</f>
        <v>8.001309519540542E-6</v>
      </c>
    </row>
    <row r="152" spans="2:18">
      <c r="B152" s="76" t="s">
        <v>3417</v>
      </c>
      <c r="C152" s="86" t="s">
        <v>3051</v>
      </c>
      <c r="D152" s="73" t="s">
        <v>3145</v>
      </c>
      <c r="E152" s="73"/>
      <c r="F152" s="73" t="s">
        <v>451</v>
      </c>
      <c r="G152" s="94">
        <v>43104</v>
      </c>
      <c r="H152" s="73" t="s">
        <v>129</v>
      </c>
      <c r="I152" s="83">
        <v>7.5999999999911498</v>
      </c>
      <c r="J152" s="86" t="s">
        <v>523</v>
      </c>
      <c r="K152" s="86" t="s">
        <v>131</v>
      </c>
      <c r="L152" s="87">
        <v>3.8199999999999998E-2</v>
      </c>
      <c r="M152" s="87">
        <v>4.3199999999966217E-2</v>
      </c>
      <c r="N152" s="83">
        <v>236312.34432400003</v>
      </c>
      <c r="O152" s="85">
        <v>105.19</v>
      </c>
      <c r="P152" s="83">
        <v>248.57696813700002</v>
      </c>
      <c r="Q152" s="84">
        <f t="shared" si="2"/>
        <v>1.0914973498269193E-3</v>
      </c>
      <c r="R152" s="84">
        <f>P152/'סכום נכסי הקרן'!$C$42</f>
        <v>1.3268871500172755E-5</v>
      </c>
    </row>
    <row r="153" spans="2:18">
      <c r="B153" s="76" t="s">
        <v>3417</v>
      </c>
      <c r="C153" s="86" t="s">
        <v>3051</v>
      </c>
      <c r="D153" s="73" t="s">
        <v>3146</v>
      </c>
      <c r="E153" s="73"/>
      <c r="F153" s="73" t="s">
        <v>451</v>
      </c>
      <c r="G153" s="94">
        <v>43194</v>
      </c>
      <c r="H153" s="73" t="s">
        <v>129</v>
      </c>
      <c r="I153" s="83">
        <v>7.7899999999822285</v>
      </c>
      <c r="J153" s="86" t="s">
        <v>523</v>
      </c>
      <c r="K153" s="86" t="s">
        <v>131</v>
      </c>
      <c r="L153" s="87">
        <v>3.7900000000000003E-2</v>
      </c>
      <c r="M153" s="87">
        <v>3.5499999999947046E-2</v>
      </c>
      <c r="N153" s="83">
        <v>152468.12654500001</v>
      </c>
      <c r="O153" s="85">
        <v>111.45</v>
      </c>
      <c r="P153" s="83">
        <v>169.92573343800001</v>
      </c>
      <c r="Q153" s="84">
        <f t="shared" si="2"/>
        <v>7.461410809900586E-4</v>
      </c>
      <c r="R153" s="84">
        <f>P153/'סכום נכסי הקרן'!$C$42</f>
        <v>9.0705214503974858E-6</v>
      </c>
    </row>
    <row r="154" spans="2:18">
      <c r="B154" s="76" t="s">
        <v>3417</v>
      </c>
      <c r="C154" s="86" t="s">
        <v>3051</v>
      </c>
      <c r="D154" s="73" t="s">
        <v>3147</v>
      </c>
      <c r="E154" s="73"/>
      <c r="F154" s="73" t="s">
        <v>451</v>
      </c>
      <c r="G154" s="94">
        <v>43285</v>
      </c>
      <c r="H154" s="73" t="s">
        <v>129</v>
      </c>
      <c r="I154" s="83">
        <v>7.7499999999879252</v>
      </c>
      <c r="J154" s="86" t="s">
        <v>523</v>
      </c>
      <c r="K154" s="86" t="s">
        <v>131</v>
      </c>
      <c r="L154" s="87">
        <v>4.0099999999999997E-2</v>
      </c>
      <c r="M154" s="87">
        <v>3.5599999999957846E-2</v>
      </c>
      <c r="N154" s="83">
        <v>203402.81285200003</v>
      </c>
      <c r="O154" s="85">
        <v>111.97</v>
      </c>
      <c r="P154" s="83">
        <v>227.75011494100005</v>
      </c>
      <c r="Q154" s="84">
        <f t="shared" si="2"/>
        <v>1.0000469824053505E-3</v>
      </c>
      <c r="R154" s="84">
        <f>P154/'סכום נכסי הקרן'!$C$42</f>
        <v>1.2157148073493981E-5</v>
      </c>
    </row>
    <row r="155" spans="2:18">
      <c r="B155" s="76" t="s">
        <v>3417</v>
      </c>
      <c r="C155" s="86" t="s">
        <v>3051</v>
      </c>
      <c r="D155" s="73" t="s">
        <v>3148</v>
      </c>
      <c r="E155" s="73"/>
      <c r="F155" s="73" t="s">
        <v>451</v>
      </c>
      <c r="G155" s="94">
        <v>43377</v>
      </c>
      <c r="H155" s="73" t="s">
        <v>129</v>
      </c>
      <c r="I155" s="83">
        <v>7.7200000000039317</v>
      </c>
      <c r="J155" s="86" t="s">
        <v>523</v>
      </c>
      <c r="K155" s="86" t="s">
        <v>131</v>
      </c>
      <c r="L155" s="87">
        <v>3.9699999999999999E-2</v>
      </c>
      <c r="M155" s="87">
        <v>3.7200000000016976E-2</v>
      </c>
      <c r="N155" s="83">
        <v>406667.95607000007</v>
      </c>
      <c r="O155" s="85">
        <v>110.03</v>
      </c>
      <c r="P155" s="83">
        <v>447.45676904200013</v>
      </c>
      <c r="Q155" s="84">
        <f t="shared" si="2"/>
        <v>1.9647752614887666E-3</v>
      </c>
      <c r="R155" s="84">
        <f>P155/'סכום נכסי הקרן'!$C$42</f>
        <v>2.388494161304816E-5</v>
      </c>
    </row>
    <row r="156" spans="2:18">
      <c r="B156" s="76" t="s">
        <v>3417</v>
      </c>
      <c r="C156" s="86" t="s">
        <v>3051</v>
      </c>
      <c r="D156" s="73" t="s">
        <v>3149</v>
      </c>
      <c r="E156" s="73"/>
      <c r="F156" s="73" t="s">
        <v>451</v>
      </c>
      <c r="G156" s="94">
        <v>43469</v>
      </c>
      <c r="H156" s="73" t="s">
        <v>129</v>
      </c>
      <c r="I156" s="83">
        <v>7.8100000000031518</v>
      </c>
      <c r="J156" s="86" t="s">
        <v>523</v>
      </c>
      <c r="K156" s="86" t="s">
        <v>131</v>
      </c>
      <c r="L156" s="87">
        <v>4.1700000000000001E-2</v>
      </c>
      <c r="M156" s="87">
        <v>3.2100000000001495E-2</v>
      </c>
      <c r="N156" s="83">
        <v>287272.82976900006</v>
      </c>
      <c r="O156" s="85">
        <v>116</v>
      </c>
      <c r="P156" s="83">
        <v>333.23646609500003</v>
      </c>
      <c r="Q156" s="84">
        <f t="shared" si="2"/>
        <v>1.4632358031171949E-3</v>
      </c>
      <c r="R156" s="84">
        <f>P156/'סכום נכסי הקרן'!$C$42</f>
        <v>1.7787938604791747E-5</v>
      </c>
    </row>
    <row r="157" spans="2:18">
      <c r="B157" s="76" t="s">
        <v>3417</v>
      </c>
      <c r="C157" s="86" t="s">
        <v>3051</v>
      </c>
      <c r="D157" s="73" t="s">
        <v>3150</v>
      </c>
      <c r="E157" s="73"/>
      <c r="F157" s="73" t="s">
        <v>451</v>
      </c>
      <c r="G157" s="94">
        <v>43559</v>
      </c>
      <c r="H157" s="73" t="s">
        <v>129</v>
      </c>
      <c r="I157" s="83">
        <v>7.8100000000010796</v>
      </c>
      <c r="J157" s="86" t="s">
        <v>523</v>
      </c>
      <c r="K157" s="86" t="s">
        <v>131</v>
      </c>
      <c r="L157" s="87">
        <v>3.7200000000000004E-2</v>
      </c>
      <c r="M157" s="87">
        <v>3.5000000000006665E-2</v>
      </c>
      <c r="N157" s="83">
        <v>682133.31308899994</v>
      </c>
      <c r="O157" s="85">
        <v>109.97</v>
      </c>
      <c r="P157" s="83">
        <v>750.14204539900015</v>
      </c>
      <c r="Q157" s="84">
        <f t="shared" si="2"/>
        <v>3.2938612964958773E-3</v>
      </c>
      <c r="R157" s="84">
        <f>P157/'סכום נכסי הקרן'!$C$42</f>
        <v>4.004207824190021E-5</v>
      </c>
    </row>
    <row r="158" spans="2:18">
      <c r="B158" s="76" t="s">
        <v>3417</v>
      </c>
      <c r="C158" s="86" t="s">
        <v>3051</v>
      </c>
      <c r="D158" s="73" t="s">
        <v>3151</v>
      </c>
      <c r="E158" s="73"/>
      <c r="F158" s="73" t="s">
        <v>451</v>
      </c>
      <c r="G158" s="94">
        <v>43742</v>
      </c>
      <c r="H158" s="73" t="s">
        <v>129</v>
      </c>
      <c r="I158" s="83">
        <v>7.6799999999992146</v>
      </c>
      <c r="J158" s="86" t="s">
        <v>523</v>
      </c>
      <c r="K158" s="86" t="s">
        <v>131</v>
      </c>
      <c r="L158" s="87">
        <v>3.1E-2</v>
      </c>
      <c r="M158" s="87">
        <v>4.5299999999992145E-2</v>
      </c>
      <c r="N158" s="83">
        <v>794148.24738500011</v>
      </c>
      <c r="O158" s="85">
        <v>96.11</v>
      </c>
      <c r="P158" s="83">
        <v>763.25589782000009</v>
      </c>
      <c r="Q158" s="84">
        <f t="shared" si="2"/>
        <v>3.351444005267407E-3</v>
      </c>
      <c r="R158" s="84">
        <f>P158/'סכום נכסי הקרן'!$C$42</f>
        <v>4.0742086870819427E-5</v>
      </c>
    </row>
    <row r="159" spans="2:18">
      <c r="B159" s="76" t="s">
        <v>3417</v>
      </c>
      <c r="C159" s="86" t="s">
        <v>3051</v>
      </c>
      <c r="D159" s="73" t="s">
        <v>3152</v>
      </c>
      <c r="E159" s="73"/>
      <c r="F159" s="73" t="s">
        <v>451</v>
      </c>
      <c r="G159" s="94">
        <v>42935</v>
      </c>
      <c r="H159" s="73" t="s">
        <v>129</v>
      </c>
      <c r="I159" s="83">
        <v>7.7699999999974381</v>
      </c>
      <c r="J159" s="86" t="s">
        <v>523</v>
      </c>
      <c r="K159" s="86" t="s">
        <v>131</v>
      </c>
      <c r="L159" s="87">
        <v>4.0800000000000003E-2</v>
      </c>
      <c r="M159" s="87">
        <v>3.4699999999998184E-2</v>
      </c>
      <c r="N159" s="83">
        <v>622938.46399000008</v>
      </c>
      <c r="O159" s="85">
        <v>114.69</v>
      </c>
      <c r="P159" s="83">
        <v>714.44814467900017</v>
      </c>
      <c r="Q159" s="84">
        <f t="shared" si="2"/>
        <v>3.1371299696442562E-3</v>
      </c>
      <c r="R159" s="84">
        <f>P159/'סכום נכסי הקרן'!$C$42</f>
        <v>3.8136761809958793E-5</v>
      </c>
    </row>
    <row r="160" spans="2:18">
      <c r="B160" s="76" t="s">
        <v>3397</v>
      </c>
      <c r="C160" s="86" t="s">
        <v>3051</v>
      </c>
      <c r="D160" s="73" t="s">
        <v>3153</v>
      </c>
      <c r="E160" s="73"/>
      <c r="F160" s="73" t="s">
        <v>291</v>
      </c>
      <c r="G160" s="94">
        <v>40742</v>
      </c>
      <c r="H160" s="73" t="s">
        <v>3049</v>
      </c>
      <c r="I160" s="83">
        <v>5.2799999999994878</v>
      </c>
      <c r="J160" s="86" t="s">
        <v>310</v>
      </c>
      <c r="K160" s="86" t="s">
        <v>131</v>
      </c>
      <c r="L160" s="87">
        <v>0.06</v>
      </c>
      <c r="M160" s="87">
        <v>1.8099999999998905E-2</v>
      </c>
      <c r="N160" s="83">
        <v>2288952.4890000005</v>
      </c>
      <c r="O160" s="85">
        <v>143.30000000000001</v>
      </c>
      <c r="P160" s="83">
        <v>3280.0689189560003</v>
      </c>
      <c r="Q160" s="84">
        <f t="shared" si="2"/>
        <v>1.4402728294267989E-2</v>
      </c>
      <c r="R160" s="84">
        <f>P160/'סכום נכסי הקרן'!$C$42</f>
        <v>1.7508787448622628E-4</v>
      </c>
    </row>
    <row r="161" spans="2:18">
      <c r="B161" s="76" t="s">
        <v>3397</v>
      </c>
      <c r="C161" s="86" t="s">
        <v>3051</v>
      </c>
      <c r="D161" s="73" t="s">
        <v>3154</v>
      </c>
      <c r="E161" s="73"/>
      <c r="F161" s="73" t="s">
        <v>291</v>
      </c>
      <c r="G161" s="94">
        <v>42201</v>
      </c>
      <c r="H161" s="73" t="s">
        <v>3049</v>
      </c>
      <c r="I161" s="83">
        <v>4.8699999999920216</v>
      </c>
      <c r="J161" s="86" t="s">
        <v>310</v>
      </c>
      <c r="K161" s="86" t="s">
        <v>131</v>
      </c>
      <c r="L161" s="87">
        <v>4.2030000000000005E-2</v>
      </c>
      <c r="M161" s="87">
        <v>3.0599999999960114E-2</v>
      </c>
      <c r="N161" s="83">
        <v>161349.08292800002</v>
      </c>
      <c r="O161" s="85">
        <v>118.08</v>
      </c>
      <c r="P161" s="83">
        <v>190.52098799600003</v>
      </c>
      <c r="Q161" s="84">
        <f t="shared" si="2"/>
        <v>8.3657450262821463E-4</v>
      </c>
      <c r="R161" s="84">
        <f>P161/'סכום נכסי הקרן'!$C$42</f>
        <v>1.0169882297428321E-5</v>
      </c>
    </row>
    <row r="162" spans="2:18">
      <c r="B162" s="76" t="s">
        <v>3418</v>
      </c>
      <c r="C162" s="86" t="s">
        <v>3051</v>
      </c>
      <c r="D162" s="73" t="s">
        <v>3155</v>
      </c>
      <c r="E162" s="73"/>
      <c r="F162" s="73" t="s">
        <v>291</v>
      </c>
      <c r="G162" s="94">
        <v>42521</v>
      </c>
      <c r="H162" s="73" t="s">
        <v>3049</v>
      </c>
      <c r="I162" s="83">
        <v>1.5100000000034248</v>
      </c>
      <c r="J162" s="86" t="s">
        <v>127</v>
      </c>
      <c r="K162" s="86" t="s">
        <v>131</v>
      </c>
      <c r="L162" s="87">
        <v>2.3E-2</v>
      </c>
      <c r="M162" s="87">
        <v>3.750000000010275E-2</v>
      </c>
      <c r="N162" s="83">
        <v>132717.253898</v>
      </c>
      <c r="O162" s="85">
        <v>110</v>
      </c>
      <c r="P162" s="83">
        <v>145.98898135000002</v>
      </c>
      <c r="Q162" s="84">
        <f t="shared" si="2"/>
        <v>6.4103519904400283E-4</v>
      </c>
      <c r="R162" s="84">
        <f>P162/'סכום נכסי הקרן'!$C$42</f>
        <v>7.7927937109066924E-6</v>
      </c>
    </row>
    <row r="163" spans="2:18">
      <c r="B163" s="76" t="s">
        <v>3419</v>
      </c>
      <c r="C163" s="86" t="s">
        <v>3051</v>
      </c>
      <c r="D163" s="73" t="s">
        <v>3156</v>
      </c>
      <c r="E163" s="73"/>
      <c r="F163" s="73" t="s">
        <v>451</v>
      </c>
      <c r="G163" s="94">
        <v>44592</v>
      </c>
      <c r="H163" s="73" t="s">
        <v>129</v>
      </c>
      <c r="I163" s="83">
        <v>11.649999999992353</v>
      </c>
      <c r="J163" s="86" t="s">
        <v>523</v>
      </c>
      <c r="K163" s="86" t="s">
        <v>131</v>
      </c>
      <c r="L163" s="87">
        <v>2.7473999999999998E-2</v>
      </c>
      <c r="M163" s="87">
        <v>4.0099999999955907E-2</v>
      </c>
      <c r="N163" s="83">
        <v>254985.94102500004</v>
      </c>
      <c r="O163" s="85">
        <v>87.16</v>
      </c>
      <c r="P163" s="83">
        <v>222.24575139800001</v>
      </c>
      <c r="Q163" s="84">
        <f t="shared" si="2"/>
        <v>9.7587741325863358E-4</v>
      </c>
      <c r="R163" s="84">
        <f>P163/'סכום נכסי הקרן'!$C$42</f>
        <v>1.1863328846838799E-5</v>
      </c>
    </row>
    <row r="164" spans="2:18">
      <c r="B164" s="76" t="s">
        <v>3419</v>
      </c>
      <c r="C164" s="86" t="s">
        <v>3051</v>
      </c>
      <c r="D164" s="73" t="s">
        <v>3157</v>
      </c>
      <c r="E164" s="73"/>
      <c r="F164" s="73" t="s">
        <v>451</v>
      </c>
      <c r="G164" s="94">
        <v>44837</v>
      </c>
      <c r="H164" s="73" t="s">
        <v>129</v>
      </c>
      <c r="I164" s="83">
        <v>11.510000000004732</v>
      </c>
      <c r="J164" s="86" t="s">
        <v>523</v>
      </c>
      <c r="K164" s="86" t="s">
        <v>131</v>
      </c>
      <c r="L164" s="87">
        <v>3.9636999999999999E-2</v>
      </c>
      <c r="M164" s="87">
        <v>3.5800000000028039E-2</v>
      </c>
      <c r="N164" s="83">
        <v>223271.87107700002</v>
      </c>
      <c r="O164" s="85">
        <v>102.22</v>
      </c>
      <c r="P164" s="83">
        <v>228.22849839200003</v>
      </c>
      <c r="Q164" s="84">
        <f t="shared" si="2"/>
        <v>1.0021475562150678E-3</v>
      </c>
      <c r="R164" s="84">
        <f>P164/'סכום נכסי הקרן'!$C$42</f>
        <v>1.2182683860605318E-5</v>
      </c>
    </row>
    <row r="165" spans="2:18">
      <c r="B165" s="76" t="s">
        <v>3419</v>
      </c>
      <c r="C165" s="86" t="s">
        <v>3051</v>
      </c>
      <c r="D165" s="73" t="s">
        <v>3158</v>
      </c>
      <c r="E165" s="73"/>
      <c r="F165" s="73" t="s">
        <v>451</v>
      </c>
      <c r="G165" s="94">
        <v>45076</v>
      </c>
      <c r="H165" s="73" t="s">
        <v>129</v>
      </c>
      <c r="I165" s="83">
        <v>11.329999999993307</v>
      </c>
      <c r="J165" s="86" t="s">
        <v>523</v>
      </c>
      <c r="K165" s="86" t="s">
        <v>131</v>
      </c>
      <c r="L165" s="87">
        <v>4.4936999999999998E-2</v>
      </c>
      <c r="M165" s="87">
        <v>3.8399999999989914E-2</v>
      </c>
      <c r="N165" s="83">
        <v>273246.98422200006</v>
      </c>
      <c r="O165" s="85">
        <v>101.7</v>
      </c>
      <c r="P165" s="83">
        <v>277.89220414200008</v>
      </c>
      <c r="Q165" s="84">
        <f t="shared" si="2"/>
        <v>1.2202200655669119E-3</v>
      </c>
      <c r="R165" s="84">
        <f>P165/'סכום נכסי הקרן'!$C$42</f>
        <v>1.4833699096481687E-5</v>
      </c>
    </row>
    <row r="166" spans="2:18">
      <c r="B166" s="76" t="s">
        <v>3420</v>
      </c>
      <c r="C166" s="86" t="s">
        <v>3050</v>
      </c>
      <c r="D166" s="73" t="s">
        <v>3159</v>
      </c>
      <c r="E166" s="73"/>
      <c r="F166" s="73" t="s">
        <v>451</v>
      </c>
      <c r="G166" s="94">
        <v>42432</v>
      </c>
      <c r="H166" s="73" t="s">
        <v>129</v>
      </c>
      <c r="I166" s="83">
        <v>4.5199999999979017</v>
      </c>
      <c r="J166" s="86" t="s">
        <v>523</v>
      </c>
      <c r="K166" s="86" t="s">
        <v>131</v>
      </c>
      <c r="L166" s="87">
        <v>2.5399999999999999E-2</v>
      </c>
      <c r="M166" s="87">
        <v>2.0699999999992127E-2</v>
      </c>
      <c r="N166" s="83">
        <v>826208.38495800016</v>
      </c>
      <c r="O166" s="85">
        <v>115.29</v>
      </c>
      <c r="P166" s="83">
        <v>952.53564722500005</v>
      </c>
      <c r="Q166" s="84">
        <f t="shared" si="2"/>
        <v>4.1825682498015868E-3</v>
      </c>
      <c r="R166" s="84">
        <f>P166/'סכום נכסי הקרן'!$C$42</f>
        <v>5.0845712686448687E-5</v>
      </c>
    </row>
    <row r="167" spans="2:18">
      <c r="B167" s="76" t="s">
        <v>3421</v>
      </c>
      <c r="C167" s="86" t="s">
        <v>3051</v>
      </c>
      <c r="D167" s="73" t="s">
        <v>3160</v>
      </c>
      <c r="E167" s="73"/>
      <c r="F167" s="73" t="s">
        <v>451</v>
      </c>
      <c r="G167" s="94">
        <v>42242</v>
      </c>
      <c r="H167" s="73" t="s">
        <v>129</v>
      </c>
      <c r="I167" s="83">
        <v>3.159999999999918</v>
      </c>
      <c r="J167" s="86" t="s">
        <v>456</v>
      </c>
      <c r="K167" s="86" t="s">
        <v>131</v>
      </c>
      <c r="L167" s="87">
        <v>2.3599999999999999E-2</v>
      </c>
      <c r="M167" s="87">
        <v>2.9800000000000972E-2</v>
      </c>
      <c r="N167" s="83">
        <v>1337981.2842360002</v>
      </c>
      <c r="O167" s="85">
        <v>108.42</v>
      </c>
      <c r="P167" s="83">
        <v>1450.6393703069998</v>
      </c>
      <c r="Q167" s="84">
        <f t="shared" si="2"/>
        <v>6.3697334475977183E-3</v>
      </c>
      <c r="R167" s="84">
        <f>P167/'סכום נכסי הקרן'!$C$42</f>
        <v>7.7434154668290183E-5</v>
      </c>
    </row>
    <row r="168" spans="2:18">
      <c r="B168" s="76" t="s">
        <v>3422</v>
      </c>
      <c r="C168" s="86" t="s">
        <v>3050</v>
      </c>
      <c r="D168" s="73">
        <v>7134</v>
      </c>
      <c r="E168" s="73"/>
      <c r="F168" s="73" t="s">
        <v>451</v>
      </c>
      <c r="G168" s="94">
        <v>43705</v>
      </c>
      <c r="H168" s="73" t="s">
        <v>129</v>
      </c>
      <c r="I168" s="83">
        <v>5.3899999999715806</v>
      </c>
      <c r="J168" s="86" t="s">
        <v>523</v>
      </c>
      <c r="K168" s="86" t="s">
        <v>131</v>
      </c>
      <c r="L168" s="87">
        <v>0.04</v>
      </c>
      <c r="M168" s="87">
        <v>3.4699999999803256E-2</v>
      </c>
      <c r="N168" s="83">
        <v>80877.252603000015</v>
      </c>
      <c r="O168" s="85">
        <v>113.12</v>
      </c>
      <c r="P168" s="83">
        <v>91.488347340000004</v>
      </c>
      <c r="Q168" s="84">
        <f t="shared" si="2"/>
        <v>4.017238178181436E-4</v>
      </c>
      <c r="R168" s="84">
        <f>P168/'סכום נכסי הקרן'!$C$42</f>
        <v>4.8835864952242096E-6</v>
      </c>
    </row>
    <row r="169" spans="2:18">
      <c r="B169" s="76" t="s">
        <v>3422</v>
      </c>
      <c r="C169" s="86" t="s">
        <v>3050</v>
      </c>
      <c r="D169" s="73" t="s">
        <v>3161</v>
      </c>
      <c r="E169" s="73"/>
      <c r="F169" s="73" t="s">
        <v>451</v>
      </c>
      <c r="G169" s="94">
        <v>43256</v>
      </c>
      <c r="H169" s="73" t="s">
        <v>129</v>
      </c>
      <c r="I169" s="83">
        <v>5.4000000000005244</v>
      </c>
      <c r="J169" s="86" t="s">
        <v>523</v>
      </c>
      <c r="K169" s="86" t="s">
        <v>131</v>
      </c>
      <c r="L169" s="87">
        <v>0.04</v>
      </c>
      <c r="M169" s="87">
        <v>3.4100000000004391E-2</v>
      </c>
      <c r="N169" s="83">
        <v>1328806.3599190002</v>
      </c>
      <c r="O169" s="85">
        <v>114.72</v>
      </c>
      <c r="P169" s="83">
        <v>1524.4066095130004</v>
      </c>
      <c r="Q169" s="84">
        <f t="shared" si="2"/>
        <v>6.6936441731200533E-3</v>
      </c>
      <c r="R169" s="84">
        <f>P169/'סכום נכסי הקרן'!$C$42</f>
        <v>8.1371800320993902E-5</v>
      </c>
    </row>
    <row r="170" spans="2:18">
      <c r="B170" s="76" t="s">
        <v>3423</v>
      </c>
      <c r="C170" s="86" t="s">
        <v>3051</v>
      </c>
      <c r="D170" s="73" t="s">
        <v>3162</v>
      </c>
      <c r="E170" s="73"/>
      <c r="F170" s="73" t="s">
        <v>443</v>
      </c>
      <c r="G170" s="94">
        <v>44376</v>
      </c>
      <c r="H170" s="73" t="s">
        <v>305</v>
      </c>
      <c r="I170" s="83">
        <v>4.7199999989014909</v>
      </c>
      <c r="J170" s="86" t="s">
        <v>127</v>
      </c>
      <c r="K170" s="86" t="s">
        <v>131</v>
      </c>
      <c r="L170" s="87">
        <v>7.400000000000001E-2</v>
      </c>
      <c r="M170" s="87">
        <v>8.1699999980656676E-2</v>
      </c>
      <c r="N170" s="83">
        <v>858.53249800000015</v>
      </c>
      <c r="O170" s="85">
        <v>97.55</v>
      </c>
      <c r="P170" s="83">
        <v>0.8374984860000001</v>
      </c>
      <c r="Q170" s="84">
        <f t="shared" si="2"/>
        <v>3.6774419802612114E-6</v>
      </c>
      <c r="R170" s="84">
        <f>P170/'סכום נכסי הקרן'!$C$42</f>
        <v>4.4705106332291538E-8</v>
      </c>
    </row>
    <row r="171" spans="2:18">
      <c r="B171" s="76" t="s">
        <v>3423</v>
      </c>
      <c r="C171" s="86" t="s">
        <v>3051</v>
      </c>
      <c r="D171" s="73" t="s">
        <v>3163</v>
      </c>
      <c r="E171" s="73"/>
      <c r="F171" s="73" t="s">
        <v>443</v>
      </c>
      <c r="G171" s="94">
        <v>44431</v>
      </c>
      <c r="H171" s="73" t="s">
        <v>305</v>
      </c>
      <c r="I171" s="83">
        <v>4.7199999828601165</v>
      </c>
      <c r="J171" s="86" t="s">
        <v>127</v>
      </c>
      <c r="K171" s="86" t="s">
        <v>131</v>
      </c>
      <c r="L171" s="87">
        <v>7.400000000000001E-2</v>
      </c>
      <c r="M171" s="87">
        <v>8.1399999774693463E-2</v>
      </c>
      <c r="N171" s="83">
        <v>148.18901300000002</v>
      </c>
      <c r="O171" s="85">
        <v>97.64</v>
      </c>
      <c r="P171" s="83">
        <v>0.14469175900000003</v>
      </c>
      <c r="Q171" s="84">
        <f t="shared" si="2"/>
        <v>6.3533911719147635E-7</v>
      </c>
      <c r="R171" s="84">
        <f>P171/'סכום נכסי הקרן'!$C$42</f>
        <v>7.7235488536767363E-9</v>
      </c>
    </row>
    <row r="172" spans="2:18">
      <c r="B172" s="76" t="s">
        <v>3423</v>
      </c>
      <c r="C172" s="86" t="s">
        <v>3051</v>
      </c>
      <c r="D172" s="73" t="s">
        <v>3164</v>
      </c>
      <c r="E172" s="73"/>
      <c r="F172" s="73" t="s">
        <v>443</v>
      </c>
      <c r="G172" s="94">
        <v>44859</v>
      </c>
      <c r="H172" s="73" t="s">
        <v>305</v>
      </c>
      <c r="I172" s="83">
        <v>4.7400000039908994</v>
      </c>
      <c r="J172" s="86" t="s">
        <v>127</v>
      </c>
      <c r="K172" s="86" t="s">
        <v>131</v>
      </c>
      <c r="L172" s="87">
        <v>7.400000000000001E-2</v>
      </c>
      <c r="M172" s="87">
        <v>7.3500000066880455E-2</v>
      </c>
      <c r="N172" s="83">
        <v>451.03109400000011</v>
      </c>
      <c r="O172" s="85">
        <v>101.11</v>
      </c>
      <c r="P172" s="83">
        <v>0.45603755700000009</v>
      </c>
      <c r="Q172" s="84">
        <f t="shared" si="2"/>
        <v>2.0024533592859119E-6</v>
      </c>
      <c r="R172" s="84">
        <f>P172/'סכום נכסי הקרן'!$C$42</f>
        <v>2.4342978307429997E-8</v>
      </c>
    </row>
    <row r="173" spans="2:18">
      <c r="B173" s="76" t="s">
        <v>3424</v>
      </c>
      <c r="C173" s="86" t="s">
        <v>3051</v>
      </c>
      <c r="D173" s="73" t="s">
        <v>3165</v>
      </c>
      <c r="E173" s="73"/>
      <c r="F173" s="73" t="s">
        <v>443</v>
      </c>
      <c r="G173" s="94">
        <v>42516</v>
      </c>
      <c r="H173" s="73" t="s">
        <v>305</v>
      </c>
      <c r="I173" s="83">
        <v>3.5299999999999376</v>
      </c>
      <c r="J173" s="86" t="s">
        <v>318</v>
      </c>
      <c r="K173" s="86" t="s">
        <v>131</v>
      </c>
      <c r="L173" s="87">
        <v>2.3269999999999999E-2</v>
      </c>
      <c r="M173" s="87">
        <v>3.2699999999998834E-2</v>
      </c>
      <c r="N173" s="83">
        <v>1023577.2857760001</v>
      </c>
      <c r="O173" s="85">
        <v>108.72</v>
      </c>
      <c r="P173" s="83">
        <v>1112.833185319</v>
      </c>
      <c r="Q173" s="84">
        <f t="shared" si="2"/>
        <v>4.8864320845111286E-3</v>
      </c>
      <c r="R173" s="84">
        <f>P173/'סכום נכסי הקרן'!$C$42</f>
        <v>5.9402287540121695E-5</v>
      </c>
    </row>
    <row r="174" spans="2:18">
      <c r="B174" s="76" t="s">
        <v>3425</v>
      </c>
      <c r="C174" s="86" t="s">
        <v>3050</v>
      </c>
      <c r="D174" s="73" t="s">
        <v>3166</v>
      </c>
      <c r="E174" s="73"/>
      <c r="F174" s="73" t="s">
        <v>291</v>
      </c>
      <c r="G174" s="94">
        <v>42978</v>
      </c>
      <c r="H174" s="73" t="s">
        <v>3049</v>
      </c>
      <c r="I174" s="83">
        <v>0.88999999544578678</v>
      </c>
      <c r="J174" s="86" t="s">
        <v>127</v>
      </c>
      <c r="K174" s="86" t="s">
        <v>131</v>
      </c>
      <c r="L174" s="87">
        <v>2.76E-2</v>
      </c>
      <c r="M174" s="87">
        <v>6.2800000060722838E-2</v>
      </c>
      <c r="N174" s="83">
        <v>33.629298000000006</v>
      </c>
      <c r="O174" s="85">
        <v>97.94</v>
      </c>
      <c r="P174" s="83">
        <v>3.2936535000000003E-2</v>
      </c>
      <c r="Q174" s="84">
        <f t="shared" si="2"/>
        <v>1.4462377964626277E-7</v>
      </c>
      <c r="R174" s="84">
        <f>P174/'סכום נכסי הקרן'!$C$42</f>
        <v>1.7581301029268273E-9</v>
      </c>
    </row>
    <row r="175" spans="2:18">
      <c r="B175" s="76" t="s">
        <v>3426</v>
      </c>
      <c r="C175" s="86" t="s">
        <v>3051</v>
      </c>
      <c r="D175" s="73" t="s">
        <v>3167</v>
      </c>
      <c r="E175" s="73"/>
      <c r="F175" s="73" t="s">
        <v>451</v>
      </c>
      <c r="G175" s="94">
        <v>42794</v>
      </c>
      <c r="H175" s="73" t="s">
        <v>129</v>
      </c>
      <c r="I175" s="83">
        <v>5.320000000000304</v>
      </c>
      <c r="J175" s="86" t="s">
        <v>523</v>
      </c>
      <c r="K175" s="86" t="s">
        <v>131</v>
      </c>
      <c r="L175" s="87">
        <v>2.8999999999999998E-2</v>
      </c>
      <c r="M175" s="87">
        <v>2.260000000000072E-2</v>
      </c>
      <c r="N175" s="83">
        <v>2151865.5155860004</v>
      </c>
      <c r="O175" s="85">
        <v>116.65</v>
      </c>
      <c r="P175" s="83">
        <v>2510.1510234570001</v>
      </c>
      <c r="Q175" s="84">
        <f t="shared" si="2"/>
        <v>1.1022031567536965E-2</v>
      </c>
      <c r="R175" s="84">
        <f>P175/'סכום נכסי הקרן'!$C$42</f>
        <v>1.3399017465657318E-4</v>
      </c>
    </row>
    <row r="176" spans="2:18">
      <c r="B176" s="76" t="s">
        <v>3427</v>
      </c>
      <c r="C176" s="86" t="s">
        <v>3051</v>
      </c>
      <c r="D176" s="73" t="s">
        <v>3168</v>
      </c>
      <c r="E176" s="73"/>
      <c r="F176" s="73" t="s">
        <v>451</v>
      </c>
      <c r="G176" s="94">
        <v>44728</v>
      </c>
      <c r="H176" s="73" t="s">
        <v>129</v>
      </c>
      <c r="I176" s="83">
        <v>9.4699999999897333</v>
      </c>
      <c r="J176" s="86" t="s">
        <v>523</v>
      </c>
      <c r="K176" s="86" t="s">
        <v>131</v>
      </c>
      <c r="L176" s="87">
        <v>2.6314999999999998E-2</v>
      </c>
      <c r="M176" s="87">
        <v>2.8699999999980016E-2</v>
      </c>
      <c r="N176" s="83">
        <v>281327.39135700004</v>
      </c>
      <c r="O176" s="85">
        <v>103.18</v>
      </c>
      <c r="P176" s="83">
        <v>290.27361163400002</v>
      </c>
      <c r="Q176" s="84">
        <f t="shared" si="2"/>
        <v>1.2745866207869308E-3</v>
      </c>
      <c r="R176" s="84">
        <f>P176/'סכום נכסי הקרן'!$C$42</f>
        <v>1.5494610307338834E-5</v>
      </c>
    </row>
    <row r="177" spans="2:18">
      <c r="B177" s="76" t="s">
        <v>3427</v>
      </c>
      <c r="C177" s="86" t="s">
        <v>3051</v>
      </c>
      <c r="D177" s="73" t="s">
        <v>3169</v>
      </c>
      <c r="E177" s="73"/>
      <c r="F177" s="73" t="s">
        <v>451</v>
      </c>
      <c r="G177" s="94">
        <v>44923</v>
      </c>
      <c r="H177" s="73" t="s">
        <v>129</v>
      </c>
      <c r="I177" s="83">
        <v>9.1899999999607793</v>
      </c>
      <c r="J177" s="86" t="s">
        <v>523</v>
      </c>
      <c r="K177" s="86" t="s">
        <v>131</v>
      </c>
      <c r="L177" s="87">
        <v>3.0750000000000003E-2</v>
      </c>
      <c r="M177" s="87">
        <v>3.3699999999863485E-2</v>
      </c>
      <c r="N177" s="83">
        <v>91556.29175400002</v>
      </c>
      <c r="O177" s="85">
        <v>100.81</v>
      </c>
      <c r="P177" s="83">
        <v>92.297896498</v>
      </c>
      <c r="Q177" s="84">
        <f t="shared" si="2"/>
        <v>4.052785347620908E-4</v>
      </c>
      <c r="R177" s="84">
        <f>P177/'סכום נכסי הקרן'!$C$42</f>
        <v>4.9267996852115249E-6</v>
      </c>
    </row>
    <row r="178" spans="2:18">
      <c r="B178" s="76" t="s">
        <v>3418</v>
      </c>
      <c r="C178" s="86" t="s">
        <v>3051</v>
      </c>
      <c r="D178" s="73" t="s">
        <v>3170</v>
      </c>
      <c r="E178" s="73"/>
      <c r="F178" s="73" t="s">
        <v>291</v>
      </c>
      <c r="G178" s="94">
        <v>42474</v>
      </c>
      <c r="H178" s="73" t="s">
        <v>3049</v>
      </c>
      <c r="I178" s="83">
        <v>0.50999996857924779</v>
      </c>
      <c r="J178" s="86" t="s">
        <v>127</v>
      </c>
      <c r="K178" s="86" t="s">
        <v>131</v>
      </c>
      <c r="L178" s="87">
        <v>6.8499999999999991E-2</v>
      </c>
      <c r="M178" s="87">
        <v>6.5999998653396327E-2</v>
      </c>
      <c r="N178" s="83">
        <v>22.167443000000002</v>
      </c>
      <c r="O178" s="85">
        <v>100.5</v>
      </c>
      <c r="P178" s="83">
        <v>2.2278270000000003E-2</v>
      </c>
      <c r="Q178" s="84">
        <f t="shared" si="2"/>
        <v>9.7823514567635808E-8</v>
      </c>
      <c r="R178" s="84">
        <f>P178/'סכום נכסי הקרן'!$C$42</f>
        <v>1.1891990802351141E-9</v>
      </c>
    </row>
    <row r="179" spans="2:18">
      <c r="B179" s="76" t="s">
        <v>3418</v>
      </c>
      <c r="C179" s="86" t="s">
        <v>3051</v>
      </c>
      <c r="D179" s="73" t="s">
        <v>3171</v>
      </c>
      <c r="E179" s="73"/>
      <c r="F179" s="73" t="s">
        <v>291</v>
      </c>
      <c r="G179" s="94">
        <v>42562</v>
      </c>
      <c r="H179" s="73" t="s">
        <v>3049</v>
      </c>
      <c r="I179" s="83">
        <v>1.5000000445833266</v>
      </c>
      <c r="J179" s="86" t="s">
        <v>127</v>
      </c>
      <c r="K179" s="86" t="s">
        <v>131</v>
      </c>
      <c r="L179" s="87">
        <v>3.3700000000000001E-2</v>
      </c>
      <c r="M179" s="87">
        <v>6.7400002050833019E-2</v>
      </c>
      <c r="N179" s="83">
        <v>11.747099000000002</v>
      </c>
      <c r="O179" s="85">
        <v>95.47</v>
      </c>
      <c r="P179" s="83">
        <v>1.1214955000000002E-2</v>
      </c>
      <c r="Q179" s="84">
        <f t="shared" si="2"/>
        <v>4.9244681647986137E-8</v>
      </c>
      <c r="R179" s="84">
        <f>P179/'סכום נכסי הקרן'!$C$42</f>
        <v>5.9864676076186326E-10</v>
      </c>
    </row>
    <row r="180" spans="2:18">
      <c r="B180" s="76" t="s">
        <v>3418</v>
      </c>
      <c r="C180" s="86" t="s">
        <v>3051</v>
      </c>
      <c r="D180" s="73" t="s">
        <v>3172</v>
      </c>
      <c r="E180" s="73"/>
      <c r="F180" s="73" t="s">
        <v>291</v>
      </c>
      <c r="G180" s="94">
        <v>42717</v>
      </c>
      <c r="H180" s="73" t="s">
        <v>3049</v>
      </c>
      <c r="I180" s="83">
        <v>1.6499996776964316</v>
      </c>
      <c r="J180" s="86" t="s">
        <v>127</v>
      </c>
      <c r="K180" s="86" t="s">
        <v>131</v>
      </c>
      <c r="L180" s="87">
        <v>3.85E-2</v>
      </c>
      <c r="M180" s="87">
        <v>6.6499988719375097E-2</v>
      </c>
      <c r="N180" s="83">
        <v>2.58771</v>
      </c>
      <c r="O180" s="85">
        <v>95.92</v>
      </c>
      <c r="P180" s="83">
        <v>2.4821320000000006E-3</v>
      </c>
      <c r="Q180" s="84">
        <f t="shared" si="2"/>
        <v>1.0899000499625647E-8</v>
      </c>
      <c r="R180" s="84">
        <f>P180/'סכום נכסי הקרן'!$C$42</f>
        <v>1.3249453801494213E-10</v>
      </c>
    </row>
    <row r="181" spans="2:18">
      <c r="B181" s="76" t="s">
        <v>3418</v>
      </c>
      <c r="C181" s="86" t="s">
        <v>3051</v>
      </c>
      <c r="D181" s="73" t="s">
        <v>3173</v>
      </c>
      <c r="E181" s="73"/>
      <c r="F181" s="73" t="s">
        <v>291</v>
      </c>
      <c r="G181" s="94">
        <v>42710</v>
      </c>
      <c r="H181" s="73" t="s">
        <v>3049</v>
      </c>
      <c r="I181" s="83">
        <v>1.6500000741228604</v>
      </c>
      <c r="J181" s="86" t="s">
        <v>127</v>
      </c>
      <c r="K181" s="86" t="s">
        <v>131</v>
      </c>
      <c r="L181" s="87">
        <v>3.8399999999999997E-2</v>
      </c>
      <c r="M181" s="87">
        <v>6.6400000916428087E-2</v>
      </c>
      <c r="N181" s="83">
        <v>7.7365380000000012</v>
      </c>
      <c r="O181" s="85">
        <v>95.91</v>
      </c>
      <c r="P181" s="83">
        <v>7.4201130000000016E-3</v>
      </c>
      <c r="Q181" s="84">
        <f t="shared" si="2"/>
        <v>3.2581593281210974E-8</v>
      </c>
      <c r="R181" s="84">
        <f>P181/'סכום נכסי הקרן'!$C$42</f>
        <v>3.9608064516861562E-10</v>
      </c>
    </row>
    <row r="182" spans="2:18">
      <c r="B182" s="76" t="s">
        <v>3418</v>
      </c>
      <c r="C182" s="86" t="s">
        <v>3051</v>
      </c>
      <c r="D182" s="73" t="s">
        <v>3174</v>
      </c>
      <c r="E182" s="73"/>
      <c r="F182" s="73" t="s">
        <v>291</v>
      </c>
      <c r="G182" s="94">
        <v>42474</v>
      </c>
      <c r="H182" s="73" t="s">
        <v>3049</v>
      </c>
      <c r="I182" s="83">
        <v>0.50999999240212157</v>
      </c>
      <c r="J182" s="86" t="s">
        <v>127</v>
      </c>
      <c r="K182" s="86" t="s">
        <v>131</v>
      </c>
      <c r="L182" s="87">
        <v>3.1800000000000002E-2</v>
      </c>
      <c r="M182" s="87">
        <v>7.3399999651391462E-2</v>
      </c>
      <c r="N182" s="83">
        <v>22.791757000000004</v>
      </c>
      <c r="O182" s="85">
        <v>98.17</v>
      </c>
      <c r="P182" s="83">
        <v>2.2374667000000001E-2</v>
      </c>
      <c r="Q182" s="84">
        <f t="shared" si="2"/>
        <v>9.8246792197980365E-8</v>
      </c>
      <c r="R182" s="84">
        <f>P182/'סכום נכסי הקרן'!$C$42</f>
        <v>1.1943446873104132E-9</v>
      </c>
    </row>
    <row r="183" spans="2:18">
      <c r="B183" s="76" t="s">
        <v>3428</v>
      </c>
      <c r="C183" s="86" t="s">
        <v>3050</v>
      </c>
      <c r="D183" s="73">
        <v>7355</v>
      </c>
      <c r="E183" s="73"/>
      <c r="F183" s="73" t="s">
        <v>291</v>
      </c>
      <c r="G183" s="94">
        <v>43842</v>
      </c>
      <c r="H183" s="73" t="s">
        <v>3049</v>
      </c>
      <c r="I183" s="83">
        <v>0.27999998853046643</v>
      </c>
      <c r="J183" s="86" t="s">
        <v>127</v>
      </c>
      <c r="K183" s="86" t="s">
        <v>131</v>
      </c>
      <c r="L183" s="87">
        <v>2.0838000000000002E-2</v>
      </c>
      <c r="M183" s="87">
        <v>6.7100000118791608E-2</v>
      </c>
      <c r="N183" s="83">
        <v>24.609375000000004</v>
      </c>
      <c r="O183" s="85">
        <v>99.2</v>
      </c>
      <c r="P183" s="83">
        <v>2.4412501000000003E-2</v>
      </c>
      <c r="Q183" s="84">
        <f t="shared" si="2"/>
        <v>1.0719488753866094E-7</v>
      </c>
      <c r="R183" s="84">
        <f>P183/'סכום נכסי הקרן'!$C$42</f>
        <v>1.3031228966808826E-9</v>
      </c>
    </row>
    <row r="184" spans="2:18">
      <c r="B184" s="76" t="s">
        <v>3429</v>
      </c>
      <c r="C184" s="86" t="s">
        <v>3051</v>
      </c>
      <c r="D184" s="73" t="s">
        <v>3175</v>
      </c>
      <c r="E184" s="73"/>
      <c r="F184" s="73" t="s">
        <v>451</v>
      </c>
      <c r="G184" s="94">
        <v>45015</v>
      </c>
      <c r="H184" s="73" t="s">
        <v>129</v>
      </c>
      <c r="I184" s="83">
        <v>5.4100000012880578</v>
      </c>
      <c r="J184" s="86" t="s">
        <v>318</v>
      </c>
      <c r="K184" s="86" t="s">
        <v>131</v>
      </c>
      <c r="L184" s="87">
        <v>4.5499999999999999E-2</v>
      </c>
      <c r="M184" s="87">
        <v>3.6400000025235427E-2</v>
      </c>
      <c r="N184" s="83">
        <v>356.76414600000004</v>
      </c>
      <c r="O184" s="85">
        <v>106.63</v>
      </c>
      <c r="P184" s="83">
        <v>0.3804176110000001</v>
      </c>
      <c r="Q184" s="84">
        <f t="shared" si="2"/>
        <v>1.6704074289181214E-6</v>
      </c>
      <c r="R184" s="84">
        <f>P184/'סכום נכסי הקרן'!$C$42</f>
        <v>2.0306436411195284E-8</v>
      </c>
    </row>
    <row r="185" spans="2:18">
      <c r="B185" s="76" t="s">
        <v>3427</v>
      </c>
      <c r="C185" s="86" t="s">
        <v>3051</v>
      </c>
      <c r="D185" s="73" t="s">
        <v>3176</v>
      </c>
      <c r="E185" s="73"/>
      <c r="F185" s="73" t="s">
        <v>451</v>
      </c>
      <c r="G185" s="94">
        <v>44143</v>
      </c>
      <c r="H185" s="73" t="s">
        <v>129</v>
      </c>
      <c r="I185" s="83">
        <v>6.5600000000044734</v>
      </c>
      <c r="J185" s="86" t="s">
        <v>523</v>
      </c>
      <c r="K185" s="86" t="s">
        <v>131</v>
      </c>
      <c r="L185" s="87">
        <v>2.5243000000000002E-2</v>
      </c>
      <c r="M185" s="87">
        <v>3.0600000000023494E-2</v>
      </c>
      <c r="N185" s="83">
        <v>656601.58074700017</v>
      </c>
      <c r="O185" s="85">
        <v>107.6</v>
      </c>
      <c r="P185" s="83">
        <v>706.50332733900007</v>
      </c>
      <c r="Q185" s="84">
        <f t="shared" si="2"/>
        <v>3.1022444082969567E-3</v>
      </c>
      <c r="R185" s="84">
        <f>P185/'סכום נכסי הקרן'!$C$42</f>
        <v>3.7712672799754494E-5</v>
      </c>
    </row>
    <row r="186" spans="2:18">
      <c r="B186" s="76" t="s">
        <v>3427</v>
      </c>
      <c r="C186" s="86" t="s">
        <v>3051</v>
      </c>
      <c r="D186" s="73" t="s">
        <v>3177</v>
      </c>
      <c r="E186" s="73"/>
      <c r="F186" s="73" t="s">
        <v>451</v>
      </c>
      <c r="G186" s="94">
        <v>43779</v>
      </c>
      <c r="H186" s="73" t="s">
        <v>129</v>
      </c>
      <c r="I186" s="83">
        <v>7.0500000000121368</v>
      </c>
      <c r="J186" s="86" t="s">
        <v>523</v>
      </c>
      <c r="K186" s="86" t="s">
        <v>131</v>
      </c>
      <c r="L186" s="87">
        <v>2.5243000000000002E-2</v>
      </c>
      <c r="M186" s="87">
        <v>3.4300000000053781E-2</v>
      </c>
      <c r="N186" s="83">
        <v>202141.03120100003</v>
      </c>
      <c r="O186" s="85">
        <v>103.94</v>
      </c>
      <c r="P186" s="83">
        <v>210.10538630900001</v>
      </c>
      <c r="Q186" s="84">
        <f t="shared" si="2"/>
        <v>9.2256927123772221E-4</v>
      </c>
      <c r="R186" s="84">
        <f>P186/'סכום נכסי הקרן'!$C$42</f>
        <v>1.1215284317458498E-5</v>
      </c>
    </row>
    <row r="187" spans="2:18">
      <c r="B187" s="76" t="s">
        <v>3427</v>
      </c>
      <c r="C187" s="86" t="s">
        <v>3051</v>
      </c>
      <c r="D187" s="73" t="s">
        <v>3178</v>
      </c>
      <c r="E187" s="73"/>
      <c r="F187" s="73" t="s">
        <v>451</v>
      </c>
      <c r="G187" s="94">
        <v>43835</v>
      </c>
      <c r="H187" s="73" t="s">
        <v>129</v>
      </c>
      <c r="I187" s="83">
        <v>7.0399999999739515</v>
      </c>
      <c r="J187" s="86" t="s">
        <v>523</v>
      </c>
      <c r="K187" s="86" t="s">
        <v>131</v>
      </c>
      <c r="L187" s="87">
        <v>2.5243000000000002E-2</v>
      </c>
      <c r="M187" s="87">
        <v>3.4599999999832057E-2</v>
      </c>
      <c r="N187" s="83">
        <v>112564.09904600002</v>
      </c>
      <c r="O187" s="85">
        <v>103.68</v>
      </c>
      <c r="P187" s="83">
        <v>116.70645747600001</v>
      </c>
      <c r="Q187" s="84">
        <f t="shared" si="2"/>
        <v>5.1245612172940965E-4</v>
      </c>
      <c r="R187" s="84">
        <f>P187/'סכום נכסי הקרן'!$C$42</f>
        <v>6.2297122661659846E-6</v>
      </c>
    </row>
    <row r="188" spans="2:18">
      <c r="B188" s="76" t="s">
        <v>3427</v>
      </c>
      <c r="C188" s="86" t="s">
        <v>3051</v>
      </c>
      <c r="D188" s="73" t="s">
        <v>3179</v>
      </c>
      <c r="E188" s="73"/>
      <c r="F188" s="73" t="s">
        <v>451</v>
      </c>
      <c r="G188" s="94">
        <v>43227</v>
      </c>
      <c r="H188" s="73" t="s">
        <v>129</v>
      </c>
      <c r="I188" s="83">
        <v>7.0899999999853049</v>
      </c>
      <c r="J188" s="86" t="s">
        <v>523</v>
      </c>
      <c r="K188" s="86" t="s">
        <v>131</v>
      </c>
      <c r="L188" s="87">
        <v>2.7806000000000001E-2</v>
      </c>
      <c r="M188" s="87">
        <v>3.019999999996735E-2</v>
      </c>
      <c r="N188" s="83">
        <v>66488.389072000005</v>
      </c>
      <c r="O188" s="85">
        <v>110.54</v>
      </c>
      <c r="P188" s="83">
        <v>73.496260612000015</v>
      </c>
      <c r="Q188" s="84">
        <f t="shared" si="2"/>
        <v>3.2272086300438684E-4</v>
      </c>
      <c r="R188" s="84">
        <f>P188/'סכום נכסי הקרן'!$C$42</f>
        <v>3.9231809974702104E-6</v>
      </c>
    </row>
    <row r="189" spans="2:18">
      <c r="B189" s="76" t="s">
        <v>3427</v>
      </c>
      <c r="C189" s="86" t="s">
        <v>3051</v>
      </c>
      <c r="D189" s="73" t="s">
        <v>3180</v>
      </c>
      <c r="E189" s="73"/>
      <c r="F189" s="73" t="s">
        <v>451</v>
      </c>
      <c r="G189" s="94">
        <v>43279</v>
      </c>
      <c r="H189" s="73" t="s">
        <v>129</v>
      </c>
      <c r="I189" s="83">
        <v>7.120000000002328</v>
      </c>
      <c r="J189" s="86" t="s">
        <v>523</v>
      </c>
      <c r="K189" s="86" t="s">
        <v>131</v>
      </c>
      <c r="L189" s="87">
        <v>2.7797000000000002E-2</v>
      </c>
      <c r="M189" s="87">
        <v>2.8900000000017453E-2</v>
      </c>
      <c r="N189" s="83">
        <v>77760.218176000009</v>
      </c>
      <c r="O189" s="85">
        <v>110.52</v>
      </c>
      <c r="P189" s="83">
        <v>85.940594065000013</v>
      </c>
      <c r="Q189" s="84">
        <f t="shared" si="2"/>
        <v>3.7736372507689346E-4</v>
      </c>
      <c r="R189" s="84">
        <f>P189/'סכום נכסי הקרן'!$C$42</f>
        <v>4.5874511538354335E-6</v>
      </c>
    </row>
    <row r="190" spans="2:18">
      <c r="B190" s="76" t="s">
        <v>3427</v>
      </c>
      <c r="C190" s="86" t="s">
        <v>3051</v>
      </c>
      <c r="D190" s="73" t="s">
        <v>3181</v>
      </c>
      <c r="E190" s="73"/>
      <c r="F190" s="73" t="s">
        <v>451</v>
      </c>
      <c r="G190" s="94">
        <v>43321</v>
      </c>
      <c r="H190" s="73" t="s">
        <v>129</v>
      </c>
      <c r="I190" s="83">
        <v>7.1199999999931576</v>
      </c>
      <c r="J190" s="86" t="s">
        <v>523</v>
      </c>
      <c r="K190" s="86" t="s">
        <v>131</v>
      </c>
      <c r="L190" s="87">
        <v>2.8528999999999999E-2</v>
      </c>
      <c r="M190" s="87">
        <v>2.8499999999967014E-2</v>
      </c>
      <c r="N190" s="83">
        <v>435601.57297400007</v>
      </c>
      <c r="O190" s="85">
        <v>111.37</v>
      </c>
      <c r="P190" s="83">
        <v>485.12945653600008</v>
      </c>
      <c r="Q190" s="84">
        <f t="shared" si="2"/>
        <v>2.1301954082897211E-3</v>
      </c>
      <c r="R190" s="84">
        <f>P190/'סכום נכסי הקרן'!$C$42</f>
        <v>2.5895884353119521E-5</v>
      </c>
    </row>
    <row r="191" spans="2:18">
      <c r="B191" s="76" t="s">
        <v>3427</v>
      </c>
      <c r="C191" s="86" t="s">
        <v>3051</v>
      </c>
      <c r="D191" s="73" t="s">
        <v>3182</v>
      </c>
      <c r="E191" s="73"/>
      <c r="F191" s="73" t="s">
        <v>451</v>
      </c>
      <c r="G191" s="94">
        <v>43138</v>
      </c>
      <c r="H191" s="73" t="s">
        <v>129</v>
      </c>
      <c r="I191" s="83">
        <v>7.0299999999999301</v>
      </c>
      <c r="J191" s="86" t="s">
        <v>523</v>
      </c>
      <c r="K191" s="86" t="s">
        <v>131</v>
      </c>
      <c r="L191" s="87">
        <v>2.6242999999999999E-2</v>
      </c>
      <c r="M191" s="87">
        <v>3.4599999999989577E-2</v>
      </c>
      <c r="N191" s="83">
        <v>416892.25811900006</v>
      </c>
      <c r="O191" s="85">
        <v>105.93</v>
      </c>
      <c r="P191" s="83">
        <v>441.61395020100014</v>
      </c>
      <c r="Q191" s="84">
        <f t="shared" si="2"/>
        <v>1.9391195407344793E-3</v>
      </c>
      <c r="R191" s="84">
        <f>P191/'סכום נכסי הקרן'!$C$42</f>
        <v>2.3573055870048476E-5</v>
      </c>
    </row>
    <row r="192" spans="2:18">
      <c r="B192" s="76" t="s">
        <v>3427</v>
      </c>
      <c r="C192" s="86" t="s">
        <v>3051</v>
      </c>
      <c r="D192" s="73" t="s">
        <v>3183</v>
      </c>
      <c r="E192" s="73"/>
      <c r="F192" s="73" t="s">
        <v>451</v>
      </c>
      <c r="G192" s="94">
        <v>43417</v>
      </c>
      <c r="H192" s="73" t="s">
        <v>129</v>
      </c>
      <c r="I192" s="83">
        <v>7.0499999999978407</v>
      </c>
      <c r="J192" s="86" t="s">
        <v>523</v>
      </c>
      <c r="K192" s="86" t="s">
        <v>131</v>
      </c>
      <c r="L192" s="87">
        <v>3.0796999999999998E-2</v>
      </c>
      <c r="M192" s="87">
        <v>2.9699999999987764E-2</v>
      </c>
      <c r="N192" s="83">
        <v>495952.15443600004</v>
      </c>
      <c r="O192" s="85">
        <v>112.01</v>
      </c>
      <c r="P192" s="83">
        <v>555.51597354400008</v>
      </c>
      <c r="Q192" s="84">
        <f t="shared" si="2"/>
        <v>2.4392614386366568E-3</v>
      </c>
      <c r="R192" s="84">
        <f>P192/'סכום נכסי הקרן'!$C$42</f>
        <v>2.965306932694679E-5</v>
      </c>
    </row>
    <row r="193" spans="2:18">
      <c r="B193" s="76" t="s">
        <v>3427</v>
      </c>
      <c r="C193" s="86" t="s">
        <v>3051</v>
      </c>
      <c r="D193" s="73" t="s">
        <v>3184</v>
      </c>
      <c r="E193" s="73"/>
      <c r="F193" s="73" t="s">
        <v>451</v>
      </c>
      <c r="G193" s="94">
        <v>43485</v>
      </c>
      <c r="H193" s="73" t="s">
        <v>129</v>
      </c>
      <c r="I193" s="83">
        <v>7.1100000000019135</v>
      </c>
      <c r="J193" s="86" t="s">
        <v>523</v>
      </c>
      <c r="K193" s="86" t="s">
        <v>131</v>
      </c>
      <c r="L193" s="87">
        <v>3.0190999999999999E-2</v>
      </c>
      <c r="M193" s="87">
        <v>2.7700000000007319E-2</v>
      </c>
      <c r="N193" s="83">
        <v>626733.96850800002</v>
      </c>
      <c r="O193" s="85">
        <v>113.41</v>
      </c>
      <c r="P193" s="83">
        <v>710.77904382400015</v>
      </c>
      <c r="Q193" s="84">
        <f t="shared" si="2"/>
        <v>3.1210190085624837E-3</v>
      </c>
      <c r="R193" s="84">
        <f>P193/'סכום נכסי הקרן'!$C$42</f>
        <v>3.7940907672179875E-5</v>
      </c>
    </row>
    <row r="194" spans="2:18">
      <c r="B194" s="76" t="s">
        <v>3427</v>
      </c>
      <c r="C194" s="86" t="s">
        <v>3051</v>
      </c>
      <c r="D194" s="73" t="s">
        <v>3185</v>
      </c>
      <c r="E194" s="73"/>
      <c r="F194" s="73" t="s">
        <v>451</v>
      </c>
      <c r="G194" s="94">
        <v>43613</v>
      </c>
      <c r="H194" s="73" t="s">
        <v>129</v>
      </c>
      <c r="I194" s="83">
        <v>7.1300000000051638</v>
      </c>
      <c r="J194" s="86" t="s">
        <v>523</v>
      </c>
      <c r="K194" s="86" t="s">
        <v>131</v>
      </c>
      <c r="L194" s="87">
        <v>2.5243000000000002E-2</v>
      </c>
      <c r="M194" s="87">
        <v>3.040000000001589E-2</v>
      </c>
      <c r="N194" s="83">
        <v>165416.76817200004</v>
      </c>
      <c r="O194" s="85">
        <v>106.54</v>
      </c>
      <c r="P194" s="83">
        <v>176.23502629300003</v>
      </c>
      <c r="Q194" s="84">
        <f t="shared" si="2"/>
        <v>7.738450814134566E-4</v>
      </c>
      <c r="R194" s="84">
        <f>P194/'סכום נכסי הקרן'!$C$42</f>
        <v>9.4073072627653222E-6</v>
      </c>
    </row>
    <row r="195" spans="2:18">
      <c r="B195" s="76" t="s">
        <v>3427</v>
      </c>
      <c r="C195" s="86" t="s">
        <v>3051</v>
      </c>
      <c r="D195" s="73" t="s">
        <v>3186</v>
      </c>
      <c r="E195" s="73"/>
      <c r="F195" s="73" t="s">
        <v>451</v>
      </c>
      <c r="G195" s="94">
        <v>43657</v>
      </c>
      <c r="H195" s="73" t="s">
        <v>129</v>
      </c>
      <c r="I195" s="83">
        <v>7.0400000000202789</v>
      </c>
      <c r="J195" s="86" t="s">
        <v>523</v>
      </c>
      <c r="K195" s="86" t="s">
        <v>131</v>
      </c>
      <c r="L195" s="87">
        <v>2.5243000000000002E-2</v>
      </c>
      <c r="M195" s="87">
        <v>3.4600000000065606E-2</v>
      </c>
      <c r="N195" s="83">
        <v>163200.97739700004</v>
      </c>
      <c r="O195" s="85">
        <v>102.74</v>
      </c>
      <c r="P195" s="83">
        <v>167.67267686500003</v>
      </c>
      <c r="Q195" s="84">
        <f t="shared" si="2"/>
        <v>7.3624794689613787E-4</v>
      </c>
      <c r="R195" s="84">
        <f>P195/'סכום נכסי הקרן'!$C$42</f>
        <v>8.9502548047230557E-6</v>
      </c>
    </row>
    <row r="196" spans="2:18">
      <c r="B196" s="76" t="s">
        <v>3427</v>
      </c>
      <c r="C196" s="86" t="s">
        <v>3051</v>
      </c>
      <c r="D196" s="73" t="s">
        <v>3187</v>
      </c>
      <c r="E196" s="73"/>
      <c r="F196" s="73" t="s">
        <v>451</v>
      </c>
      <c r="G196" s="94">
        <v>43541</v>
      </c>
      <c r="H196" s="73" t="s">
        <v>129</v>
      </c>
      <c r="I196" s="83">
        <v>7.1199999999527224</v>
      </c>
      <c r="J196" s="86" t="s">
        <v>523</v>
      </c>
      <c r="K196" s="86" t="s">
        <v>131</v>
      </c>
      <c r="L196" s="87">
        <v>2.7271E-2</v>
      </c>
      <c r="M196" s="87">
        <v>2.8999999999746732E-2</v>
      </c>
      <c r="N196" s="83">
        <v>53820.601040000009</v>
      </c>
      <c r="O196" s="85">
        <v>110.04</v>
      </c>
      <c r="P196" s="83">
        <v>59.22419076500001</v>
      </c>
      <c r="Q196" s="84">
        <f t="shared" si="2"/>
        <v>2.6005244069922937E-4</v>
      </c>
      <c r="R196" s="84">
        <f>P196/'סכום נכסי הקרן'!$C$42</f>
        <v>3.1613475007443104E-6</v>
      </c>
    </row>
    <row r="197" spans="2:18">
      <c r="B197" s="76" t="s">
        <v>3430</v>
      </c>
      <c r="C197" s="86" t="s">
        <v>3050</v>
      </c>
      <c r="D197" s="73">
        <v>22333</v>
      </c>
      <c r="E197" s="73"/>
      <c r="F197" s="73" t="s">
        <v>443</v>
      </c>
      <c r="G197" s="94">
        <v>41639</v>
      </c>
      <c r="H197" s="73" t="s">
        <v>305</v>
      </c>
      <c r="I197" s="83">
        <v>0.24999999999955361</v>
      </c>
      <c r="J197" s="86" t="s">
        <v>126</v>
      </c>
      <c r="K197" s="86" t="s">
        <v>131</v>
      </c>
      <c r="L197" s="87">
        <v>3.7000000000000005E-2</v>
      </c>
      <c r="M197" s="87">
        <v>6.4899999999944114E-2</v>
      </c>
      <c r="N197" s="83">
        <v>501796.02335400006</v>
      </c>
      <c r="O197" s="85">
        <v>111.62</v>
      </c>
      <c r="P197" s="83">
        <v>560.10474833700016</v>
      </c>
      <c r="Q197" s="84">
        <f t="shared" si="2"/>
        <v>2.4594106727473235E-3</v>
      </c>
      <c r="R197" s="84">
        <f>P197/'סכום נכסי הקרן'!$C$42</f>
        <v>2.9898015041458812E-5</v>
      </c>
    </row>
    <row r="198" spans="2:18">
      <c r="B198" s="76" t="s">
        <v>3430</v>
      </c>
      <c r="C198" s="86" t="s">
        <v>3050</v>
      </c>
      <c r="D198" s="73">
        <v>22334</v>
      </c>
      <c r="E198" s="73"/>
      <c r="F198" s="73" t="s">
        <v>443</v>
      </c>
      <c r="G198" s="94">
        <v>42004</v>
      </c>
      <c r="H198" s="73" t="s">
        <v>305</v>
      </c>
      <c r="I198" s="83">
        <v>0.71999999999966646</v>
      </c>
      <c r="J198" s="86" t="s">
        <v>126</v>
      </c>
      <c r="K198" s="86" t="s">
        <v>131</v>
      </c>
      <c r="L198" s="87">
        <v>3.7000000000000005E-2</v>
      </c>
      <c r="M198" s="87">
        <v>0.10349999999990687</v>
      </c>
      <c r="N198" s="83">
        <v>334530.68285200006</v>
      </c>
      <c r="O198" s="85">
        <v>107.54</v>
      </c>
      <c r="P198" s="83">
        <v>359.75432532100007</v>
      </c>
      <c r="Q198" s="84">
        <f t="shared" si="2"/>
        <v>1.5796752837544763E-3</v>
      </c>
      <c r="R198" s="84">
        <f>P198/'סכום נכסי הקרן'!$C$42</f>
        <v>1.9203444108646555E-5</v>
      </c>
    </row>
    <row r="199" spans="2:18">
      <c r="B199" s="76" t="s">
        <v>3430</v>
      </c>
      <c r="C199" s="86" t="s">
        <v>3050</v>
      </c>
      <c r="D199" s="73" t="s">
        <v>3188</v>
      </c>
      <c r="E199" s="73"/>
      <c r="F199" s="73" t="s">
        <v>443</v>
      </c>
      <c r="G199" s="94">
        <v>42759</v>
      </c>
      <c r="H199" s="73" t="s">
        <v>305</v>
      </c>
      <c r="I199" s="83">
        <v>1.6499999897536395</v>
      </c>
      <c r="J199" s="86" t="s">
        <v>126</v>
      </c>
      <c r="K199" s="86" t="s">
        <v>131</v>
      </c>
      <c r="L199" s="87">
        <v>7.0499999999999993E-2</v>
      </c>
      <c r="M199" s="87">
        <v>7.1899999591721955E-2</v>
      </c>
      <c r="N199" s="83">
        <v>61.697610000000005</v>
      </c>
      <c r="O199" s="85">
        <v>102.82</v>
      </c>
      <c r="P199" s="83">
        <v>6.343716100000002E-2</v>
      </c>
      <c r="Q199" s="84">
        <f t="shared" si="2"/>
        <v>2.7855152322029313E-7</v>
      </c>
      <c r="R199" s="84">
        <f>P199/'סכום נכסי הקרן'!$C$42</f>
        <v>3.38623302051402E-9</v>
      </c>
    </row>
    <row r="200" spans="2:18">
      <c r="B200" s="76" t="s">
        <v>3430</v>
      </c>
      <c r="C200" s="86" t="s">
        <v>3050</v>
      </c>
      <c r="D200" s="73" t="s">
        <v>3189</v>
      </c>
      <c r="E200" s="73"/>
      <c r="F200" s="73" t="s">
        <v>443</v>
      </c>
      <c r="G200" s="94">
        <v>42759</v>
      </c>
      <c r="H200" s="73" t="s">
        <v>305</v>
      </c>
      <c r="I200" s="83">
        <v>1.6999999852564438</v>
      </c>
      <c r="J200" s="86" t="s">
        <v>126</v>
      </c>
      <c r="K200" s="86" t="s">
        <v>131</v>
      </c>
      <c r="L200" s="87">
        <v>3.8800000000000001E-2</v>
      </c>
      <c r="M200" s="87">
        <v>5.5799999695299835E-2</v>
      </c>
      <c r="N200" s="83">
        <v>61.697610000000005</v>
      </c>
      <c r="O200" s="85">
        <v>98.94</v>
      </c>
      <c r="P200" s="83">
        <v>6.1043617000000001E-2</v>
      </c>
      <c r="Q200" s="84">
        <f t="shared" si="2"/>
        <v>2.68041511161355E-7</v>
      </c>
      <c r="R200" s="84">
        <f>P200/'סכום נכסי הקרן'!$C$42</f>
        <v>3.2584672504025034E-9</v>
      </c>
    </row>
    <row r="201" spans="2:18">
      <c r="B201" s="76" t="s">
        <v>3431</v>
      </c>
      <c r="C201" s="86" t="s">
        <v>3050</v>
      </c>
      <c r="D201" s="73">
        <v>7561</v>
      </c>
      <c r="E201" s="73"/>
      <c r="F201" s="73" t="s">
        <v>476</v>
      </c>
      <c r="G201" s="94">
        <v>43920</v>
      </c>
      <c r="H201" s="73" t="s">
        <v>129</v>
      </c>
      <c r="I201" s="83">
        <v>4.3500000042882618</v>
      </c>
      <c r="J201" s="86" t="s">
        <v>155</v>
      </c>
      <c r="K201" s="86" t="s">
        <v>131</v>
      </c>
      <c r="L201" s="87">
        <v>4.8917999999999996E-2</v>
      </c>
      <c r="M201" s="87">
        <v>5.5500000095661223E-2</v>
      </c>
      <c r="N201" s="83">
        <v>153.69759300000004</v>
      </c>
      <c r="O201" s="85">
        <v>98.62</v>
      </c>
      <c r="P201" s="83">
        <v>0.15157656100000003</v>
      </c>
      <c r="Q201" s="84">
        <f t="shared" si="2"/>
        <v>6.6557016873822068E-7</v>
      </c>
      <c r="R201" s="84">
        <f>P201/'סכום נכסי הקרן'!$C$42</f>
        <v>8.0910549574272014E-9</v>
      </c>
    </row>
    <row r="202" spans="2:18">
      <c r="B202" s="76" t="s">
        <v>3431</v>
      </c>
      <c r="C202" s="86" t="s">
        <v>3050</v>
      </c>
      <c r="D202" s="73">
        <v>8991</v>
      </c>
      <c r="E202" s="73"/>
      <c r="F202" s="73" t="s">
        <v>476</v>
      </c>
      <c r="G202" s="94">
        <v>44636</v>
      </c>
      <c r="H202" s="73" t="s">
        <v>129</v>
      </c>
      <c r="I202" s="83">
        <v>4.7400000101293704</v>
      </c>
      <c r="J202" s="86" t="s">
        <v>155</v>
      </c>
      <c r="K202" s="86" t="s">
        <v>131</v>
      </c>
      <c r="L202" s="87">
        <v>4.2824000000000001E-2</v>
      </c>
      <c r="M202" s="87">
        <v>7.4500000153601101E-2</v>
      </c>
      <c r="N202" s="83">
        <v>137.44362400000003</v>
      </c>
      <c r="O202" s="85">
        <v>87.63</v>
      </c>
      <c r="P202" s="83">
        <v>0.120441847</v>
      </c>
      <c r="Q202" s="84">
        <f t="shared" si="2"/>
        <v>5.2885815525879987E-7</v>
      </c>
      <c r="R202" s="84">
        <f>P202/'סכום נכסי הקרן'!$C$42</f>
        <v>6.429104848546065E-9</v>
      </c>
    </row>
    <row r="203" spans="2:18">
      <c r="B203" s="76" t="s">
        <v>3431</v>
      </c>
      <c r="C203" s="86" t="s">
        <v>3050</v>
      </c>
      <c r="D203" s="73">
        <v>9112</v>
      </c>
      <c r="E203" s="73"/>
      <c r="F203" s="73" t="s">
        <v>476</v>
      </c>
      <c r="G203" s="94">
        <v>44722</v>
      </c>
      <c r="H203" s="73" t="s">
        <v>129</v>
      </c>
      <c r="I203" s="83">
        <v>4.6900000048407753</v>
      </c>
      <c r="J203" s="86" t="s">
        <v>155</v>
      </c>
      <c r="K203" s="86" t="s">
        <v>131</v>
      </c>
      <c r="L203" s="87">
        <v>5.2750000000000005E-2</v>
      </c>
      <c r="M203" s="87">
        <v>6.9900000048407754E-2</v>
      </c>
      <c r="N203" s="83">
        <v>219.53081800000004</v>
      </c>
      <c r="O203" s="85">
        <v>94.1</v>
      </c>
      <c r="P203" s="83">
        <v>0.20657850000000003</v>
      </c>
      <c r="Q203" s="84">
        <f t="shared" ref="Q203:Q246" si="3">IFERROR(P203/$P$10,0)</f>
        <v>9.0708277187188927E-7</v>
      </c>
      <c r="R203" s="84">
        <f>P203/'סכום נכסי הקרן'!$C$42</f>
        <v>1.102702149656816E-8</v>
      </c>
    </row>
    <row r="204" spans="2:18">
      <c r="B204" s="76" t="s">
        <v>3431</v>
      </c>
      <c r="C204" s="86" t="s">
        <v>3050</v>
      </c>
      <c r="D204" s="73">
        <v>9247</v>
      </c>
      <c r="E204" s="73"/>
      <c r="F204" s="73" t="s">
        <v>476</v>
      </c>
      <c r="G204" s="94">
        <v>44816</v>
      </c>
      <c r="H204" s="73" t="s">
        <v>129</v>
      </c>
      <c r="I204" s="83">
        <v>4.6300000073442877</v>
      </c>
      <c r="J204" s="86" t="s">
        <v>155</v>
      </c>
      <c r="K204" s="86" t="s">
        <v>131</v>
      </c>
      <c r="L204" s="87">
        <v>5.6036999999999997E-2</v>
      </c>
      <c r="M204" s="87">
        <v>7.9200000149293709E-2</v>
      </c>
      <c r="N204" s="83">
        <v>271.25327499999997</v>
      </c>
      <c r="O204" s="85">
        <v>91.86</v>
      </c>
      <c r="P204" s="83">
        <v>0.24917325900000004</v>
      </c>
      <c r="Q204" s="84">
        <f t="shared" si="3"/>
        <v>1.0941156531297893E-6</v>
      </c>
      <c r="R204" s="84">
        <f>P204/'סכום נכסי הקרן'!$C$42</f>
        <v>1.3300701105695635E-8</v>
      </c>
    </row>
    <row r="205" spans="2:18">
      <c r="B205" s="76" t="s">
        <v>3431</v>
      </c>
      <c r="C205" s="86" t="s">
        <v>3050</v>
      </c>
      <c r="D205" s="73">
        <v>9486</v>
      </c>
      <c r="E205" s="73"/>
      <c r="F205" s="73" t="s">
        <v>476</v>
      </c>
      <c r="G205" s="94">
        <v>44976</v>
      </c>
      <c r="H205" s="73" t="s">
        <v>129</v>
      </c>
      <c r="I205" s="83">
        <v>4.6400000022535162</v>
      </c>
      <c r="J205" s="86" t="s">
        <v>155</v>
      </c>
      <c r="K205" s="86" t="s">
        <v>131</v>
      </c>
      <c r="L205" s="87">
        <v>6.1999000000000005E-2</v>
      </c>
      <c r="M205" s="87">
        <v>6.5200000030046862E-2</v>
      </c>
      <c r="N205" s="83">
        <v>264.95235800000006</v>
      </c>
      <c r="O205" s="85">
        <v>100.49</v>
      </c>
      <c r="P205" s="83">
        <v>0.26625063500000007</v>
      </c>
      <c r="Q205" s="84">
        <f t="shared" si="3"/>
        <v>1.169102128287555E-6</v>
      </c>
      <c r="R205" s="84">
        <f>P205/'סכום נכסי הקרן'!$C$42</f>
        <v>1.4212279959530751E-8</v>
      </c>
    </row>
    <row r="206" spans="2:18">
      <c r="B206" s="76" t="s">
        <v>3431</v>
      </c>
      <c r="C206" s="86" t="s">
        <v>3050</v>
      </c>
      <c r="D206" s="73">
        <v>9567</v>
      </c>
      <c r="E206" s="73"/>
      <c r="F206" s="73" t="s">
        <v>476</v>
      </c>
      <c r="G206" s="94">
        <v>45056</v>
      </c>
      <c r="H206" s="73" t="s">
        <v>129</v>
      </c>
      <c r="I206" s="83">
        <v>4.6300000011017248</v>
      </c>
      <c r="J206" s="86" t="s">
        <v>155</v>
      </c>
      <c r="K206" s="86" t="s">
        <v>131</v>
      </c>
      <c r="L206" s="87">
        <v>6.3411999999999996E-2</v>
      </c>
      <c r="M206" s="87">
        <v>6.5600000028920288E-2</v>
      </c>
      <c r="N206" s="83">
        <v>288.75000000000006</v>
      </c>
      <c r="O206" s="85">
        <v>100.59</v>
      </c>
      <c r="P206" s="83">
        <v>0.29045363600000002</v>
      </c>
      <c r="Q206" s="84">
        <f t="shared" si="3"/>
        <v>1.2753771047962337E-6</v>
      </c>
      <c r="R206" s="84">
        <f>P206/'סכום נכסי הקרן'!$C$42</f>
        <v>1.550421988700849E-8</v>
      </c>
    </row>
    <row r="207" spans="2:18">
      <c r="B207" s="76" t="s">
        <v>3431</v>
      </c>
      <c r="C207" s="86" t="s">
        <v>3050</v>
      </c>
      <c r="D207" s="73">
        <v>7894</v>
      </c>
      <c r="E207" s="73"/>
      <c r="F207" s="73" t="s">
        <v>476</v>
      </c>
      <c r="G207" s="94">
        <v>44068</v>
      </c>
      <c r="H207" s="73" t="s">
        <v>129</v>
      </c>
      <c r="I207" s="83">
        <v>4.3000000130706839</v>
      </c>
      <c r="J207" s="86" t="s">
        <v>155</v>
      </c>
      <c r="K207" s="86" t="s">
        <v>131</v>
      </c>
      <c r="L207" s="87">
        <v>4.5102999999999997E-2</v>
      </c>
      <c r="M207" s="87">
        <v>6.7200000200038301E-2</v>
      </c>
      <c r="N207" s="83">
        <v>190.48095700000002</v>
      </c>
      <c r="O207" s="85">
        <v>92.38</v>
      </c>
      <c r="P207" s="83">
        <v>0.17596630900000002</v>
      </c>
      <c r="Q207" s="84">
        <f t="shared" si="3"/>
        <v>7.7266514823074705E-7</v>
      </c>
      <c r="R207" s="84">
        <f>P207/'סכום נכסי הקרן'!$C$42</f>
        <v>9.3929633142594953E-9</v>
      </c>
    </row>
    <row r="208" spans="2:18">
      <c r="B208" s="76" t="s">
        <v>3431</v>
      </c>
      <c r="C208" s="86" t="s">
        <v>3050</v>
      </c>
      <c r="D208" s="73">
        <v>8076</v>
      </c>
      <c r="E208" s="73"/>
      <c r="F208" s="73" t="s">
        <v>476</v>
      </c>
      <c r="G208" s="94">
        <v>44160</v>
      </c>
      <c r="H208" s="73" t="s">
        <v>129</v>
      </c>
      <c r="I208" s="83">
        <v>4.1700000078896444</v>
      </c>
      <c r="J208" s="86" t="s">
        <v>155</v>
      </c>
      <c r="K208" s="86" t="s">
        <v>131</v>
      </c>
      <c r="L208" s="87">
        <v>4.5465999999999999E-2</v>
      </c>
      <c r="M208" s="87">
        <v>8.7400000197909722E-2</v>
      </c>
      <c r="N208" s="83">
        <v>174.94812000000002</v>
      </c>
      <c r="O208" s="85">
        <v>85.49</v>
      </c>
      <c r="P208" s="83">
        <v>0.14956314600000001</v>
      </c>
      <c r="Q208" s="84">
        <f t="shared" si="3"/>
        <v>6.5672929682208006E-7</v>
      </c>
      <c r="R208" s="84">
        <f>P208/'סכום נכסי הקרן'!$C$42</f>
        <v>7.9835802178656643E-9</v>
      </c>
    </row>
    <row r="209" spans="2:18">
      <c r="B209" s="76" t="s">
        <v>3431</v>
      </c>
      <c r="C209" s="86" t="s">
        <v>3050</v>
      </c>
      <c r="D209" s="73">
        <v>9311</v>
      </c>
      <c r="E209" s="73"/>
      <c r="F209" s="73" t="s">
        <v>476</v>
      </c>
      <c r="G209" s="94">
        <v>44880</v>
      </c>
      <c r="H209" s="73" t="s">
        <v>129</v>
      </c>
      <c r="I209" s="83">
        <v>3.9799999906117827</v>
      </c>
      <c r="J209" s="86" t="s">
        <v>155</v>
      </c>
      <c r="K209" s="86" t="s">
        <v>131</v>
      </c>
      <c r="L209" s="87">
        <v>7.2695999999999997E-2</v>
      </c>
      <c r="M209" s="87">
        <v>9.309999985645552E-2</v>
      </c>
      <c r="N209" s="83">
        <v>155.13749900000002</v>
      </c>
      <c r="O209" s="85">
        <v>94.75</v>
      </c>
      <c r="P209" s="83">
        <v>0.14699278100000004</v>
      </c>
      <c r="Q209" s="84">
        <f t="shared" si="3"/>
        <v>6.4544286668088697E-7</v>
      </c>
      <c r="R209" s="84">
        <f>P209/'סכום נכסי הקרן'!$C$42</f>
        <v>7.846375861608715E-9</v>
      </c>
    </row>
    <row r="210" spans="2:18">
      <c r="B210" s="76" t="s">
        <v>3432</v>
      </c>
      <c r="C210" s="86" t="s">
        <v>3050</v>
      </c>
      <c r="D210" s="73">
        <v>8811</v>
      </c>
      <c r="E210" s="73"/>
      <c r="F210" s="73" t="s">
        <v>684</v>
      </c>
      <c r="G210" s="94">
        <v>44550</v>
      </c>
      <c r="H210" s="73" t="s">
        <v>3049</v>
      </c>
      <c r="I210" s="83">
        <v>5.1000000116958368</v>
      </c>
      <c r="J210" s="86" t="s">
        <v>310</v>
      </c>
      <c r="K210" s="86" t="s">
        <v>131</v>
      </c>
      <c r="L210" s="87">
        <v>7.85E-2</v>
      </c>
      <c r="M210" s="87">
        <v>8.2700000155511322E-2</v>
      </c>
      <c r="N210" s="83">
        <v>233.39547500000003</v>
      </c>
      <c r="O210" s="85">
        <v>98.91</v>
      </c>
      <c r="P210" s="83">
        <v>0.23085138300000002</v>
      </c>
      <c r="Q210" s="84">
        <f t="shared" si="3"/>
        <v>1.0136645990850893E-6</v>
      </c>
      <c r="R210" s="84">
        <f>P210/'סכום נכסי הקרן'!$C$42</f>
        <v>1.2322691678240908E-8</v>
      </c>
    </row>
    <row r="211" spans="2:18">
      <c r="B211" s="76" t="s">
        <v>3433</v>
      </c>
      <c r="C211" s="86" t="s">
        <v>3051</v>
      </c>
      <c r="D211" s="73" t="s">
        <v>3190</v>
      </c>
      <c r="E211" s="73"/>
      <c r="F211" s="73" t="s">
        <v>684</v>
      </c>
      <c r="G211" s="94">
        <v>42732</v>
      </c>
      <c r="H211" s="73" t="s">
        <v>3049</v>
      </c>
      <c r="I211" s="83">
        <v>2.1200000000003696</v>
      </c>
      <c r="J211" s="86" t="s">
        <v>127</v>
      </c>
      <c r="K211" s="86" t="s">
        <v>131</v>
      </c>
      <c r="L211" s="87">
        <v>2.1613000000000004E-2</v>
      </c>
      <c r="M211" s="87">
        <v>2.7700000000011622E-2</v>
      </c>
      <c r="N211" s="83">
        <v>685829.67700200004</v>
      </c>
      <c r="O211" s="85">
        <v>110.45</v>
      </c>
      <c r="P211" s="83">
        <v>757.49886715600007</v>
      </c>
      <c r="Q211" s="84">
        <f t="shared" si="3"/>
        <v>3.3261649789773887E-3</v>
      </c>
      <c r="R211" s="84">
        <f>P211/'סכום נכסי הקרן'!$C$42</f>
        <v>4.0434780443053078E-5</v>
      </c>
    </row>
    <row r="212" spans="2:18">
      <c r="B212" s="76" t="s">
        <v>3434</v>
      </c>
      <c r="C212" s="86" t="s">
        <v>3051</v>
      </c>
      <c r="D212" s="73" t="s">
        <v>3191</v>
      </c>
      <c r="E212" s="73"/>
      <c r="F212" s="73" t="s">
        <v>476</v>
      </c>
      <c r="G212" s="94">
        <v>45103</v>
      </c>
      <c r="H212" s="73" t="s">
        <v>129</v>
      </c>
      <c r="I212" s="83">
        <v>2.1700000002349187</v>
      </c>
      <c r="J212" s="86" t="s">
        <v>127</v>
      </c>
      <c r="K212" s="86" t="s">
        <v>131</v>
      </c>
      <c r="L212" s="87">
        <v>6.7500000000000004E-2</v>
      </c>
      <c r="M212" s="87">
        <v>7.2500000006525511E-2</v>
      </c>
      <c r="N212" s="83">
        <v>770.84841500000005</v>
      </c>
      <c r="O212" s="85">
        <v>99.4</v>
      </c>
      <c r="P212" s="83">
        <v>0.76622344600000003</v>
      </c>
      <c r="Q212" s="84">
        <f t="shared" si="3"/>
        <v>3.3644744601733036E-6</v>
      </c>
      <c r="R212" s="84">
        <f>P212/'סכום נכסי הקרן'!$C$42</f>
        <v>4.0900492598293299E-8</v>
      </c>
    </row>
    <row r="213" spans="2:18">
      <c r="B213" s="76" t="s">
        <v>3435</v>
      </c>
      <c r="C213" s="86" t="s">
        <v>3051</v>
      </c>
      <c r="D213" s="73" t="s">
        <v>3192</v>
      </c>
      <c r="E213" s="73"/>
      <c r="F213" s="73" t="s">
        <v>497</v>
      </c>
      <c r="G213" s="94">
        <v>44294</v>
      </c>
      <c r="H213" s="73" t="s">
        <v>129</v>
      </c>
      <c r="I213" s="83">
        <v>7.5699999999981555</v>
      </c>
      <c r="J213" s="86" t="s">
        <v>523</v>
      </c>
      <c r="K213" s="86" t="s">
        <v>131</v>
      </c>
      <c r="L213" s="87">
        <v>0.03</v>
      </c>
      <c r="M213" s="87">
        <v>5.4399999999987791E-2</v>
      </c>
      <c r="N213" s="83">
        <v>743128.21952599997</v>
      </c>
      <c r="O213" s="85">
        <v>92.64</v>
      </c>
      <c r="P213" s="83">
        <v>688.43400341100016</v>
      </c>
      <c r="Q213" s="84">
        <f t="shared" si="3"/>
        <v>3.0229023062173055E-3</v>
      </c>
      <c r="R213" s="84">
        <f>P213/'סכום נכסי הקרן'!$C$42</f>
        <v>3.6748144432172637E-5</v>
      </c>
    </row>
    <row r="214" spans="2:18">
      <c r="B214" s="76" t="s">
        <v>3436</v>
      </c>
      <c r="C214" s="86" t="s">
        <v>3051</v>
      </c>
      <c r="D214" s="73" t="s">
        <v>3193</v>
      </c>
      <c r="E214" s="73"/>
      <c r="F214" s="73" t="s">
        <v>497</v>
      </c>
      <c r="G214" s="94">
        <v>42326</v>
      </c>
      <c r="H214" s="73" t="s">
        <v>129</v>
      </c>
      <c r="I214" s="83">
        <v>5.9500001357555279</v>
      </c>
      <c r="J214" s="86" t="s">
        <v>523</v>
      </c>
      <c r="K214" s="86" t="s">
        <v>131</v>
      </c>
      <c r="L214" s="87">
        <v>8.0500000000000002E-2</v>
      </c>
      <c r="M214" s="87">
        <v>9.8500002375721762E-2</v>
      </c>
      <c r="N214" s="83">
        <v>12.629523000000001</v>
      </c>
      <c r="O214" s="85">
        <v>93.32</v>
      </c>
      <c r="P214" s="83">
        <v>1.1785892000000001E-2</v>
      </c>
      <c r="Q214" s="84">
        <f t="shared" si="3"/>
        <v>5.1751656558367516E-8</v>
      </c>
      <c r="R214" s="84">
        <f>P214/'סכום נכסי הקרן'!$C$42</f>
        <v>6.2912299411715499E-10</v>
      </c>
    </row>
    <row r="215" spans="2:18">
      <c r="B215" s="76" t="s">
        <v>3436</v>
      </c>
      <c r="C215" s="86" t="s">
        <v>3051</v>
      </c>
      <c r="D215" s="73" t="s">
        <v>3194</v>
      </c>
      <c r="E215" s="73"/>
      <c r="F215" s="73" t="s">
        <v>497</v>
      </c>
      <c r="G215" s="94">
        <v>42606</v>
      </c>
      <c r="H215" s="73" t="s">
        <v>129</v>
      </c>
      <c r="I215" s="83">
        <v>5.9400000492661329</v>
      </c>
      <c r="J215" s="86" t="s">
        <v>523</v>
      </c>
      <c r="K215" s="86" t="s">
        <v>131</v>
      </c>
      <c r="L215" s="87">
        <v>8.0500000000000002E-2</v>
      </c>
      <c r="M215" s="87">
        <v>9.8700000831870763E-2</v>
      </c>
      <c r="N215" s="83">
        <v>53.123280000000001</v>
      </c>
      <c r="O215" s="85">
        <v>93.23</v>
      </c>
      <c r="P215" s="83">
        <v>4.9526924000000007E-2</v>
      </c>
      <c r="Q215" s="84">
        <f t="shared" si="3"/>
        <v>2.1747190295315534E-7</v>
      </c>
      <c r="R215" s="84">
        <f>P215/'סכום נכסי הקרן'!$C$42</f>
        <v>2.6437139179870972E-9</v>
      </c>
    </row>
    <row r="216" spans="2:18">
      <c r="B216" s="76" t="s">
        <v>3436</v>
      </c>
      <c r="C216" s="86" t="s">
        <v>3051</v>
      </c>
      <c r="D216" s="73" t="s">
        <v>3195</v>
      </c>
      <c r="E216" s="73"/>
      <c r="F216" s="73" t="s">
        <v>497</v>
      </c>
      <c r="G216" s="94">
        <v>42648</v>
      </c>
      <c r="H216" s="73" t="s">
        <v>129</v>
      </c>
      <c r="I216" s="83">
        <v>5.9500000384990273</v>
      </c>
      <c r="J216" s="86" t="s">
        <v>523</v>
      </c>
      <c r="K216" s="86" t="s">
        <v>131</v>
      </c>
      <c r="L216" s="87">
        <v>8.0500000000000002E-2</v>
      </c>
      <c r="M216" s="87">
        <v>9.860000050598719E-2</v>
      </c>
      <c r="N216" s="83">
        <v>48.730288000000009</v>
      </c>
      <c r="O216" s="85">
        <v>93.28</v>
      </c>
      <c r="P216" s="83">
        <v>4.5455695000000004E-2</v>
      </c>
      <c r="Q216" s="84">
        <f t="shared" si="3"/>
        <v>1.9959520384726956E-7</v>
      </c>
      <c r="R216" s="84">
        <f>P216/'סכום נכסי הקרן'!$C$42</f>
        <v>2.4263944500828778E-9</v>
      </c>
    </row>
    <row r="217" spans="2:18">
      <c r="B217" s="76" t="s">
        <v>3436</v>
      </c>
      <c r="C217" s="86" t="s">
        <v>3051</v>
      </c>
      <c r="D217" s="73" t="s">
        <v>3196</v>
      </c>
      <c r="E217" s="73"/>
      <c r="F217" s="73" t="s">
        <v>497</v>
      </c>
      <c r="G217" s="94">
        <v>42718</v>
      </c>
      <c r="H217" s="73" t="s">
        <v>129</v>
      </c>
      <c r="I217" s="83">
        <v>5.9399999943316626</v>
      </c>
      <c r="J217" s="86" t="s">
        <v>523</v>
      </c>
      <c r="K217" s="86" t="s">
        <v>131</v>
      </c>
      <c r="L217" s="87">
        <v>8.0500000000000002E-2</v>
      </c>
      <c r="M217" s="87">
        <v>9.8600000182646405E-2</v>
      </c>
      <c r="N217" s="83">
        <v>34.046627000000008</v>
      </c>
      <c r="O217" s="85">
        <v>93.27</v>
      </c>
      <c r="P217" s="83">
        <v>3.175534700000001E-2</v>
      </c>
      <c r="Q217" s="84">
        <f t="shared" si="3"/>
        <v>1.3943720270267084E-7</v>
      </c>
      <c r="R217" s="84">
        <f>P217/'סכום נכסי הקרן'!$C$42</f>
        <v>1.6950790813176652E-9</v>
      </c>
    </row>
    <row r="218" spans="2:18">
      <c r="B218" s="76" t="s">
        <v>3436</v>
      </c>
      <c r="C218" s="86" t="s">
        <v>3051</v>
      </c>
      <c r="D218" s="73" t="s">
        <v>3197</v>
      </c>
      <c r="E218" s="73"/>
      <c r="F218" s="73" t="s">
        <v>497</v>
      </c>
      <c r="G218" s="94">
        <v>42900</v>
      </c>
      <c r="H218" s="73" t="s">
        <v>129</v>
      </c>
      <c r="I218" s="83">
        <v>5.9300000237368611</v>
      </c>
      <c r="J218" s="86" t="s">
        <v>523</v>
      </c>
      <c r="K218" s="86" t="s">
        <v>131</v>
      </c>
      <c r="L218" s="87">
        <v>8.0500000000000002E-2</v>
      </c>
      <c r="M218" s="87">
        <v>9.9200000576085634E-2</v>
      </c>
      <c r="N218" s="83">
        <v>40.329523000000009</v>
      </c>
      <c r="O218" s="85">
        <v>92.97</v>
      </c>
      <c r="P218" s="83">
        <v>3.7494427000000004E-2</v>
      </c>
      <c r="Q218" s="84">
        <f t="shared" si="3"/>
        <v>1.6463740792438809E-7</v>
      </c>
      <c r="R218" s="84">
        <f>P218/'סכום נכסי הקרן'!$C$42</f>
        <v>2.0014273147036385E-9</v>
      </c>
    </row>
    <row r="219" spans="2:18">
      <c r="B219" s="76" t="s">
        <v>3436</v>
      </c>
      <c r="C219" s="86" t="s">
        <v>3051</v>
      </c>
      <c r="D219" s="73" t="s">
        <v>3198</v>
      </c>
      <c r="E219" s="73"/>
      <c r="F219" s="73" t="s">
        <v>497</v>
      </c>
      <c r="G219" s="94">
        <v>43075</v>
      </c>
      <c r="H219" s="73" t="s">
        <v>129</v>
      </c>
      <c r="I219" s="83">
        <v>5.9300000598158791</v>
      </c>
      <c r="J219" s="86" t="s">
        <v>523</v>
      </c>
      <c r="K219" s="86" t="s">
        <v>131</v>
      </c>
      <c r="L219" s="87">
        <v>8.0500000000000002E-2</v>
      </c>
      <c r="M219" s="87">
        <v>9.9400000697134686E-2</v>
      </c>
      <c r="N219" s="83">
        <v>25.024697000000007</v>
      </c>
      <c r="O219" s="85">
        <v>92.86</v>
      </c>
      <c r="P219" s="83">
        <v>2.3237977000000003E-2</v>
      </c>
      <c r="Q219" s="84">
        <f t="shared" si="3"/>
        <v>1.0203757210869094E-7</v>
      </c>
      <c r="R219" s="84">
        <f>P219/'סכום נכסי הקרן'!$C$42</f>
        <v>1.2404275949131032E-9</v>
      </c>
    </row>
    <row r="220" spans="2:18">
      <c r="B220" s="76" t="s">
        <v>3436</v>
      </c>
      <c r="C220" s="86" t="s">
        <v>3051</v>
      </c>
      <c r="D220" s="73" t="s">
        <v>3199</v>
      </c>
      <c r="E220" s="73"/>
      <c r="F220" s="73" t="s">
        <v>497</v>
      </c>
      <c r="G220" s="94">
        <v>43292</v>
      </c>
      <c r="H220" s="73" t="s">
        <v>129</v>
      </c>
      <c r="I220" s="83">
        <v>5.9199999861031571</v>
      </c>
      <c r="J220" s="86" t="s">
        <v>523</v>
      </c>
      <c r="K220" s="86" t="s">
        <v>131</v>
      </c>
      <c r="L220" s="87">
        <v>8.0500000000000002E-2</v>
      </c>
      <c r="M220" s="87">
        <v>9.9499999676266743E-2</v>
      </c>
      <c r="N220" s="83">
        <v>68.236660999999998</v>
      </c>
      <c r="O220" s="85">
        <v>92.8</v>
      </c>
      <c r="P220" s="83">
        <v>6.3323739000000018E-2</v>
      </c>
      <c r="Q220" s="84">
        <f t="shared" si="3"/>
        <v>2.7805348909693925E-7</v>
      </c>
      <c r="R220" s="84">
        <f>P220/'סכום נכסי הקרן'!$C$42</f>
        <v>3.3801786303805656E-9</v>
      </c>
    </row>
    <row r="221" spans="2:18">
      <c r="B221" s="76" t="s">
        <v>3408</v>
      </c>
      <c r="C221" s="86" t="s">
        <v>3051</v>
      </c>
      <c r="D221" s="73" t="s">
        <v>3200</v>
      </c>
      <c r="E221" s="73"/>
      <c r="F221" s="73" t="s">
        <v>497</v>
      </c>
      <c r="G221" s="94">
        <v>44858</v>
      </c>
      <c r="H221" s="73" t="s">
        <v>129</v>
      </c>
      <c r="I221" s="83">
        <v>5.5899999999756353</v>
      </c>
      <c r="J221" s="86" t="s">
        <v>523</v>
      </c>
      <c r="K221" s="86" t="s">
        <v>131</v>
      </c>
      <c r="L221" s="87">
        <v>3.49E-2</v>
      </c>
      <c r="M221" s="87">
        <v>4.4799999999860771E-2</v>
      </c>
      <c r="N221" s="83">
        <v>98848.12510200002</v>
      </c>
      <c r="O221" s="85">
        <v>98.82</v>
      </c>
      <c r="P221" s="83">
        <v>97.681708982000018</v>
      </c>
      <c r="Q221" s="84">
        <f t="shared" si="3"/>
        <v>4.2891876620546564E-4</v>
      </c>
      <c r="R221" s="84">
        <f>P221/'סכום נכסי הקרן'!$C$42</f>
        <v>5.2141839773549964E-6</v>
      </c>
    </row>
    <row r="222" spans="2:18">
      <c r="B222" s="76" t="s">
        <v>3408</v>
      </c>
      <c r="C222" s="86" t="s">
        <v>3051</v>
      </c>
      <c r="D222" s="73" t="s">
        <v>3201</v>
      </c>
      <c r="E222" s="73"/>
      <c r="F222" s="73" t="s">
        <v>497</v>
      </c>
      <c r="G222" s="94">
        <v>44858</v>
      </c>
      <c r="H222" s="73" t="s">
        <v>129</v>
      </c>
      <c r="I222" s="83">
        <v>5.6100000000299861</v>
      </c>
      <c r="J222" s="86" t="s">
        <v>523</v>
      </c>
      <c r="K222" s="86" t="s">
        <v>131</v>
      </c>
      <c r="L222" s="87">
        <v>3.49E-2</v>
      </c>
      <c r="M222" s="87">
        <v>4.4700000000198671E-2</v>
      </c>
      <c r="N222" s="83">
        <v>81997.284818000015</v>
      </c>
      <c r="O222" s="85">
        <v>98.83</v>
      </c>
      <c r="P222" s="83">
        <v>81.037910037000003</v>
      </c>
      <c r="Q222" s="84">
        <f t="shared" si="3"/>
        <v>3.5583612071472467E-4</v>
      </c>
      <c r="R222" s="84">
        <f>P222/'סכום נכסי הקרן'!$C$42</f>
        <v>4.3257491753253878E-6</v>
      </c>
    </row>
    <row r="223" spans="2:18">
      <c r="B223" s="76" t="s">
        <v>3408</v>
      </c>
      <c r="C223" s="86" t="s">
        <v>3051</v>
      </c>
      <c r="D223" s="73" t="s">
        <v>3202</v>
      </c>
      <c r="E223" s="73"/>
      <c r="F223" s="73" t="s">
        <v>497</v>
      </c>
      <c r="G223" s="94">
        <v>44858</v>
      </c>
      <c r="H223" s="73" t="s">
        <v>129</v>
      </c>
      <c r="I223" s="83">
        <v>5.4899999999837537</v>
      </c>
      <c r="J223" s="86" t="s">
        <v>523</v>
      </c>
      <c r="K223" s="86" t="s">
        <v>131</v>
      </c>
      <c r="L223" s="87">
        <v>3.49E-2</v>
      </c>
      <c r="M223" s="87">
        <v>4.4899999999935991E-2</v>
      </c>
      <c r="N223" s="83">
        <v>102733.56454600001</v>
      </c>
      <c r="O223" s="85">
        <v>98.86</v>
      </c>
      <c r="P223" s="83">
        <v>101.56239268500003</v>
      </c>
      <c r="Q223" s="84">
        <f t="shared" si="3"/>
        <v>4.4595878406828934E-4</v>
      </c>
      <c r="R223" s="84">
        <f>P223/'סכום נכסי הקרן'!$C$42</f>
        <v>5.421332265363492E-6</v>
      </c>
    </row>
    <row r="224" spans="2:18">
      <c r="B224" s="76" t="s">
        <v>3408</v>
      </c>
      <c r="C224" s="86" t="s">
        <v>3051</v>
      </c>
      <c r="D224" s="73" t="s">
        <v>3203</v>
      </c>
      <c r="E224" s="73"/>
      <c r="F224" s="73" t="s">
        <v>497</v>
      </c>
      <c r="G224" s="94">
        <v>44858</v>
      </c>
      <c r="H224" s="73" t="s">
        <v>129</v>
      </c>
      <c r="I224" s="83">
        <v>5.5200000000080767</v>
      </c>
      <c r="J224" s="86" t="s">
        <v>523</v>
      </c>
      <c r="K224" s="86" t="s">
        <v>131</v>
      </c>
      <c r="L224" s="87">
        <v>3.49E-2</v>
      </c>
      <c r="M224" s="87">
        <v>4.4800000000080768E-2</v>
      </c>
      <c r="N224" s="83">
        <v>125245.89543800002</v>
      </c>
      <c r="O224" s="85">
        <v>98.86</v>
      </c>
      <c r="P224" s="83">
        <v>123.81808100000002</v>
      </c>
      <c r="Q224" s="84">
        <f t="shared" si="3"/>
        <v>5.4368314283111802E-4</v>
      </c>
      <c r="R224" s="84">
        <f>P224/'סכום נכסי הקרן'!$C$42</f>
        <v>6.6093259504295836E-6</v>
      </c>
    </row>
    <row r="225" spans="2:18">
      <c r="B225" s="76" t="s">
        <v>3408</v>
      </c>
      <c r="C225" s="86" t="s">
        <v>3051</v>
      </c>
      <c r="D225" s="73" t="s">
        <v>3204</v>
      </c>
      <c r="E225" s="73"/>
      <c r="F225" s="73" t="s">
        <v>497</v>
      </c>
      <c r="G225" s="94">
        <v>44858</v>
      </c>
      <c r="H225" s="73" t="s">
        <v>129</v>
      </c>
      <c r="I225" s="83">
        <v>5.7400000000010989</v>
      </c>
      <c r="J225" s="86" t="s">
        <v>523</v>
      </c>
      <c r="K225" s="86" t="s">
        <v>131</v>
      </c>
      <c r="L225" s="87">
        <v>3.49E-2</v>
      </c>
      <c r="M225" s="87">
        <v>4.459999999990661E-2</v>
      </c>
      <c r="N225" s="83">
        <v>73715.213851000008</v>
      </c>
      <c r="O225" s="85">
        <v>98.77</v>
      </c>
      <c r="P225" s="83">
        <v>72.808510508000012</v>
      </c>
      <c r="Q225" s="84">
        <f t="shared" si="3"/>
        <v>3.1970096368915557E-4</v>
      </c>
      <c r="R225" s="84">
        <f>P225/'סכום נכסי הקרן'!$C$42</f>
        <v>3.8864693591289738E-6</v>
      </c>
    </row>
    <row r="226" spans="2:18">
      <c r="B226" s="76" t="s">
        <v>3437</v>
      </c>
      <c r="C226" s="86" t="s">
        <v>3050</v>
      </c>
      <c r="D226" s="73">
        <v>9637</v>
      </c>
      <c r="E226" s="73"/>
      <c r="F226" s="73" t="s">
        <v>497</v>
      </c>
      <c r="G226" s="94">
        <v>45104</v>
      </c>
      <c r="H226" s="73" t="s">
        <v>129</v>
      </c>
      <c r="I226" s="83">
        <v>2.7400000000017042</v>
      </c>
      <c r="J226" s="86" t="s">
        <v>310</v>
      </c>
      <c r="K226" s="86" t="s">
        <v>131</v>
      </c>
      <c r="L226" s="87">
        <v>5.2159000000000004E-2</v>
      </c>
      <c r="M226" s="87">
        <v>5.67000000000282E-2</v>
      </c>
      <c r="N226" s="83">
        <v>769512.50000000012</v>
      </c>
      <c r="O226" s="85">
        <v>99.12</v>
      </c>
      <c r="P226" s="83">
        <v>762.74079415500012</v>
      </c>
      <c r="Q226" s="84">
        <f t="shared" si="3"/>
        <v>3.3491821936062248E-3</v>
      </c>
      <c r="R226" s="84">
        <f>P226/'סכום נכסי הקרן'!$C$42</f>
        <v>4.0714590983363006E-5</v>
      </c>
    </row>
    <row r="227" spans="2:18">
      <c r="B227" s="76" t="s">
        <v>3438</v>
      </c>
      <c r="C227" s="86" t="s">
        <v>3050</v>
      </c>
      <c r="D227" s="73">
        <v>9577</v>
      </c>
      <c r="E227" s="73"/>
      <c r="F227" s="73" t="s">
        <v>497</v>
      </c>
      <c r="G227" s="94">
        <v>45063</v>
      </c>
      <c r="H227" s="73" t="s">
        <v>129</v>
      </c>
      <c r="I227" s="83">
        <v>3.790000000001633</v>
      </c>
      <c r="J227" s="86" t="s">
        <v>310</v>
      </c>
      <c r="K227" s="86" t="s">
        <v>131</v>
      </c>
      <c r="L227" s="87">
        <v>4.4344000000000001E-2</v>
      </c>
      <c r="M227" s="87">
        <v>4.470000000001461E-2</v>
      </c>
      <c r="N227" s="83">
        <v>1154268.7500000002</v>
      </c>
      <c r="O227" s="85">
        <v>100.84</v>
      </c>
      <c r="P227" s="83">
        <v>1163.9645814900002</v>
      </c>
      <c r="Q227" s="84">
        <f t="shared" si="3"/>
        <v>5.1109491981917426E-3</v>
      </c>
      <c r="R227" s="84">
        <f>P227/'סכום נכסי הקרן'!$C$42</f>
        <v>6.2131647104293007E-5</v>
      </c>
    </row>
    <row r="228" spans="2:18">
      <c r="B228" s="76" t="s">
        <v>3439</v>
      </c>
      <c r="C228" s="86" t="s">
        <v>3050</v>
      </c>
      <c r="D228" s="73" t="s">
        <v>3205</v>
      </c>
      <c r="E228" s="73"/>
      <c r="F228" s="73" t="s">
        <v>497</v>
      </c>
      <c r="G228" s="94">
        <v>42372</v>
      </c>
      <c r="H228" s="73" t="s">
        <v>129</v>
      </c>
      <c r="I228" s="83">
        <v>9.6799999999999446</v>
      </c>
      <c r="J228" s="86" t="s">
        <v>127</v>
      </c>
      <c r="K228" s="86" t="s">
        <v>131</v>
      </c>
      <c r="L228" s="87">
        <v>6.7000000000000004E-2</v>
      </c>
      <c r="M228" s="87">
        <v>3.1100000000000617E-2</v>
      </c>
      <c r="N228" s="83">
        <v>941401.78232400015</v>
      </c>
      <c r="O228" s="85">
        <v>155.31</v>
      </c>
      <c r="P228" s="83">
        <v>1462.0910738810003</v>
      </c>
      <c r="Q228" s="84">
        <f t="shared" si="3"/>
        <v>6.4200176883127957E-3</v>
      </c>
      <c r="R228" s="84">
        <f>P228/'סכום נכסי הקרן'!$C$42</f>
        <v>7.8045438908822619E-5</v>
      </c>
    </row>
    <row r="229" spans="2:18">
      <c r="B229" s="76" t="s">
        <v>3440</v>
      </c>
      <c r="C229" s="86" t="s">
        <v>3051</v>
      </c>
      <c r="D229" s="73" t="s">
        <v>3206</v>
      </c>
      <c r="E229" s="73"/>
      <c r="F229" s="73" t="s">
        <v>3207</v>
      </c>
      <c r="G229" s="94">
        <v>41816</v>
      </c>
      <c r="H229" s="73" t="s">
        <v>129</v>
      </c>
      <c r="I229" s="83">
        <v>5.8299999999979697</v>
      </c>
      <c r="J229" s="86" t="s">
        <v>523</v>
      </c>
      <c r="K229" s="86" t="s">
        <v>131</v>
      </c>
      <c r="L229" s="87">
        <v>4.4999999999999998E-2</v>
      </c>
      <c r="M229" s="87">
        <v>8.1099999999955638E-2</v>
      </c>
      <c r="N229" s="83">
        <v>294825.33409200003</v>
      </c>
      <c r="O229" s="85">
        <v>90.27</v>
      </c>
      <c r="P229" s="83">
        <v>266.13883273800008</v>
      </c>
      <c r="Q229" s="84">
        <f t="shared" si="3"/>
        <v>1.168611206406931E-3</v>
      </c>
      <c r="R229" s="84">
        <f>P229/'סכום נכסי הקרן'!$C$42</f>
        <v>1.4206312029923175E-5</v>
      </c>
    </row>
    <row r="230" spans="2:18">
      <c r="B230" s="76" t="s">
        <v>3440</v>
      </c>
      <c r="C230" s="86" t="s">
        <v>3051</v>
      </c>
      <c r="D230" s="73" t="s">
        <v>3208</v>
      </c>
      <c r="E230" s="73"/>
      <c r="F230" s="73" t="s">
        <v>3207</v>
      </c>
      <c r="G230" s="94">
        <v>42625</v>
      </c>
      <c r="H230" s="73" t="s">
        <v>129</v>
      </c>
      <c r="I230" s="83">
        <v>5.8299999999867085</v>
      </c>
      <c r="J230" s="86" t="s">
        <v>523</v>
      </c>
      <c r="K230" s="86" t="s">
        <v>131</v>
      </c>
      <c r="L230" s="87">
        <v>4.4999999999999998E-2</v>
      </c>
      <c r="M230" s="87">
        <v>8.1099999999888581E-2</v>
      </c>
      <c r="N230" s="83">
        <v>82096.643964000017</v>
      </c>
      <c r="O230" s="85">
        <v>90.73</v>
      </c>
      <c r="P230" s="83">
        <v>74.486286153000009</v>
      </c>
      <c r="Q230" s="84">
        <f t="shared" si="3"/>
        <v>3.2706804875679685E-4</v>
      </c>
      <c r="R230" s="84">
        <f>P230/'סכום נכסי הקרן'!$C$42</f>
        <v>3.9760278954908579E-6</v>
      </c>
    </row>
    <row r="231" spans="2:18">
      <c r="B231" s="76" t="s">
        <v>3440</v>
      </c>
      <c r="C231" s="86" t="s">
        <v>3051</v>
      </c>
      <c r="D231" s="73" t="s">
        <v>3209</v>
      </c>
      <c r="E231" s="73"/>
      <c r="F231" s="73" t="s">
        <v>3207</v>
      </c>
      <c r="G231" s="94">
        <v>42716</v>
      </c>
      <c r="H231" s="73" t="s">
        <v>129</v>
      </c>
      <c r="I231" s="83">
        <v>5.8299999999481091</v>
      </c>
      <c r="J231" s="86" t="s">
        <v>523</v>
      </c>
      <c r="K231" s="86" t="s">
        <v>131</v>
      </c>
      <c r="L231" s="87">
        <v>4.4999999999999998E-2</v>
      </c>
      <c r="M231" s="87">
        <v>8.109999999932524E-2</v>
      </c>
      <c r="N231" s="83">
        <v>62110.934571000005</v>
      </c>
      <c r="O231" s="85">
        <v>90.91</v>
      </c>
      <c r="P231" s="83">
        <v>56.465055371000012</v>
      </c>
      <c r="Q231" s="84">
        <f t="shared" si="3"/>
        <v>2.4793712288464869E-4</v>
      </c>
      <c r="R231" s="84">
        <f>P231/'סכום נכסי הקרן'!$C$42</f>
        <v>3.0140667077209319E-6</v>
      </c>
    </row>
    <row r="232" spans="2:18">
      <c r="B232" s="76" t="s">
        <v>3440</v>
      </c>
      <c r="C232" s="86" t="s">
        <v>3051</v>
      </c>
      <c r="D232" s="73" t="s">
        <v>3210</v>
      </c>
      <c r="E232" s="73"/>
      <c r="F232" s="73" t="s">
        <v>3207</v>
      </c>
      <c r="G232" s="94">
        <v>42803</v>
      </c>
      <c r="H232" s="73" t="s">
        <v>129</v>
      </c>
      <c r="I232" s="83">
        <v>5.829999999995386</v>
      </c>
      <c r="J232" s="86" t="s">
        <v>523</v>
      </c>
      <c r="K232" s="86" t="s">
        <v>131</v>
      </c>
      <c r="L232" s="87">
        <v>4.4999999999999998E-2</v>
      </c>
      <c r="M232" s="87">
        <v>8.1099999999929687E-2</v>
      </c>
      <c r="N232" s="83">
        <v>398053.48540599999</v>
      </c>
      <c r="O232" s="85">
        <v>91.46</v>
      </c>
      <c r="P232" s="83">
        <v>364.05974529600002</v>
      </c>
      <c r="Q232" s="84">
        <f t="shared" si="3"/>
        <v>1.5985803115526043E-3</v>
      </c>
      <c r="R232" s="84">
        <f>P232/'סכום נכסי הקרן'!$C$42</f>
        <v>1.9433264533405562E-5</v>
      </c>
    </row>
    <row r="233" spans="2:18">
      <c r="B233" s="76" t="s">
        <v>3440</v>
      </c>
      <c r="C233" s="86" t="s">
        <v>3051</v>
      </c>
      <c r="D233" s="73" t="s">
        <v>3211</v>
      </c>
      <c r="E233" s="73"/>
      <c r="F233" s="73" t="s">
        <v>3207</v>
      </c>
      <c r="G233" s="94">
        <v>42898</v>
      </c>
      <c r="H233" s="73" t="s">
        <v>129</v>
      </c>
      <c r="I233" s="83">
        <v>5.8299999999860539</v>
      </c>
      <c r="J233" s="86" t="s">
        <v>523</v>
      </c>
      <c r="K233" s="86" t="s">
        <v>131</v>
      </c>
      <c r="L233" s="87">
        <v>4.4999999999999998E-2</v>
      </c>
      <c r="M233" s="87">
        <v>8.1099999999831168E-2</v>
      </c>
      <c r="N233" s="83">
        <v>74863.660316000009</v>
      </c>
      <c r="O233" s="85">
        <v>91</v>
      </c>
      <c r="P233" s="83">
        <v>68.125933065000012</v>
      </c>
      <c r="Q233" s="84">
        <f t="shared" si="3"/>
        <v>2.9913984369602355E-4</v>
      </c>
      <c r="R233" s="84">
        <f>P233/'סכום נכסי הקרן'!$C$42</f>
        <v>3.6365165222010935E-6</v>
      </c>
    </row>
    <row r="234" spans="2:18">
      <c r="B234" s="76" t="s">
        <v>3440</v>
      </c>
      <c r="C234" s="86" t="s">
        <v>3051</v>
      </c>
      <c r="D234" s="73" t="s">
        <v>3212</v>
      </c>
      <c r="E234" s="73"/>
      <c r="F234" s="73" t="s">
        <v>3207</v>
      </c>
      <c r="G234" s="94">
        <v>42989</v>
      </c>
      <c r="H234" s="73" t="s">
        <v>129</v>
      </c>
      <c r="I234" s="83">
        <v>5.8300000000044099</v>
      </c>
      <c r="J234" s="86" t="s">
        <v>523</v>
      </c>
      <c r="K234" s="86" t="s">
        <v>131</v>
      </c>
      <c r="L234" s="87">
        <v>4.4999999999999998E-2</v>
      </c>
      <c r="M234" s="87">
        <v>8.1100000000053379E-2</v>
      </c>
      <c r="N234" s="83">
        <v>94337.636048000015</v>
      </c>
      <c r="O234" s="85">
        <v>91.37</v>
      </c>
      <c r="P234" s="83">
        <v>86.196300914000005</v>
      </c>
      <c r="Q234" s="84">
        <f t="shared" si="3"/>
        <v>3.7848652961549521E-4</v>
      </c>
      <c r="R234" s="84">
        <f>P234/'סכום נכסי הקרן'!$C$42</f>
        <v>4.6011006135843548E-6</v>
      </c>
    </row>
    <row r="235" spans="2:18">
      <c r="B235" s="76" t="s">
        <v>3440</v>
      </c>
      <c r="C235" s="86" t="s">
        <v>3051</v>
      </c>
      <c r="D235" s="73" t="s">
        <v>3213</v>
      </c>
      <c r="E235" s="73"/>
      <c r="F235" s="73" t="s">
        <v>3207</v>
      </c>
      <c r="G235" s="94">
        <v>43080</v>
      </c>
      <c r="H235" s="73" t="s">
        <v>129</v>
      </c>
      <c r="I235" s="83">
        <v>5.8300000000316761</v>
      </c>
      <c r="J235" s="86" t="s">
        <v>523</v>
      </c>
      <c r="K235" s="86" t="s">
        <v>131</v>
      </c>
      <c r="L235" s="87">
        <v>4.4999999999999998E-2</v>
      </c>
      <c r="M235" s="87">
        <v>8.1100000000105588E-2</v>
      </c>
      <c r="N235" s="83">
        <v>29229.060147000007</v>
      </c>
      <c r="O235" s="85">
        <v>90.73</v>
      </c>
      <c r="P235" s="83">
        <v>26.519528452000003</v>
      </c>
      <c r="Q235" s="84">
        <f t="shared" si="3"/>
        <v>1.1644681018099944E-4</v>
      </c>
      <c r="R235" s="84">
        <f>P235/'סכום נכסי הקרן'!$C$42</f>
        <v>1.415594606016865E-6</v>
      </c>
    </row>
    <row r="236" spans="2:18">
      <c r="B236" s="76" t="s">
        <v>3440</v>
      </c>
      <c r="C236" s="86" t="s">
        <v>3051</v>
      </c>
      <c r="D236" s="73" t="s">
        <v>3214</v>
      </c>
      <c r="E236" s="73"/>
      <c r="F236" s="73" t="s">
        <v>3207</v>
      </c>
      <c r="G236" s="94">
        <v>43171</v>
      </c>
      <c r="H236" s="73" t="s">
        <v>129</v>
      </c>
      <c r="I236" s="83">
        <v>5.7199999999579045</v>
      </c>
      <c r="J236" s="86" t="s">
        <v>523</v>
      </c>
      <c r="K236" s="86" t="s">
        <v>131</v>
      </c>
      <c r="L236" s="87">
        <v>4.4999999999999998E-2</v>
      </c>
      <c r="M236" s="87">
        <v>8.179999999951891E-2</v>
      </c>
      <c r="N236" s="83">
        <v>21839.524567000004</v>
      </c>
      <c r="O236" s="85">
        <v>91.37</v>
      </c>
      <c r="P236" s="83">
        <v>19.954774222000005</v>
      </c>
      <c r="Q236" s="84">
        <f t="shared" si="3"/>
        <v>8.7621083091267895E-5</v>
      </c>
      <c r="R236" s="84">
        <f>P236/'סכום נכסי הקרן'!$C$42</f>
        <v>1.0651724371372539E-6</v>
      </c>
    </row>
    <row r="237" spans="2:18">
      <c r="B237" s="76" t="s">
        <v>3440</v>
      </c>
      <c r="C237" s="86" t="s">
        <v>3051</v>
      </c>
      <c r="D237" s="73" t="s">
        <v>3215</v>
      </c>
      <c r="E237" s="73"/>
      <c r="F237" s="73" t="s">
        <v>3207</v>
      </c>
      <c r="G237" s="94">
        <v>43341</v>
      </c>
      <c r="H237" s="73" t="s">
        <v>129</v>
      </c>
      <c r="I237" s="83">
        <v>5.8699999999954056</v>
      </c>
      <c r="J237" s="86" t="s">
        <v>523</v>
      </c>
      <c r="K237" s="86" t="s">
        <v>131</v>
      </c>
      <c r="L237" s="87">
        <v>4.4999999999999998E-2</v>
      </c>
      <c r="M237" s="87">
        <v>7.849999999987016E-2</v>
      </c>
      <c r="N237" s="83">
        <v>54790.078135000011</v>
      </c>
      <c r="O237" s="85">
        <v>91.37</v>
      </c>
      <c r="P237" s="83">
        <v>50.061694229000011</v>
      </c>
      <c r="Q237" s="84">
        <f t="shared" si="3"/>
        <v>2.1982007017111793E-4</v>
      </c>
      <c r="R237" s="84">
        <f>P237/'סכום נכסי הקרן'!$C$42</f>
        <v>2.6722595934126991E-6</v>
      </c>
    </row>
    <row r="238" spans="2:18">
      <c r="B238" s="76" t="s">
        <v>3440</v>
      </c>
      <c r="C238" s="86" t="s">
        <v>3051</v>
      </c>
      <c r="D238" s="73" t="s">
        <v>3216</v>
      </c>
      <c r="E238" s="73"/>
      <c r="F238" s="73" t="s">
        <v>3207</v>
      </c>
      <c r="G238" s="94">
        <v>43990</v>
      </c>
      <c r="H238" s="73" t="s">
        <v>129</v>
      </c>
      <c r="I238" s="83">
        <v>5.8300000000355849</v>
      </c>
      <c r="J238" s="86" t="s">
        <v>523</v>
      </c>
      <c r="K238" s="86" t="s">
        <v>131</v>
      </c>
      <c r="L238" s="87">
        <v>4.4999999999999998E-2</v>
      </c>
      <c r="M238" s="87">
        <v>8.1100000000544584E-2</v>
      </c>
      <c r="N238" s="83">
        <v>56509.799906000007</v>
      </c>
      <c r="O238" s="85">
        <v>90.01</v>
      </c>
      <c r="P238" s="83">
        <v>50.864474293000008</v>
      </c>
      <c r="Q238" s="84">
        <f t="shared" si="3"/>
        <v>2.2334506413542986E-4</v>
      </c>
      <c r="R238" s="84">
        <f>P238/'סכום נכסי הקרן'!$C$42</f>
        <v>2.7151114537115411E-6</v>
      </c>
    </row>
    <row r="239" spans="2:18">
      <c r="B239" s="76" t="s">
        <v>3440</v>
      </c>
      <c r="C239" s="86" t="s">
        <v>3051</v>
      </c>
      <c r="D239" s="73" t="s">
        <v>3217</v>
      </c>
      <c r="E239" s="73"/>
      <c r="F239" s="73" t="s">
        <v>3207</v>
      </c>
      <c r="G239" s="94">
        <v>41893</v>
      </c>
      <c r="H239" s="73" t="s">
        <v>129</v>
      </c>
      <c r="I239" s="83">
        <v>5.8299999999984626</v>
      </c>
      <c r="J239" s="86" t="s">
        <v>523</v>
      </c>
      <c r="K239" s="86" t="s">
        <v>131</v>
      </c>
      <c r="L239" s="87">
        <v>4.4999999999999998E-2</v>
      </c>
      <c r="M239" s="87">
        <v>8.1099999999930783E-2</v>
      </c>
      <c r="N239" s="83">
        <v>57841.759096000009</v>
      </c>
      <c r="O239" s="85">
        <v>89.92</v>
      </c>
      <c r="P239" s="83">
        <v>52.011310475999998</v>
      </c>
      <c r="Q239" s="84">
        <f t="shared" si="3"/>
        <v>2.2838080281955531E-4</v>
      </c>
      <c r="R239" s="84">
        <f>P239/'סכום נכסי הקרן'!$C$42</f>
        <v>2.7763287984157725E-6</v>
      </c>
    </row>
    <row r="240" spans="2:18">
      <c r="B240" s="76" t="s">
        <v>3440</v>
      </c>
      <c r="C240" s="86" t="s">
        <v>3051</v>
      </c>
      <c r="D240" s="73" t="s">
        <v>3218</v>
      </c>
      <c r="E240" s="73"/>
      <c r="F240" s="73" t="s">
        <v>3207</v>
      </c>
      <c r="G240" s="94">
        <v>42151</v>
      </c>
      <c r="H240" s="73" t="s">
        <v>129</v>
      </c>
      <c r="I240" s="83">
        <v>5.830000000002963</v>
      </c>
      <c r="J240" s="86" t="s">
        <v>523</v>
      </c>
      <c r="K240" s="86" t="s">
        <v>131</v>
      </c>
      <c r="L240" s="87">
        <v>4.4999999999999998E-2</v>
      </c>
      <c r="M240" s="87">
        <v>8.1100000000035866E-2</v>
      </c>
      <c r="N240" s="83">
        <v>211826.37639100003</v>
      </c>
      <c r="O240" s="85">
        <v>90.82</v>
      </c>
      <c r="P240" s="83">
        <v>192.38072472100004</v>
      </c>
      <c r="Q240" s="84">
        <f t="shared" si="3"/>
        <v>8.4474057578425433E-4</v>
      </c>
      <c r="R240" s="84">
        <f>P240/'סכום נכסי הקרן'!$C$42</f>
        <v>1.0269153793951591E-5</v>
      </c>
    </row>
    <row r="241" spans="2:18">
      <c r="B241" s="76" t="s">
        <v>3440</v>
      </c>
      <c r="C241" s="86" t="s">
        <v>3051</v>
      </c>
      <c r="D241" s="73" t="s">
        <v>3219</v>
      </c>
      <c r="E241" s="73"/>
      <c r="F241" s="73" t="s">
        <v>3207</v>
      </c>
      <c r="G241" s="94">
        <v>42166</v>
      </c>
      <c r="H241" s="73" t="s">
        <v>129</v>
      </c>
      <c r="I241" s="83">
        <v>5.8300000000149721</v>
      </c>
      <c r="J241" s="86" t="s">
        <v>523</v>
      </c>
      <c r="K241" s="86" t="s">
        <v>131</v>
      </c>
      <c r="L241" s="87">
        <v>4.4999999999999998E-2</v>
      </c>
      <c r="M241" s="87">
        <v>8.1100000000224839E-2</v>
      </c>
      <c r="N241" s="83">
        <v>199305.33685500003</v>
      </c>
      <c r="O241" s="85">
        <v>90.82</v>
      </c>
      <c r="P241" s="83">
        <v>181.00911616300002</v>
      </c>
      <c r="Q241" s="84">
        <f t="shared" si="3"/>
        <v>7.9480803095779485E-4</v>
      </c>
      <c r="R241" s="84">
        <f>P241/'סכום נכסי הקרן'!$C$42</f>
        <v>9.6621449715444939E-6</v>
      </c>
    </row>
    <row r="242" spans="2:18">
      <c r="B242" s="76" t="s">
        <v>3440</v>
      </c>
      <c r="C242" s="86" t="s">
        <v>3051</v>
      </c>
      <c r="D242" s="73" t="s">
        <v>3220</v>
      </c>
      <c r="E242" s="73"/>
      <c r="F242" s="73" t="s">
        <v>3207</v>
      </c>
      <c r="G242" s="94">
        <v>42257</v>
      </c>
      <c r="H242" s="73" t="s">
        <v>129</v>
      </c>
      <c r="I242" s="83">
        <v>5.8299999999879599</v>
      </c>
      <c r="J242" s="86" t="s">
        <v>523</v>
      </c>
      <c r="K242" s="86" t="s">
        <v>131</v>
      </c>
      <c r="L242" s="87">
        <v>4.4999999999999998E-2</v>
      </c>
      <c r="M242" s="87">
        <v>8.1099999999837746E-2</v>
      </c>
      <c r="N242" s="83">
        <v>105911.74566700001</v>
      </c>
      <c r="O242" s="85">
        <v>90.18</v>
      </c>
      <c r="P242" s="83">
        <v>95.511211405000012</v>
      </c>
      <c r="Q242" s="84">
        <f t="shared" si="3"/>
        <v>4.1938814729552883E-4</v>
      </c>
      <c r="R242" s="84">
        <f>P242/'סכום נכסי הקרן'!$C$42</f>
        <v>5.0983242754023339E-6</v>
      </c>
    </row>
    <row r="243" spans="2:18">
      <c r="B243" s="76" t="s">
        <v>3440</v>
      </c>
      <c r="C243" s="86" t="s">
        <v>3051</v>
      </c>
      <c r="D243" s="73" t="s">
        <v>3221</v>
      </c>
      <c r="E243" s="73"/>
      <c r="F243" s="73" t="s">
        <v>3207</v>
      </c>
      <c r="G243" s="94">
        <v>42348</v>
      </c>
      <c r="H243" s="73" t="s">
        <v>129</v>
      </c>
      <c r="I243" s="83">
        <v>5.8299999999890515</v>
      </c>
      <c r="J243" s="86" t="s">
        <v>523</v>
      </c>
      <c r="K243" s="86" t="s">
        <v>131</v>
      </c>
      <c r="L243" s="87">
        <v>4.4999999999999998E-2</v>
      </c>
      <c r="M243" s="87">
        <v>8.1099999999823147E-2</v>
      </c>
      <c r="N243" s="83">
        <v>183406.04679500003</v>
      </c>
      <c r="O243" s="85">
        <v>90.64</v>
      </c>
      <c r="P243" s="83">
        <v>166.23923975400004</v>
      </c>
      <c r="Q243" s="84">
        <f t="shared" si="3"/>
        <v>7.2995374828423046E-4</v>
      </c>
      <c r="R243" s="84">
        <f>P243/'סכום נכסי הקרן'!$C$42</f>
        <v>8.8737388950956008E-6</v>
      </c>
    </row>
    <row r="244" spans="2:18">
      <c r="B244" s="76" t="s">
        <v>3440</v>
      </c>
      <c r="C244" s="86" t="s">
        <v>3051</v>
      </c>
      <c r="D244" s="73" t="s">
        <v>3222</v>
      </c>
      <c r="E244" s="73"/>
      <c r="F244" s="73" t="s">
        <v>3207</v>
      </c>
      <c r="G244" s="94">
        <v>42439</v>
      </c>
      <c r="H244" s="73" t="s">
        <v>129</v>
      </c>
      <c r="I244" s="83">
        <v>5.8300000000054668</v>
      </c>
      <c r="J244" s="86" t="s">
        <v>523</v>
      </c>
      <c r="K244" s="86" t="s">
        <v>131</v>
      </c>
      <c r="L244" s="87">
        <v>4.4999999999999998E-2</v>
      </c>
      <c r="M244" s="87">
        <v>8.1100000000076736E-2</v>
      </c>
      <c r="N244" s="83">
        <v>217828.67208100003</v>
      </c>
      <c r="O244" s="85">
        <v>91.55</v>
      </c>
      <c r="P244" s="83">
        <v>199.42215377700001</v>
      </c>
      <c r="Q244" s="84">
        <f t="shared" si="3"/>
        <v>8.7565937413962877E-4</v>
      </c>
      <c r="R244" s="84">
        <f>P244/'סכום נכסי הקרן'!$C$42</f>
        <v>1.0645020544688338E-5</v>
      </c>
    </row>
    <row r="245" spans="2:18">
      <c r="B245" s="76" t="s">
        <v>3440</v>
      </c>
      <c r="C245" s="86" t="s">
        <v>3051</v>
      </c>
      <c r="D245" s="73" t="s">
        <v>3223</v>
      </c>
      <c r="E245" s="73"/>
      <c r="F245" s="73" t="s">
        <v>3207</v>
      </c>
      <c r="G245" s="94">
        <v>42549</v>
      </c>
      <c r="H245" s="73" t="s">
        <v>129</v>
      </c>
      <c r="I245" s="83">
        <v>5.8500000000031944</v>
      </c>
      <c r="J245" s="86" t="s">
        <v>523</v>
      </c>
      <c r="K245" s="86" t="s">
        <v>131</v>
      </c>
      <c r="L245" s="87">
        <v>4.4999999999999998E-2</v>
      </c>
      <c r="M245" s="87">
        <v>7.9900000000087304E-2</v>
      </c>
      <c r="N245" s="83">
        <v>153218.14560100003</v>
      </c>
      <c r="O245" s="85">
        <v>91.95</v>
      </c>
      <c r="P245" s="83">
        <v>140.88409252300002</v>
      </c>
      <c r="Q245" s="84">
        <f t="shared" si="3"/>
        <v>6.1861971675861019E-4</v>
      </c>
      <c r="R245" s="84">
        <f>P245/'סכום נכסי הקרן'!$C$42</f>
        <v>7.5202981761200635E-6</v>
      </c>
    </row>
    <row r="246" spans="2:18">
      <c r="B246" s="76" t="s">
        <v>3440</v>
      </c>
      <c r="C246" s="86" t="s">
        <v>3051</v>
      </c>
      <c r="D246" s="73" t="s">
        <v>3224</v>
      </c>
      <c r="E246" s="73"/>
      <c r="F246" s="73" t="s">
        <v>3207</v>
      </c>
      <c r="G246" s="94">
        <v>42604</v>
      </c>
      <c r="H246" s="73" t="s">
        <v>129</v>
      </c>
      <c r="I246" s="83">
        <v>5.8300000000025287</v>
      </c>
      <c r="J246" s="86" t="s">
        <v>523</v>
      </c>
      <c r="K246" s="86" t="s">
        <v>131</v>
      </c>
      <c r="L246" s="87">
        <v>4.4999999999999998E-2</v>
      </c>
      <c r="M246" s="87">
        <v>8.110000000004508E-2</v>
      </c>
      <c r="N246" s="83">
        <v>200359.39399300001</v>
      </c>
      <c r="O246" s="85">
        <v>90.73</v>
      </c>
      <c r="P246" s="83">
        <v>181.78608123800007</v>
      </c>
      <c r="Q246" s="84">
        <f t="shared" si="3"/>
        <v>7.9821967173299027E-4</v>
      </c>
      <c r="R246" s="84">
        <f>P246/'סכום נכסי הקרן'!$C$42</f>
        <v>9.7036188450797746E-6</v>
      </c>
    </row>
    <row r="247" spans="2:18">
      <c r="B247" s="76" t="s">
        <v>3441</v>
      </c>
      <c r="C247" s="86" t="s">
        <v>3051</v>
      </c>
      <c r="D247" s="73" t="s">
        <v>3225</v>
      </c>
      <c r="E247" s="73"/>
      <c r="F247" s="73" t="s">
        <v>512</v>
      </c>
      <c r="G247" s="94">
        <v>44871</v>
      </c>
      <c r="H247" s="73"/>
      <c r="I247" s="83">
        <v>5.1899999999985003</v>
      </c>
      <c r="J247" s="86" t="s">
        <v>310</v>
      </c>
      <c r="K247" s="86" t="s">
        <v>131</v>
      </c>
      <c r="L247" s="87">
        <v>0.05</v>
      </c>
      <c r="M247" s="87">
        <v>6.3699999999980716E-2</v>
      </c>
      <c r="N247" s="83">
        <v>1204915.6341690002</v>
      </c>
      <c r="O247" s="85">
        <v>96.87</v>
      </c>
      <c r="P247" s="83">
        <v>1167.2016700250003</v>
      </c>
      <c r="Q247" s="84">
        <f t="shared" ref="Q247:Q310" si="4">IFERROR(P247/$P$10,0)</f>
        <v>5.1251632003319579E-3</v>
      </c>
      <c r="R247" s="84">
        <f>P247/'סכום נכסי הקרן'!$C$42</f>
        <v>6.2304440714769127E-5</v>
      </c>
    </row>
    <row r="248" spans="2:18">
      <c r="B248" s="76" t="s">
        <v>3441</v>
      </c>
      <c r="C248" s="86" t="s">
        <v>3051</v>
      </c>
      <c r="D248" s="73" t="s">
        <v>3226</v>
      </c>
      <c r="E248" s="73"/>
      <c r="F248" s="73" t="s">
        <v>512</v>
      </c>
      <c r="G248" s="94">
        <v>44969</v>
      </c>
      <c r="H248" s="73"/>
      <c r="I248" s="83">
        <v>5.1900000000011666</v>
      </c>
      <c r="J248" s="86" t="s">
        <v>310</v>
      </c>
      <c r="K248" s="86" t="s">
        <v>131</v>
      </c>
      <c r="L248" s="87">
        <v>0.05</v>
      </c>
      <c r="M248" s="87">
        <v>6.0200000000015158E-2</v>
      </c>
      <c r="N248" s="83">
        <v>851115.23421300028</v>
      </c>
      <c r="O248" s="85">
        <v>97.64</v>
      </c>
      <c r="P248" s="83">
        <v>831.02891213700013</v>
      </c>
      <c r="Q248" s="84">
        <f t="shared" si="4"/>
        <v>3.649034188586473E-3</v>
      </c>
      <c r="R248" s="84">
        <f>P248/'סכום נכסי הקרן'!$C$42</f>
        <v>4.4359764827435346E-5</v>
      </c>
    </row>
    <row r="249" spans="2:18">
      <c r="B249" s="76" t="s">
        <v>3441</v>
      </c>
      <c r="C249" s="86" t="s">
        <v>3051</v>
      </c>
      <c r="D249" s="73" t="s">
        <v>3227</v>
      </c>
      <c r="E249" s="73"/>
      <c r="F249" s="73" t="s">
        <v>512</v>
      </c>
      <c r="G249" s="94">
        <v>45018</v>
      </c>
      <c r="H249" s="73"/>
      <c r="I249" s="83">
        <v>5.1899999999974753</v>
      </c>
      <c r="J249" s="86" t="s">
        <v>310</v>
      </c>
      <c r="K249" s="86" t="s">
        <v>131</v>
      </c>
      <c r="L249" s="87">
        <v>0.05</v>
      </c>
      <c r="M249" s="87">
        <v>4.1799999999977293E-2</v>
      </c>
      <c r="N249" s="83">
        <v>407003.28776400007</v>
      </c>
      <c r="O249" s="85">
        <v>106.08</v>
      </c>
      <c r="P249" s="83">
        <v>431.74906851100008</v>
      </c>
      <c r="Q249" s="84">
        <f t="shared" si="4"/>
        <v>1.8958030086289916E-3</v>
      </c>
      <c r="R249" s="84">
        <f>P249/'סכום נכסי הקרן'!$C$42</f>
        <v>2.3046475115242277E-5</v>
      </c>
    </row>
    <row r="250" spans="2:18">
      <c r="B250" s="76" t="s">
        <v>3442</v>
      </c>
      <c r="C250" s="86" t="s">
        <v>3051</v>
      </c>
      <c r="D250" s="73" t="s">
        <v>3228</v>
      </c>
      <c r="E250" s="73"/>
      <c r="F250" s="73" t="s">
        <v>512</v>
      </c>
      <c r="G250" s="94">
        <v>41534</v>
      </c>
      <c r="H250" s="73"/>
      <c r="I250" s="83">
        <v>5.5400000000000036</v>
      </c>
      <c r="J250" s="86" t="s">
        <v>456</v>
      </c>
      <c r="K250" s="86" t="s">
        <v>131</v>
      </c>
      <c r="L250" s="87">
        <v>3.9842000000000002E-2</v>
      </c>
      <c r="M250" s="87">
        <v>3.2000000000001118E-2</v>
      </c>
      <c r="N250" s="83">
        <v>4619377.7202930013</v>
      </c>
      <c r="O250" s="85">
        <v>116.26</v>
      </c>
      <c r="P250" s="83">
        <v>5370.4887064370014</v>
      </c>
      <c r="Q250" s="84">
        <f t="shared" si="4"/>
        <v>2.3581726956781811E-2</v>
      </c>
      <c r="R250" s="84">
        <f>P250/'סכום נכסי הקרן'!$C$42</f>
        <v>2.8667307785155445E-4</v>
      </c>
    </row>
    <row r="251" spans="2:18">
      <c r="B251" s="72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83"/>
      <c r="O251" s="85"/>
      <c r="P251" s="73"/>
      <c r="Q251" s="84"/>
      <c r="R251" s="73"/>
    </row>
    <row r="252" spans="2:18">
      <c r="B252" s="70" t="s">
        <v>37</v>
      </c>
      <c r="C252" s="71"/>
      <c r="D252" s="71"/>
      <c r="E252" s="71"/>
      <c r="F252" s="71"/>
      <c r="G252" s="71"/>
      <c r="H252" s="71"/>
      <c r="I252" s="80">
        <v>2.9948420521612511</v>
      </c>
      <c r="J252" s="71"/>
      <c r="K252" s="71"/>
      <c r="L252" s="71"/>
      <c r="M252" s="91">
        <v>6.9205155773201035E-2</v>
      </c>
      <c r="N252" s="80"/>
      <c r="O252" s="82"/>
      <c r="P252" s="80">
        <v>126380.348888344</v>
      </c>
      <c r="Q252" s="81">
        <f t="shared" si="4"/>
        <v>0.55493401868914483</v>
      </c>
      <c r="R252" s="81">
        <f>P252/'סכום נכסי הקרן'!$C$42</f>
        <v>6.7460980883080916E-3</v>
      </c>
    </row>
    <row r="253" spans="2:18">
      <c r="B253" s="89" t="s">
        <v>35</v>
      </c>
      <c r="C253" s="71"/>
      <c r="D253" s="71"/>
      <c r="E253" s="71"/>
      <c r="F253" s="71"/>
      <c r="G253" s="71"/>
      <c r="H253" s="71"/>
      <c r="I253" s="80">
        <v>2.9948420521612515</v>
      </c>
      <c r="J253" s="71"/>
      <c r="K253" s="71"/>
      <c r="L253" s="71"/>
      <c r="M253" s="91">
        <v>6.9205155773201049E-2</v>
      </c>
      <c r="N253" s="80"/>
      <c r="O253" s="82"/>
      <c r="P253" s="80">
        <v>126380.34888834399</v>
      </c>
      <c r="Q253" s="81">
        <f t="shared" si="4"/>
        <v>0.55493401868914471</v>
      </c>
      <c r="R253" s="81">
        <f>P253/'סכום נכסי הקרן'!$C$42</f>
        <v>6.7460980883080907E-3</v>
      </c>
    </row>
    <row r="254" spans="2:18">
      <c r="B254" s="76" t="s">
        <v>3443</v>
      </c>
      <c r="C254" s="86" t="s">
        <v>3051</v>
      </c>
      <c r="D254" s="73">
        <v>8763</v>
      </c>
      <c r="E254" s="73"/>
      <c r="F254" s="73" t="s">
        <v>3079</v>
      </c>
      <c r="G254" s="94">
        <v>44529</v>
      </c>
      <c r="H254" s="73" t="s">
        <v>3049</v>
      </c>
      <c r="I254" s="83">
        <v>2.7799999999997147</v>
      </c>
      <c r="J254" s="86" t="s">
        <v>799</v>
      </c>
      <c r="K254" s="86" t="s">
        <v>3041</v>
      </c>
      <c r="L254" s="87">
        <v>6.7299999999999999E-2</v>
      </c>
      <c r="M254" s="87">
        <v>7.909999999999387E-2</v>
      </c>
      <c r="N254" s="83">
        <v>3449997.4244530005</v>
      </c>
      <c r="O254" s="85">
        <v>100.55</v>
      </c>
      <c r="P254" s="83">
        <v>1192.2858701030002</v>
      </c>
      <c r="Q254" s="84">
        <f t="shared" si="4"/>
        <v>5.2353075073965421E-3</v>
      </c>
      <c r="R254" s="84">
        <f>P254/'סכום נכסי הקרן'!$C$42</f>
        <v>6.3643418456810625E-5</v>
      </c>
    </row>
    <row r="255" spans="2:18">
      <c r="B255" s="76" t="s">
        <v>3443</v>
      </c>
      <c r="C255" s="86" t="s">
        <v>3051</v>
      </c>
      <c r="D255" s="73">
        <v>9327</v>
      </c>
      <c r="E255" s="73"/>
      <c r="F255" s="73" t="s">
        <v>3079</v>
      </c>
      <c r="G255" s="94">
        <v>44880</v>
      </c>
      <c r="H255" s="73" t="s">
        <v>3049</v>
      </c>
      <c r="I255" s="83">
        <v>1.0699999999960124</v>
      </c>
      <c r="J255" s="86" t="s">
        <v>799</v>
      </c>
      <c r="K255" s="86" t="s">
        <v>136</v>
      </c>
      <c r="L255" s="87">
        <v>6.5689999999999998E-2</v>
      </c>
      <c r="M255" s="87">
        <v>7.0999999999417168E-2</v>
      </c>
      <c r="N255" s="83">
        <v>94570.120171000002</v>
      </c>
      <c r="O255" s="85">
        <v>101.12</v>
      </c>
      <c r="P255" s="83">
        <v>32.600030959000009</v>
      </c>
      <c r="Q255" s="84">
        <f t="shared" si="4"/>
        <v>1.4314619597585967E-4</v>
      </c>
      <c r="R255" s="84">
        <f>P255/'סכום נכסי הקרן'!$C$42</f>
        <v>1.7401677433696177E-6</v>
      </c>
    </row>
    <row r="256" spans="2:18">
      <c r="B256" s="76" t="s">
        <v>3443</v>
      </c>
      <c r="C256" s="86" t="s">
        <v>3051</v>
      </c>
      <c r="D256" s="73">
        <v>9474</v>
      </c>
      <c r="E256" s="73"/>
      <c r="F256" s="73" t="s">
        <v>3079</v>
      </c>
      <c r="G256" s="94">
        <v>44977</v>
      </c>
      <c r="H256" s="73" t="s">
        <v>3049</v>
      </c>
      <c r="I256" s="83">
        <v>1.0799999999937475</v>
      </c>
      <c r="J256" s="86" t="s">
        <v>799</v>
      </c>
      <c r="K256" s="86" t="s">
        <v>136</v>
      </c>
      <c r="L256" s="87">
        <v>6.6449999999999995E-2</v>
      </c>
      <c r="M256" s="87">
        <v>5.3299999999546703E-2</v>
      </c>
      <c r="N256" s="83">
        <v>36610.407098000011</v>
      </c>
      <c r="O256" s="85">
        <v>102.52</v>
      </c>
      <c r="P256" s="83">
        <v>12.794996426000001</v>
      </c>
      <c r="Q256" s="84">
        <f t="shared" si="4"/>
        <v>5.6182617378802708E-5</v>
      </c>
      <c r="R256" s="84">
        <f>P256/'סכום נכסי הקרן'!$C$42</f>
        <v>6.8298831019692162E-7</v>
      </c>
    </row>
    <row r="257" spans="2:18">
      <c r="B257" s="76" t="s">
        <v>3443</v>
      </c>
      <c r="C257" s="86" t="s">
        <v>3051</v>
      </c>
      <c r="D257" s="73">
        <v>9571</v>
      </c>
      <c r="E257" s="73"/>
      <c r="F257" s="73" t="s">
        <v>3079</v>
      </c>
      <c r="G257" s="94">
        <v>45069</v>
      </c>
      <c r="H257" s="73" t="s">
        <v>3049</v>
      </c>
      <c r="I257" s="83">
        <v>1.0800000000368661</v>
      </c>
      <c r="J257" s="86" t="s">
        <v>799</v>
      </c>
      <c r="K257" s="86" t="s">
        <v>136</v>
      </c>
      <c r="L257" s="87">
        <v>6.6449999999999995E-2</v>
      </c>
      <c r="M257" s="87">
        <v>7.1100000001052641E-2</v>
      </c>
      <c r="N257" s="83">
        <v>60070.290973000017</v>
      </c>
      <c r="O257" s="85">
        <v>100.67</v>
      </c>
      <c r="P257" s="83">
        <v>20.615163553000002</v>
      </c>
      <c r="Q257" s="84">
        <f t="shared" si="4"/>
        <v>9.0520841705441681E-5</v>
      </c>
      <c r="R257" s="84">
        <f>P257/'סכום נכסי הקרן'!$C$42</f>
        <v>1.1004235758038685E-6</v>
      </c>
    </row>
    <row r="258" spans="2:18">
      <c r="B258" s="76" t="s">
        <v>3444</v>
      </c>
      <c r="C258" s="86" t="s">
        <v>3051</v>
      </c>
      <c r="D258" s="73">
        <v>9382</v>
      </c>
      <c r="E258" s="73"/>
      <c r="F258" s="73" t="s">
        <v>3079</v>
      </c>
      <c r="G258" s="94">
        <v>44341</v>
      </c>
      <c r="H258" s="73" t="s">
        <v>3049</v>
      </c>
      <c r="I258" s="83">
        <v>0.72000000000058118</v>
      </c>
      <c r="J258" s="86" t="s">
        <v>799</v>
      </c>
      <c r="K258" s="86" t="s">
        <v>130</v>
      </c>
      <c r="L258" s="87">
        <v>7.6565999999999995E-2</v>
      </c>
      <c r="M258" s="87">
        <v>8.9400000000030733E-2</v>
      </c>
      <c r="N258" s="83">
        <v>354578.95708500006</v>
      </c>
      <c r="O258" s="85">
        <v>99.69</v>
      </c>
      <c r="P258" s="83">
        <v>1307.8751306170002</v>
      </c>
      <c r="Q258" s="84">
        <f t="shared" si="4"/>
        <v>5.7428580357703129E-3</v>
      </c>
      <c r="R258" s="84">
        <f>P258/'סכום נכסי הקרן'!$C$42</f>
        <v>6.9813495499969984E-5</v>
      </c>
    </row>
    <row r="259" spans="2:18">
      <c r="B259" s="76" t="s">
        <v>3444</v>
      </c>
      <c r="C259" s="86" t="s">
        <v>3051</v>
      </c>
      <c r="D259" s="73">
        <v>9410</v>
      </c>
      <c r="E259" s="73"/>
      <c r="F259" s="73" t="s">
        <v>3079</v>
      </c>
      <c r="G259" s="94">
        <v>44946</v>
      </c>
      <c r="H259" s="73" t="s">
        <v>3049</v>
      </c>
      <c r="I259" s="83">
        <v>0.72000000004386278</v>
      </c>
      <c r="J259" s="86" t="s">
        <v>799</v>
      </c>
      <c r="K259" s="86" t="s">
        <v>130</v>
      </c>
      <c r="L259" s="87">
        <v>7.6565999999999995E-2</v>
      </c>
      <c r="M259" s="87">
        <v>8.93999999953944E-2</v>
      </c>
      <c r="N259" s="83">
        <v>988.93983700000013</v>
      </c>
      <c r="O259" s="85">
        <v>99.69</v>
      </c>
      <c r="P259" s="83">
        <v>3.6477347220000005</v>
      </c>
      <c r="Q259" s="84">
        <f t="shared" si="4"/>
        <v>1.6017142745663731E-5</v>
      </c>
      <c r="R259" s="84">
        <f>P259/'סכום נכסי הקרן'!$C$42</f>
        <v>1.9471362795872796E-7</v>
      </c>
    </row>
    <row r="260" spans="2:18">
      <c r="B260" s="76" t="s">
        <v>3444</v>
      </c>
      <c r="C260" s="86" t="s">
        <v>3051</v>
      </c>
      <c r="D260" s="73">
        <v>9460</v>
      </c>
      <c r="E260" s="73"/>
      <c r="F260" s="73" t="s">
        <v>3079</v>
      </c>
      <c r="G260" s="94">
        <v>44978</v>
      </c>
      <c r="H260" s="73" t="s">
        <v>3049</v>
      </c>
      <c r="I260" s="83">
        <v>0.71999999998394071</v>
      </c>
      <c r="J260" s="86" t="s">
        <v>799</v>
      </c>
      <c r="K260" s="86" t="s">
        <v>130</v>
      </c>
      <c r="L260" s="87">
        <v>7.6565999999999995E-2</v>
      </c>
      <c r="M260" s="87">
        <v>8.9400000007708424E-2</v>
      </c>
      <c r="N260" s="83">
        <v>1350.5530790000003</v>
      </c>
      <c r="O260" s="85">
        <v>99.69</v>
      </c>
      <c r="P260" s="83">
        <v>4.9815558140000009</v>
      </c>
      <c r="Q260" s="84">
        <f t="shared" si="4"/>
        <v>2.1873929068115249E-5</v>
      </c>
      <c r="R260" s="84">
        <f>P260/'סכום נכסי הקרן'!$C$42</f>
        <v>2.6591210144004386E-7</v>
      </c>
    </row>
    <row r="261" spans="2:18">
      <c r="B261" s="76" t="s">
        <v>3444</v>
      </c>
      <c r="C261" s="86" t="s">
        <v>3051</v>
      </c>
      <c r="D261" s="73">
        <v>9511</v>
      </c>
      <c r="E261" s="73"/>
      <c r="F261" s="73" t="s">
        <v>3079</v>
      </c>
      <c r="G261" s="94">
        <v>45005</v>
      </c>
      <c r="H261" s="73" t="s">
        <v>3049</v>
      </c>
      <c r="I261" s="83">
        <v>0.71999999998453645</v>
      </c>
      <c r="J261" s="86" t="s">
        <v>799</v>
      </c>
      <c r="K261" s="86" t="s">
        <v>130</v>
      </c>
      <c r="L261" s="87">
        <v>7.6501E-2</v>
      </c>
      <c r="M261" s="87">
        <v>8.9299999997061938E-2</v>
      </c>
      <c r="N261" s="83">
        <v>701.29131600000005</v>
      </c>
      <c r="O261" s="85">
        <v>99.69</v>
      </c>
      <c r="P261" s="83">
        <v>2.5867343320000002</v>
      </c>
      <c r="Q261" s="84">
        <f t="shared" si="4"/>
        <v>1.1358307606874577E-5</v>
      </c>
      <c r="R261" s="84">
        <f>P261/'סכום נכסי הקרן'!$C$42</f>
        <v>1.3807814019791449E-7</v>
      </c>
    </row>
    <row r="262" spans="2:18">
      <c r="B262" s="76" t="s">
        <v>3444</v>
      </c>
      <c r="C262" s="86" t="s">
        <v>3051</v>
      </c>
      <c r="D262" s="73">
        <v>9540</v>
      </c>
      <c r="E262" s="73"/>
      <c r="F262" s="73" t="s">
        <v>3079</v>
      </c>
      <c r="G262" s="94">
        <v>45036</v>
      </c>
      <c r="H262" s="73" t="s">
        <v>3049</v>
      </c>
      <c r="I262" s="83">
        <v>0.71999999998307163</v>
      </c>
      <c r="J262" s="86" t="s">
        <v>799</v>
      </c>
      <c r="K262" s="86" t="s">
        <v>130</v>
      </c>
      <c r="L262" s="87">
        <v>7.6565999999999995E-2</v>
      </c>
      <c r="M262" s="87">
        <v>8.9400000001777488E-2</v>
      </c>
      <c r="N262" s="83">
        <v>2562.4310500000006</v>
      </c>
      <c r="O262" s="85">
        <v>99.69</v>
      </c>
      <c r="P262" s="83">
        <v>9.4516039780000014</v>
      </c>
      <c r="Q262" s="84">
        <f t="shared" si="4"/>
        <v>4.1501836517351103E-5</v>
      </c>
      <c r="R262" s="84">
        <f>P262/'סכום נכסי הקרן'!$C$42</f>
        <v>5.0452026828762501E-7</v>
      </c>
    </row>
    <row r="263" spans="2:18">
      <c r="B263" s="76" t="s">
        <v>3444</v>
      </c>
      <c r="C263" s="86" t="s">
        <v>3051</v>
      </c>
      <c r="D263" s="73">
        <v>9562</v>
      </c>
      <c r="E263" s="73"/>
      <c r="F263" s="73" t="s">
        <v>3079</v>
      </c>
      <c r="G263" s="94">
        <v>45068</v>
      </c>
      <c r="H263" s="73" t="s">
        <v>3049</v>
      </c>
      <c r="I263" s="83">
        <v>0.72000000010180443</v>
      </c>
      <c r="J263" s="86" t="s">
        <v>799</v>
      </c>
      <c r="K263" s="86" t="s">
        <v>130</v>
      </c>
      <c r="L263" s="87">
        <v>7.6565999999999995E-2</v>
      </c>
      <c r="M263" s="87">
        <v>8.9400000006930547E-2</v>
      </c>
      <c r="N263" s="83">
        <v>1384.7873700000002</v>
      </c>
      <c r="O263" s="85">
        <v>99.69</v>
      </c>
      <c r="P263" s="83">
        <v>5.1078297590000012</v>
      </c>
      <c r="Q263" s="84">
        <f t="shared" si="4"/>
        <v>2.242839586909308E-5</v>
      </c>
      <c r="R263" s="84">
        <f>P263/'סכום נכסי הקרן'!$C$42</f>
        <v>2.726525197603021E-7</v>
      </c>
    </row>
    <row r="264" spans="2:18">
      <c r="B264" s="76" t="s">
        <v>3444</v>
      </c>
      <c r="C264" s="86" t="s">
        <v>3051</v>
      </c>
      <c r="D264" s="73">
        <v>9603</v>
      </c>
      <c r="E264" s="73"/>
      <c r="F264" s="73" t="s">
        <v>3079</v>
      </c>
      <c r="G264" s="94">
        <v>45097</v>
      </c>
      <c r="H264" s="73" t="s">
        <v>3049</v>
      </c>
      <c r="I264" s="83">
        <v>0.71999999989970898</v>
      </c>
      <c r="J264" s="86" t="s">
        <v>799</v>
      </c>
      <c r="K264" s="86" t="s">
        <v>130</v>
      </c>
      <c r="L264" s="87">
        <v>7.6565999999999995E-2</v>
      </c>
      <c r="M264" s="87">
        <v>8.9499999996239088E-2</v>
      </c>
      <c r="N264" s="83">
        <v>1081.4030720000003</v>
      </c>
      <c r="O264" s="85">
        <v>99.68</v>
      </c>
      <c r="P264" s="83">
        <v>3.9883875700000004</v>
      </c>
      <c r="Q264" s="84">
        <f t="shared" si="4"/>
        <v>1.7512943758885793E-5</v>
      </c>
      <c r="R264" s="84">
        <f>P264/'סכום נכסי הקרן'!$C$42</f>
        <v>2.1289744804534473E-7</v>
      </c>
    </row>
    <row r="265" spans="2:18">
      <c r="B265" s="76" t="s">
        <v>3445</v>
      </c>
      <c r="C265" s="86" t="s">
        <v>3051</v>
      </c>
      <c r="D265" s="73">
        <v>7770</v>
      </c>
      <c r="E265" s="73"/>
      <c r="F265" s="73" t="s">
        <v>3079</v>
      </c>
      <c r="G265" s="94">
        <v>44004</v>
      </c>
      <c r="H265" s="73" t="s">
        <v>3049</v>
      </c>
      <c r="I265" s="83">
        <v>1.8299999999999974</v>
      </c>
      <c r="J265" s="86" t="s">
        <v>799</v>
      </c>
      <c r="K265" s="86" t="s">
        <v>134</v>
      </c>
      <c r="L265" s="87">
        <v>7.2027000000000008E-2</v>
      </c>
      <c r="M265" s="87">
        <v>7.9300000000000814E-2</v>
      </c>
      <c r="N265" s="83">
        <v>1433210.3158670003</v>
      </c>
      <c r="O265" s="85">
        <v>101.92</v>
      </c>
      <c r="P265" s="83">
        <v>3581.2666334470005</v>
      </c>
      <c r="Q265" s="84">
        <f t="shared" si="4"/>
        <v>1.5725282469760474E-2</v>
      </c>
      <c r="R265" s="84">
        <f>P265/'סכום נכסי הקרן'!$C$42</f>
        <v>1.9116560606240415E-4</v>
      </c>
    </row>
    <row r="266" spans="2:18">
      <c r="B266" s="76" t="s">
        <v>3445</v>
      </c>
      <c r="C266" s="86" t="s">
        <v>3051</v>
      </c>
      <c r="D266" s="73">
        <v>8789</v>
      </c>
      <c r="E266" s="73"/>
      <c r="F266" s="73" t="s">
        <v>3079</v>
      </c>
      <c r="G266" s="94">
        <v>44004</v>
      </c>
      <c r="H266" s="73" t="s">
        <v>3049</v>
      </c>
      <c r="I266" s="83">
        <v>1.830000000002624</v>
      </c>
      <c r="J266" s="86" t="s">
        <v>799</v>
      </c>
      <c r="K266" s="86" t="s">
        <v>134</v>
      </c>
      <c r="L266" s="87">
        <v>7.2027000000000008E-2</v>
      </c>
      <c r="M266" s="87">
        <v>8.0600000000086491E-2</v>
      </c>
      <c r="N266" s="83">
        <v>165087.47338300003</v>
      </c>
      <c r="O266" s="85">
        <v>101.69</v>
      </c>
      <c r="P266" s="83">
        <v>411.58513782400001</v>
      </c>
      <c r="Q266" s="84">
        <f t="shared" si="4"/>
        <v>1.8072635229642361E-3</v>
      </c>
      <c r="R266" s="84">
        <f>P266/'סכום נכסי הקרן'!$C$42</f>
        <v>2.1970138046569301E-5</v>
      </c>
    </row>
    <row r="267" spans="2:18">
      <c r="B267" s="76" t="s">
        <v>3445</v>
      </c>
      <c r="C267" s="86" t="s">
        <v>3051</v>
      </c>
      <c r="D267" s="73">
        <v>8980</v>
      </c>
      <c r="E267" s="73"/>
      <c r="F267" s="73" t="s">
        <v>3079</v>
      </c>
      <c r="G267" s="94">
        <v>44627</v>
      </c>
      <c r="H267" s="73" t="s">
        <v>3049</v>
      </c>
      <c r="I267" s="83">
        <v>1.8199999999987102</v>
      </c>
      <c r="J267" s="86" t="s">
        <v>799</v>
      </c>
      <c r="K267" s="86" t="s">
        <v>134</v>
      </c>
      <c r="L267" s="87">
        <v>7.2027000000000008E-2</v>
      </c>
      <c r="M267" s="87">
        <v>8.1199999999936948E-2</v>
      </c>
      <c r="N267" s="83">
        <v>168087.68102799999</v>
      </c>
      <c r="O267" s="85">
        <v>101.59</v>
      </c>
      <c r="P267" s="83">
        <v>418.65295559700002</v>
      </c>
      <c r="Q267" s="84">
        <f t="shared" si="4"/>
        <v>1.8382981937388727E-3</v>
      </c>
      <c r="R267" s="84">
        <f>P267/'סכום נכסי הקרן'!$C$42</f>
        <v>2.2347413409284675E-5</v>
      </c>
    </row>
    <row r="268" spans="2:18">
      <c r="B268" s="76" t="s">
        <v>3445</v>
      </c>
      <c r="C268" s="86" t="s">
        <v>3051</v>
      </c>
      <c r="D268" s="73">
        <v>9027</v>
      </c>
      <c r="E268" s="73"/>
      <c r="F268" s="73" t="s">
        <v>3079</v>
      </c>
      <c r="G268" s="94">
        <v>44658</v>
      </c>
      <c r="H268" s="73" t="s">
        <v>3049</v>
      </c>
      <c r="I268" s="83">
        <v>1.8200000000106349</v>
      </c>
      <c r="J268" s="86" t="s">
        <v>799</v>
      </c>
      <c r="K268" s="86" t="s">
        <v>134</v>
      </c>
      <c r="L268" s="87">
        <v>7.2027000000000008E-2</v>
      </c>
      <c r="M268" s="87">
        <v>8.1200000000573647E-2</v>
      </c>
      <c r="N268" s="83">
        <v>24916.479454000004</v>
      </c>
      <c r="O268" s="85">
        <v>101.59</v>
      </c>
      <c r="P268" s="83">
        <v>62.05902603700001</v>
      </c>
      <c r="Q268" s="84">
        <f t="shared" si="4"/>
        <v>2.7250015542426586E-4</v>
      </c>
      <c r="R268" s="84">
        <f>P268/'סכום נכסי הקרן'!$C$42</f>
        <v>3.3126691023803648E-6</v>
      </c>
    </row>
    <row r="269" spans="2:18">
      <c r="B269" s="76" t="s">
        <v>3445</v>
      </c>
      <c r="C269" s="86" t="s">
        <v>3051</v>
      </c>
      <c r="D269" s="73">
        <v>9126</v>
      </c>
      <c r="E269" s="73"/>
      <c r="F269" s="73" t="s">
        <v>3079</v>
      </c>
      <c r="G269" s="94">
        <v>44741</v>
      </c>
      <c r="H269" s="73" t="s">
        <v>3049</v>
      </c>
      <c r="I269" s="83">
        <v>1.8200000000002523</v>
      </c>
      <c r="J269" s="86" t="s">
        <v>799</v>
      </c>
      <c r="K269" s="86" t="s">
        <v>134</v>
      </c>
      <c r="L269" s="87">
        <v>7.2027000000000008E-2</v>
      </c>
      <c r="M269" s="87">
        <v>8.1200000000004324E-2</v>
      </c>
      <c r="N269" s="83">
        <v>222799.90480200003</v>
      </c>
      <c r="O269" s="85">
        <v>101.59</v>
      </c>
      <c r="P269" s="83">
        <v>554.92370527300022</v>
      </c>
      <c r="Q269" s="84">
        <f t="shared" si="4"/>
        <v>2.4366607984686321E-3</v>
      </c>
      <c r="R269" s="84">
        <f>P269/'סכום נכסי הקרן'!$C$42</f>
        <v>2.962145444468145E-5</v>
      </c>
    </row>
    <row r="270" spans="2:18">
      <c r="B270" s="76" t="s">
        <v>3445</v>
      </c>
      <c r="C270" s="86" t="s">
        <v>3051</v>
      </c>
      <c r="D270" s="73">
        <v>9261</v>
      </c>
      <c r="E270" s="73"/>
      <c r="F270" s="73" t="s">
        <v>3079</v>
      </c>
      <c r="G270" s="94">
        <v>44833</v>
      </c>
      <c r="H270" s="73" t="s">
        <v>3049</v>
      </c>
      <c r="I270" s="83">
        <v>1.8200000000016043</v>
      </c>
      <c r="J270" s="86" t="s">
        <v>799</v>
      </c>
      <c r="K270" s="86" t="s">
        <v>134</v>
      </c>
      <c r="L270" s="87">
        <v>7.2027000000000008E-2</v>
      </c>
      <c r="M270" s="87">
        <v>8.1200000000062222E-2</v>
      </c>
      <c r="N270" s="83">
        <v>165222.40170500003</v>
      </c>
      <c r="O270" s="85">
        <v>101.59</v>
      </c>
      <c r="P270" s="83">
        <v>411.51645638700001</v>
      </c>
      <c r="Q270" s="84">
        <f t="shared" si="4"/>
        <v>1.8069619439119626E-3</v>
      </c>
      <c r="R270" s="84">
        <f>P270/'סכום נכסי הקרן'!$C$42</f>
        <v>2.1966471877620382E-5</v>
      </c>
    </row>
    <row r="271" spans="2:18">
      <c r="B271" s="76" t="s">
        <v>3445</v>
      </c>
      <c r="C271" s="86" t="s">
        <v>3051</v>
      </c>
      <c r="D271" s="73">
        <v>9285</v>
      </c>
      <c r="E271" s="73"/>
      <c r="F271" s="73" t="s">
        <v>3079</v>
      </c>
      <c r="G271" s="94">
        <v>44861</v>
      </c>
      <c r="H271" s="73" t="s">
        <v>3049</v>
      </c>
      <c r="I271" s="83">
        <v>1.8300000000037056</v>
      </c>
      <c r="J271" s="86" t="s">
        <v>799</v>
      </c>
      <c r="K271" s="86" t="s">
        <v>134</v>
      </c>
      <c r="L271" s="87">
        <v>7.1577000000000002E-2</v>
      </c>
      <c r="M271" s="87">
        <v>8.0700000000023794E-2</v>
      </c>
      <c r="N271" s="83">
        <v>72597.720020000008</v>
      </c>
      <c r="O271" s="85">
        <v>101.59</v>
      </c>
      <c r="P271" s="83">
        <v>180.81783845100003</v>
      </c>
      <c r="Q271" s="84">
        <f t="shared" si="4"/>
        <v>7.9396813369259902E-4</v>
      </c>
      <c r="R271" s="84">
        <f>P271/'סכום נכסי הקרן'!$C$42</f>
        <v>9.6519346958282975E-6</v>
      </c>
    </row>
    <row r="272" spans="2:18">
      <c r="B272" s="76" t="s">
        <v>3445</v>
      </c>
      <c r="C272" s="86" t="s">
        <v>3051</v>
      </c>
      <c r="D272" s="73">
        <v>9374</v>
      </c>
      <c r="E272" s="73"/>
      <c r="F272" s="73" t="s">
        <v>3079</v>
      </c>
      <c r="G272" s="94">
        <v>44910</v>
      </c>
      <c r="H272" s="73" t="s">
        <v>3049</v>
      </c>
      <c r="I272" s="83">
        <v>1.8300000000071368</v>
      </c>
      <c r="J272" s="86" t="s">
        <v>799</v>
      </c>
      <c r="K272" s="86" t="s">
        <v>134</v>
      </c>
      <c r="L272" s="87">
        <v>7.1577000000000002E-2</v>
      </c>
      <c r="M272" s="87">
        <v>8.0700000000145156E-2</v>
      </c>
      <c r="N272" s="83">
        <v>50067.393632000007</v>
      </c>
      <c r="O272" s="85">
        <v>101.59</v>
      </c>
      <c r="P272" s="83">
        <v>124.70195911700003</v>
      </c>
      <c r="Q272" s="84">
        <f t="shared" si="4"/>
        <v>5.4756423700289903E-4</v>
      </c>
      <c r="R272" s="84">
        <f>P272/'סכום נכסי הקרן'!$C$42</f>
        <v>6.6565067702946967E-6</v>
      </c>
    </row>
    <row r="273" spans="2:18">
      <c r="B273" s="76" t="s">
        <v>3445</v>
      </c>
      <c r="C273" s="86" t="s">
        <v>3051</v>
      </c>
      <c r="D273" s="73">
        <v>9557</v>
      </c>
      <c r="E273" s="73"/>
      <c r="F273" s="73" t="s">
        <v>3079</v>
      </c>
      <c r="G273" s="94">
        <v>45048</v>
      </c>
      <c r="H273" s="73" t="s">
        <v>3049</v>
      </c>
      <c r="I273" s="83">
        <v>1.8299999999984957</v>
      </c>
      <c r="J273" s="86" t="s">
        <v>799</v>
      </c>
      <c r="K273" s="86" t="s">
        <v>134</v>
      </c>
      <c r="L273" s="87">
        <v>7.0323999999999998E-2</v>
      </c>
      <c r="M273" s="87">
        <v>7.9599999999980658E-2</v>
      </c>
      <c r="N273" s="83">
        <v>75101.092516000019</v>
      </c>
      <c r="O273" s="85">
        <v>101.09</v>
      </c>
      <c r="P273" s="83">
        <v>186.13231661600003</v>
      </c>
      <c r="Q273" s="84">
        <f t="shared" si="4"/>
        <v>8.1730391928965212E-4</v>
      </c>
      <c r="R273" s="84">
        <f>P273/'סכום נכסי הקרן'!$C$42</f>
        <v>9.9356179686204662E-6</v>
      </c>
    </row>
    <row r="274" spans="2:18">
      <c r="B274" s="76" t="s">
        <v>3446</v>
      </c>
      <c r="C274" s="86" t="s">
        <v>3050</v>
      </c>
      <c r="D274" s="73">
        <v>6211</v>
      </c>
      <c r="E274" s="73"/>
      <c r="F274" s="73" t="s">
        <v>396</v>
      </c>
      <c r="G274" s="94">
        <v>43186</v>
      </c>
      <c r="H274" s="73" t="s">
        <v>305</v>
      </c>
      <c r="I274" s="83">
        <v>3.5699999999996197</v>
      </c>
      <c r="J274" s="86" t="s">
        <v>523</v>
      </c>
      <c r="K274" s="86" t="s">
        <v>130</v>
      </c>
      <c r="L274" s="87">
        <v>4.8000000000000001E-2</v>
      </c>
      <c r="M274" s="87">
        <v>5.86999999999962E-2</v>
      </c>
      <c r="N274" s="83">
        <v>942131.28292000014</v>
      </c>
      <c r="O274" s="85">
        <v>97.94</v>
      </c>
      <c r="P274" s="83">
        <v>3414.0766390900003</v>
      </c>
      <c r="Q274" s="84">
        <f t="shared" si="4"/>
        <v>1.4991153973762134E-2</v>
      </c>
      <c r="R274" s="84">
        <f>P274/'סכום נכסי הקרן'!$C$42</f>
        <v>1.8224111652556584E-4</v>
      </c>
    </row>
    <row r="275" spans="2:18">
      <c r="B275" s="76" t="s">
        <v>3446</v>
      </c>
      <c r="C275" s="86" t="s">
        <v>3050</v>
      </c>
      <c r="D275" s="73">
        <v>6831</v>
      </c>
      <c r="E275" s="73"/>
      <c r="F275" s="73" t="s">
        <v>396</v>
      </c>
      <c r="G275" s="94">
        <v>43552</v>
      </c>
      <c r="H275" s="73" t="s">
        <v>305</v>
      </c>
      <c r="I275" s="83">
        <v>3.5600000000009127</v>
      </c>
      <c r="J275" s="86" t="s">
        <v>523</v>
      </c>
      <c r="K275" s="86" t="s">
        <v>130</v>
      </c>
      <c r="L275" s="87">
        <v>4.5999999999999999E-2</v>
      </c>
      <c r="M275" s="87">
        <v>6.3300000000015691E-2</v>
      </c>
      <c r="N275" s="83">
        <v>469866.50844300009</v>
      </c>
      <c r="O275" s="85">
        <v>95.72</v>
      </c>
      <c r="P275" s="83">
        <v>1664.0979492830004</v>
      </c>
      <c r="Q275" s="84">
        <f t="shared" si="4"/>
        <v>7.3070265322961996E-3</v>
      </c>
      <c r="R275" s="84">
        <f>P275/'סכום נכסי הקרן'!$C$42</f>
        <v>8.8828430156761879E-5</v>
      </c>
    </row>
    <row r="276" spans="2:18">
      <c r="B276" s="76" t="s">
        <v>3446</v>
      </c>
      <c r="C276" s="86" t="s">
        <v>3050</v>
      </c>
      <c r="D276" s="73">
        <v>7598</v>
      </c>
      <c r="E276" s="73"/>
      <c r="F276" s="73" t="s">
        <v>396</v>
      </c>
      <c r="G276" s="94">
        <v>43942</v>
      </c>
      <c r="H276" s="73" t="s">
        <v>305</v>
      </c>
      <c r="I276" s="83">
        <v>3.4699999999996898</v>
      </c>
      <c r="J276" s="86" t="s">
        <v>523</v>
      </c>
      <c r="K276" s="86" t="s">
        <v>130</v>
      </c>
      <c r="L276" s="87">
        <v>5.4400000000000004E-2</v>
      </c>
      <c r="M276" s="87">
        <v>7.5699999999993314E-2</v>
      </c>
      <c r="N276" s="83">
        <v>477464.98285500007</v>
      </c>
      <c r="O276" s="85">
        <v>94.91</v>
      </c>
      <c r="P276" s="83">
        <v>1676.6995238160002</v>
      </c>
      <c r="Q276" s="84">
        <f t="shared" si="4"/>
        <v>7.3623598373465495E-3</v>
      </c>
      <c r="R276" s="84">
        <f>P276/'סכום נכסי הקרן'!$C$42</f>
        <v>8.9501093736301838E-5</v>
      </c>
    </row>
    <row r="277" spans="2:18">
      <c r="B277" s="76" t="s">
        <v>3447</v>
      </c>
      <c r="C277" s="86" t="s">
        <v>3051</v>
      </c>
      <c r="D277" s="73">
        <v>9459</v>
      </c>
      <c r="E277" s="73"/>
      <c r="F277" s="73" t="s">
        <v>291</v>
      </c>
      <c r="G277" s="94">
        <v>44195</v>
      </c>
      <c r="H277" s="73" t="s">
        <v>3049</v>
      </c>
      <c r="I277" s="83">
        <v>3</v>
      </c>
      <c r="J277" s="86" t="s">
        <v>799</v>
      </c>
      <c r="K277" s="86" t="s">
        <v>133</v>
      </c>
      <c r="L277" s="87">
        <v>7.6580999999999996E-2</v>
      </c>
      <c r="M277" s="87">
        <v>7.9899999999999999E-2</v>
      </c>
      <c r="N277" s="83">
        <v>1158625.2200000002</v>
      </c>
      <c r="O277" s="85">
        <v>100.16</v>
      </c>
      <c r="P277" s="83">
        <v>5420.2494100000013</v>
      </c>
      <c r="Q277" s="84">
        <f t="shared" si="4"/>
        <v>2.3800225381923931E-2</v>
      </c>
      <c r="R277" s="84">
        <f>P277/'סכום נכסי הקרן'!$C$42</f>
        <v>2.8932927076550025E-4</v>
      </c>
    </row>
    <row r="278" spans="2:18">
      <c r="B278" s="76" t="s">
        <v>3447</v>
      </c>
      <c r="C278" s="86" t="s">
        <v>3051</v>
      </c>
      <c r="D278" s="73">
        <v>9448</v>
      </c>
      <c r="E278" s="73"/>
      <c r="F278" s="73" t="s">
        <v>291</v>
      </c>
      <c r="G278" s="94">
        <v>43788</v>
      </c>
      <c r="H278" s="73" t="s">
        <v>3049</v>
      </c>
      <c r="I278" s="83">
        <v>3.1199999999999997</v>
      </c>
      <c r="J278" s="86" t="s">
        <v>799</v>
      </c>
      <c r="K278" s="86" t="s">
        <v>132</v>
      </c>
      <c r="L278" s="87">
        <v>5.4290000000000005E-2</v>
      </c>
      <c r="M278" s="87">
        <v>5.5099999999999996E-2</v>
      </c>
      <c r="N278" s="83">
        <v>4417705.3800000008</v>
      </c>
      <c r="O278" s="85">
        <v>100.4</v>
      </c>
      <c r="P278" s="83">
        <v>17823.559340000003</v>
      </c>
      <c r="Q278" s="84">
        <f t="shared" si="4"/>
        <v>7.8262953844423805E-2</v>
      </c>
      <c r="R278" s="84">
        <f>P278/'סכום נכסי הקרן'!$C$42</f>
        <v>9.5140961904330908E-4</v>
      </c>
    </row>
    <row r="279" spans="2:18">
      <c r="B279" s="76" t="s">
        <v>3447</v>
      </c>
      <c r="C279" s="86" t="s">
        <v>3051</v>
      </c>
      <c r="D279" s="73">
        <v>9617</v>
      </c>
      <c r="E279" s="73"/>
      <c r="F279" s="73" t="s">
        <v>291</v>
      </c>
      <c r="G279" s="94">
        <v>45099</v>
      </c>
      <c r="H279" s="73" t="s">
        <v>3049</v>
      </c>
      <c r="I279" s="83">
        <v>3.11</v>
      </c>
      <c r="J279" s="86" t="s">
        <v>799</v>
      </c>
      <c r="K279" s="86" t="s">
        <v>132</v>
      </c>
      <c r="L279" s="87">
        <v>5.4260000000000003E-2</v>
      </c>
      <c r="M279" s="87">
        <v>5.5399999999999998E-2</v>
      </c>
      <c r="N279" s="83">
        <v>76469.23000000001</v>
      </c>
      <c r="O279" s="85">
        <v>100.41</v>
      </c>
      <c r="P279" s="83">
        <v>308.55148000000003</v>
      </c>
      <c r="Q279" s="84">
        <f t="shared" si="4"/>
        <v>1.3548444380396497E-3</v>
      </c>
      <c r="R279" s="84">
        <f>P279/'סכום נכסי הקרן'!$C$42</f>
        <v>1.6470270636866474E-5</v>
      </c>
    </row>
    <row r="280" spans="2:18">
      <c r="B280" s="76" t="s">
        <v>3448</v>
      </c>
      <c r="C280" s="86" t="s">
        <v>3051</v>
      </c>
      <c r="D280" s="73">
        <v>9047</v>
      </c>
      <c r="E280" s="73"/>
      <c r="F280" s="73" t="s">
        <v>291</v>
      </c>
      <c r="G280" s="94">
        <v>44677</v>
      </c>
      <c r="H280" s="73" t="s">
        <v>3049</v>
      </c>
      <c r="I280" s="83">
        <v>3.0000000000027733</v>
      </c>
      <c r="J280" s="86" t="s">
        <v>799</v>
      </c>
      <c r="K280" s="86" t="s">
        <v>3041</v>
      </c>
      <c r="L280" s="87">
        <v>0.1114</v>
      </c>
      <c r="M280" s="87">
        <v>0.11890000000005298</v>
      </c>
      <c r="N280" s="83">
        <v>1051965.7312730001</v>
      </c>
      <c r="O280" s="85">
        <v>99.71</v>
      </c>
      <c r="P280" s="83">
        <v>360.51211198100003</v>
      </c>
      <c r="Q280" s="84">
        <f t="shared" si="4"/>
        <v>1.5830027124270648E-3</v>
      </c>
      <c r="R280" s="84">
        <f>P280/'סכום נכסי הקרן'!$C$42</f>
        <v>1.9243894251278203E-5</v>
      </c>
    </row>
    <row r="281" spans="2:18">
      <c r="B281" s="76" t="s">
        <v>3448</v>
      </c>
      <c r="C281" s="86" t="s">
        <v>3051</v>
      </c>
      <c r="D281" s="73">
        <v>9048</v>
      </c>
      <c r="E281" s="73"/>
      <c r="F281" s="73" t="s">
        <v>291</v>
      </c>
      <c r="G281" s="94">
        <v>44677</v>
      </c>
      <c r="H281" s="73" t="s">
        <v>3049</v>
      </c>
      <c r="I281" s="83">
        <v>3.1900000000012807</v>
      </c>
      <c r="J281" s="86" t="s">
        <v>799</v>
      </c>
      <c r="K281" s="86" t="s">
        <v>3041</v>
      </c>
      <c r="L281" s="87">
        <v>7.22E-2</v>
      </c>
      <c r="M281" s="87">
        <v>7.6700000000031493E-2</v>
      </c>
      <c r="N281" s="83">
        <v>3377159.4211930009</v>
      </c>
      <c r="O281" s="85">
        <v>99.58</v>
      </c>
      <c r="P281" s="83">
        <v>1155.8545768080003</v>
      </c>
      <c r="Q281" s="84">
        <f t="shared" si="4"/>
        <v>5.0753383019617737E-3</v>
      </c>
      <c r="R281" s="84">
        <f>P281/'סכום נכסי הקרן'!$C$42</f>
        <v>6.1698740504788786E-5</v>
      </c>
    </row>
    <row r="282" spans="2:18">
      <c r="B282" s="76" t="s">
        <v>3448</v>
      </c>
      <c r="C282" s="86" t="s">
        <v>3051</v>
      </c>
      <c r="D282" s="73">
        <v>9074</v>
      </c>
      <c r="E282" s="73"/>
      <c r="F282" s="73" t="s">
        <v>291</v>
      </c>
      <c r="G282" s="94">
        <v>44684</v>
      </c>
      <c r="H282" s="73" t="s">
        <v>3049</v>
      </c>
      <c r="I282" s="83">
        <v>3.129999999990432</v>
      </c>
      <c r="J282" s="86" t="s">
        <v>799</v>
      </c>
      <c r="K282" s="86" t="s">
        <v>3041</v>
      </c>
      <c r="L282" s="87">
        <v>6.9099999999999995E-2</v>
      </c>
      <c r="M282" s="87">
        <v>8.4899999999849651E-2</v>
      </c>
      <c r="N282" s="83">
        <v>170840.14044100003</v>
      </c>
      <c r="O282" s="85">
        <v>99.68</v>
      </c>
      <c r="P282" s="83">
        <v>58.529860712000009</v>
      </c>
      <c r="Q282" s="84">
        <f t="shared" si="4"/>
        <v>2.5700364893692498E-4</v>
      </c>
      <c r="R282" s="84">
        <f>P282/'סכום נכסי הקרן'!$C$42</f>
        <v>3.124284629147584E-6</v>
      </c>
    </row>
    <row r="283" spans="2:18">
      <c r="B283" s="76" t="s">
        <v>3448</v>
      </c>
      <c r="C283" s="86" t="s">
        <v>3051</v>
      </c>
      <c r="D283" s="73">
        <v>9220</v>
      </c>
      <c r="E283" s="73"/>
      <c r="F283" s="73" t="s">
        <v>291</v>
      </c>
      <c r="G283" s="94">
        <v>44811</v>
      </c>
      <c r="H283" s="73" t="s">
        <v>3049</v>
      </c>
      <c r="I283" s="83">
        <v>3.1599999999829125</v>
      </c>
      <c r="J283" s="86" t="s">
        <v>799</v>
      </c>
      <c r="K283" s="86" t="s">
        <v>3041</v>
      </c>
      <c r="L283" s="87">
        <v>7.2400000000000006E-2</v>
      </c>
      <c r="M283" s="87">
        <v>8.1999999999699827E-2</v>
      </c>
      <c r="N283" s="83">
        <v>252809.73995400005</v>
      </c>
      <c r="O283" s="85">
        <v>99.68</v>
      </c>
      <c r="P283" s="83">
        <v>86.61265447800001</v>
      </c>
      <c r="Q283" s="84">
        <f t="shared" si="4"/>
        <v>3.8031473121881724E-4</v>
      </c>
      <c r="R283" s="84">
        <f>P283/'סכום נכסי הקרן'!$C$42</f>
        <v>4.6233252870155246E-6</v>
      </c>
    </row>
    <row r="284" spans="2:18">
      <c r="B284" s="76" t="s">
        <v>3448</v>
      </c>
      <c r="C284" s="86" t="s">
        <v>3051</v>
      </c>
      <c r="D284" s="73">
        <v>9599</v>
      </c>
      <c r="E284" s="73"/>
      <c r="F284" s="73" t="s">
        <v>291</v>
      </c>
      <c r="G284" s="94">
        <v>45089</v>
      </c>
      <c r="H284" s="73" t="s">
        <v>3049</v>
      </c>
      <c r="I284" s="83">
        <v>3.1799999999842483</v>
      </c>
      <c r="J284" s="86" t="s">
        <v>799</v>
      </c>
      <c r="K284" s="86" t="s">
        <v>3041</v>
      </c>
      <c r="L284" s="87">
        <v>6.9199999999999998E-2</v>
      </c>
      <c r="M284" s="87">
        <v>7.7299999999691033E-2</v>
      </c>
      <c r="N284" s="83">
        <v>240897.04592200005</v>
      </c>
      <c r="O284" s="85">
        <v>99.68</v>
      </c>
      <c r="P284" s="83">
        <v>82.531368435000005</v>
      </c>
      <c r="Q284" s="84">
        <f t="shared" si="4"/>
        <v>3.6239387180369664E-4</v>
      </c>
      <c r="R284" s="84">
        <f>P284/'סכום נכסי הקרן'!$C$42</f>
        <v>4.4054689809149151E-6</v>
      </c>
    </row>
    <row r="285" spans="2:18">
      <c r="B285" s="76" t="s">
        <v>3449</v>
      </c>
      <c r="C285" s="86" t="s">
        <v>3051</v>
      </c>
      <c r="D285" s="73">
        <v>9040</v>
      </c>
      <c r="E285" s="73"/>
      <c r="F285" s="73" t="s">
        <v>684</v>
      </c>
      <c r="G285" s="94">
        <v>44665</v>
      </c>
      <c r="H285" s="73" t="s">
        <v>3049</v>
      </c>
      <c r="I285" s="83">
        <v>4.1199999999997026</v>
      </c>
      <c r="J285" s="86" t="s">
        <v>799</v>
      </c>
      <c r="K285" s="86" t="s">
        <v>132</v>
      </c>
      <c r="L285" s="87">
        <v>6.8680000000000005E-2</v>
      </c>
      <c r="M285" s="87">
        <v>7.269999999999624E-2</v>
      </c>
      <c r="N285" s="83">
        <v>626783.55000000016</v>
      </c>
      <c r="O285" s="85">
        <v>101.45</v>
      </c>
      <c r="P285" s="83">
        <v>2555.2511921480004</v>
      </c>
      <c r="Q285" s="84">
        <f t="shared" si="4"/>
        <v>1.1220065661250118E-2</v>
      </c>
      <c r="R285" s="84">
        <f>P285/'סכום נכסי הקרן'!$C$42</f>
        <v>1.3639759135121717E-4</v>
      </c>
    </row>
    <row r="286" spans="2:18">
      <c r="B286" s="76" t="s">
        <v>3450</v>
      </c>
      <c r="C286" s="86" t="s">
        <v>3051</v>
      </c>
      <c r="D286" s="73">
        <v>7088</v>
      </c>
      <c r="E286" s="73"/>
      <c r="F286" s="73" t="s">
        <v>650</v>
      </c>
      <c r="G286" s="94">
        <v>43684</v>
      </c>
      <c r="H286" s="73" t="s">
        <v>647</v>
      </c>
      <c r="I286" s="83">
        <v>7.1599999999999984</v>
      </c>
      <c r="J286" s="86" t="s">
        <v>663</v>
      </c>
      <c r="K286" s="86" t="s">
        <v>130</v>
      </c>
      <c r="L286" s="87">
        <v>4.36E-2</v>
      </c>
      <c r="M286" s="87">
        <v>3.73E-2</v>
      </c>
      <c r="N286" s="83">
        <v>2657392.3000000003</v>
      </c>
      <c r="O286" s="85">
        <v>106.95</v>
      </c>
      <c r="P286" s="83">
        <v>10515.699930000001</v>
      </c>
      <c r="Q286" s="84">
        <f t="shared" si="4"/>
        <v>4.6174264217609437E-2</v>
      </c>
      <c r="R286" s="84">
        <f>P286/'סכום נכסי הקרן'!$C$42</f>
        <v>5.6132099506759074E-4</v>
      </c>
    </row>
    <row r="287" spans="2:18">
      <c r="B287" s="76" t="s">
        <v>3451</v>
      </c>
      <c r="C287" s="86" t="s">
        <v>3051</v>
      </c>
      <c r="D287" s="73">
        <v>7310</v>
      </c>
      <c r="E287" s="73"/>
      <c r="F287" s="73" t="s">
        <v>786</v>
      </c>
      <c r="G287" s="94">
        <v>43811</v>
      </c>
      <c r="H287" s="73" t="s">
        <v>681</v>
      </c>
      <c r="I287" s="83">
        <v>7.3</v>
      </c>
      <c r="J287" s="86" t="s">
        <v>663</v>
      </c>
      <c r="K287" s="86" t="s">
        <v>130</v>
      </c>
      <c r="L287" s="87">
        <v>4.4800000000000006E-2</v>
      </c>
      <c r="M287" s="87">
        <v>6.2899999999999998E-2</v>
      </c>
      <c r="N287" s="83">
        <v>850872.06000000017</v>
      </c>
      <c r="O287" s="85">
        <v>89.6</v>
      </c>
      <c r="P287" s="83">
        <v>2820.8110400000005</v>
      </c>
      <c r="Q287" s="84">
        <f t="shared" si="4"/>
        <v>1.2386134554612542E-2</v>
      </c>
      <c r="R287" s="84">
        <f>P287/'סכום נכסי הקרן'!$C$42</f>
        <v>1.5057299755703903E-4</v>
      </c>
    </row>
    <row r="288" spans="2:18">
      <c r="B288" s="76" t="s">
        <v>3452</v>
      </c>
      <c r="C288" s="86" t="s">
        <v>3051</v>
      </c>
      <c r="D288" s="73" t="s">
        <v>3229</v>
      </c>
      <c r="E288" s="73"/>
      <c r="F288" s="73" t="s">
        <v>657</v>
      </c>
      <c r="G288" s="94">
        <v>43185</v>
      </c>
      <c r="H288" s="73" t="s">
        <v>292</v>
      </c>
      <c r="I288" s="83">
        <v>4.0900000000008792</v>
      </c>
      <c r="J288" s="86" t="s">
        <v>663</v>
      </c>
      <c r="K288" s="86" t="s">
        <v>138</v>
      </c>
      <c r="L288" s="87">
        <v>4.2199999999999994E-2</v>
      </c>
      <c r="M288" s="87">
        <v>7.2400000000005127E-2</v>
      </c>
      <c r="N288" s="83">
        <v>220202.42451600003</v>
      </c>
      <c r="O288" s="85">
        <v>88.89</v>
      </c>
      <c r="P288" s="83">
        <v>546.06970192800009</v>
      </c>
      <c r="Q288" s="84">
        <f t="shared" si="4"/>
        <v>2.397783016432526E-3</v>
      </c>
      <c r="R288" s="84">
        <f>P288/'סכום נכסי הקרן'!$C$42</f>
        <v>2.914883369655905E-5</v>
      </c>
    </row>
    <row r="289" spans="2:18">
      <c r="B289" s="76" t="s">
        <v>3453</v>
      </c>
      <c r="C289" s="86" t="s">
        <v>3051</v>
      </c>
      <c r="D289" s="73">
        <v>6812</v>
      </c>
      <c r="E289" s="73"/>
      <c r="F289" s="73" t="s">
        <v>512</v>
      </c>
      <c r="G289" s="94">
        <v>43536</v>
      </c>
      <c r="H289" s="73"/>
      <c r="I289" s="83">
        <v>2.6400000000006063</v>
      </c>
      <c r="J289" s="86" t="s">
        <v>663</v>
      </c>
      <c r="K289" s="86" t="s">
        <v>130</v>
      </c>
      <c r="L289" s="87">
        <v>7.4524999999999994E-2</v>
      </c>
      <c r="M289" s="87">
        <v>7.3300000000005916E-2</v>
      </c>
      <c r="N289" s="83">
        <v>192539.89789600004</v>
      </c>
      <c r="O289" s="85">
        <v>101.75</v>
      </c>
      <c r="P289" s="83">
        <v>724.86459032900029</v>
      </c>
      <c r="Q289" s="84">
        <f t="shared" si="4"/>
        <v>3.1828684099623676E-3</v>
      </c>
      <c r="R289" s="84">
        <f>P289/'סכום נכסי הקרן'!$C$42</f>
        <v>3.8692784678264959E-5</v>
      </c>
    </row>
    <row r="290" spans="2:18">
      <c r="B290" s="76" t="s">
        <v>3453</v>
      </c>
      <c r="C290" s="86" t="s">
        <v>3051</v>
      </c>
      <c r="D290" s="73">
        <v>6872</v>
      </c>
      <c r="E290" s="73"/>
      <c r="F290" s="73" t="s">
        <v>512</v>
      </c>
      <c r="G290" s="94">
        <v>43570</v>
      </c>
      <c r="H290" s="73"/>
      <c r="I290" s="83">
        <v>2.6400000000021193</v>
      </c>
      <c r="J290" s="86" t="s">
        <v>663</v>
      </c>
      <c r="K290" s="86" t="s">
        <v>130</v>
      </c>
      <c r="L290" s="87">
        <v>7.4524999999999994E-2</v>
      </c>
      <c r="M290" s="87">
        <v>7.320000000005332E-2</v>
      </c>
      <c r="N290" s="83">
        <v>155354.59025900002</v>
      </c>
      <c r="O290" s="85">
        <v>101.78</v>
      </c>
      <c r="P290" s="83">
        <v>585.04364510900018</v>
      </c>
      <c r="Q290" s="84">
        <f t="shared" si="4"/>
        <v>2.568916955401969E-3</v>
      </c>
      <c r="R290" s="84">
        <f>P290/'סכום נכסי הקרן'!$C$42</f>
        <v>3.1229236590678786E-5</v>
      </c>
    </row>
    <row r="291" spans="2:18">
      <c r="B291" s="76" t="s">
        <v>3453</v>
      </c>
      <c r="C291" s="86" t="s">
        <v>3051</v>
      </c>
      <c r="D291" s="73">
        <v>7258</v>
      </c>
      <c r="E291" s="73"/>
      <c r="F291" s="73" t="s">
        <v>512</v>
      </c>
      <c r="G291" s="94">
        <v>43774</v>
      </c>
      <c r="H291" s="73"/>
      <c r="I291" s="83">
        <v>2.6400000000008239</v>
      </c>
      <c r="J291" s="86" t="s">
        <v>663</v>
      </c>
      <c r="K291" s="86" t="s">
        <v>130</v>
      </c>
      <c r="L291" s="87">
        <v>7.4524999999999994E-2</v>
      </c>
      <c r="M291" s="87">
        <v>7.1500000000035563E-2</v>
      </c>
      <c r="N291" s="83">
        <v>141879.03200300003</v>
      </c>
      <c r="O291" s="85">
        <v>101.78</v>
      </c>
      <c r="P291" s="83">
        <v>534.29657905400006</v>
      </c>
      <c r="Q291" s="84">
        <f t="shared" si="4"/>
        <v>2.3460874288949254E-3</v>
      </c>
      <c r="R291" s="84">
        <f>P291/'סכום נכסי הקרן'!$C$42</f>
        <v>2.8520392309806136E-5</v>
      </c>
    </row>
    <row r="292" spans="2:18">
      <c r="B292" s="76" t="s">
        <v>3454</v>
      </c>
      <c r="C292" s="86" t="s">
        <v>3051</v>
      </c>
      <c r="D292" s="73">
        <v>6861</v>
      </c>
      <c r="E292" s="73"/>
      <c r="F292" s="73" t="s">
        <v>512</v>
      </c>
      <c r="G292" s="94">
        <v>43563</v>
      </c>
      <c r="H292" s="73"/>
      <c r="I292" s="83">
        <v>0.74999999999987343</v>
      </c>
      <c r="J292" s="86" t="s">
        <v>712</v>
      </c>
      <c r="K292" s="86" t="s">
        <v>130</v>
      </c>
      <c r="L292" s="87">
        <v>7.8602999999999992E-2</v>
      </c>
      <c r="M292" s="87">
        <v>6.8899999999990427E-2</v>
      </c>
      <c r="N292" s="83">
        <v>1051451.3059450001</v>
      </c>
      <c r="O292" s="85">
        <v>101.59</v>
      </c>
      <c r="P292" s="83">
        <v>3952.2267773020008</v>
      </c>
      <c r="Q292" s="84">
        <f t="shared" si="4"/>
        <v>1.735416231709206E-2</v>
      </c>
      <c r="R292" s="84">
        <f>P292/'סכום נכסי הקרן'!$C$42</f>
        <v>2.1096720923339775E-4</v>
      </c>
    </row>
    <row r="293" spans="2:18">
      <c r="B293" s="76" t="s">
        <v>3455</v>
      </c>
      <c r="C293" s="86" t="s">
        <v>3051</v>
      </c>
      <c r="D293" s="73">
        <v>6932</v>
      </c>
      <c r="E293" s="73"/>
      <c r="F293" s="73" t="s">
        <v>512</v>
      </c>
      <c r="G293" s="94">
        <v>43098</v>
      </c>
      <c r="H293" s="73"/>
      <c r="I293" s="83">
        <v>1.789999999999395</v>
      </c>
      <c r="J293" s="86" t="s">
        <v>663</v>
      </c>
      <c r="K293" s="86" t="s">
        <v>130</v>
      </c>
      <c r="L293" s="87">
        <v>7.9162999999999997E-2</v>
      </c>
      <c r="M293" s="87">
        <v>6.7999999999971278E-2</v>
      </c>
      <c r="N293" s="83">
        <v>258260.45428600002</v>
      </c>
      <c r="O293" s="85">
        <v>102.02</v>
      </c>
      <c r="P293" s="83">
        <v>974.86606482100012</v>
      </c>
      <c r="Q293" s="84">
        <f t="shared" si="4"/>
        <v>4.2806207435995202E-3</v>
      </c>
      <c r="R293" s="84">
        <f>P293/'סכום נכסי הקרן'!$C$42</f>
        <v>5.2037695370311899E-5</v>
      </c>
    </row>
    <row r="294" spans="2:18">
      <c r="B294" s="76" t="s">
        <v>3455</v>
      </c>
      <c r="C294" s="86" t="s">
        <v>3051</v>
      </c>
      <c r="D294" s="73">
        <v>9335</v>
      </c>
      <c r="E294" s="73"/>
      <c r="F294" s="73" t="s">
        <v>512</v>
      </c>
      <c r="G294" s="94">
        <v>44064</v>
      </c>
      <c r="H294" s="73"/>
      <c r="I294" s="83">
        <v>2.5500000000000727</v>
      </c>
      <c r="J294" s="86" t="s">
        <v>663</v>
      </c>
      <c r="K294" s="86" t="s">
        <v>130</v>
      </c>
      <c r="L294" s="87">
        <v>8.666299999999999E-2</v>
      </c>
      <c r="M294" s="87">
        <v>0.10260000000000671</v>
      </c>
      <c r="N294" s="83">
        <v>954171.87125800014</v>
      </c>
      <c r="O294" s="85">
        <v>97.25</v>
      </c>
      <c r="P294" s="83">
        <v>3433.3490447450004</v>
      </c>
      <c r="Q294" s="84">
        <f t="shared" si="4"/>
        <v>1.5075778787778001E-2</v>
      </c>
      <c r="R294" s="84">
        <f>P294/'סכום נכסי הקרן'!$C$42</f>
        <v>1.8326986458719021E-4</v>
      </c>
    </row>
    <row r="295" spans="2:18">
      <c r="B295" s="76" t="s">
        <v>3455</v>
      </c>
      <c r="C295" s="86" t="s">
        <v>3051</v>
      </c>
      <c r="D295" s="73" t="s">
        <v>3230</v>
      </c>
      <c r="E295" s="73"/>
      <c r="F295" s="73" t="s">
        <v>512</v>
      </c>
      <c r="G295" s="94">
        <v>42817</v>
      </c>
      <c r="H295" s="73"/>
      <c r="I295" s="83">
        <v>1.8299999999985841</v>
      </c>
      <c r="J295" s="86" t="s">
        <v>663</v>
      </c>
      <c r="K295" s="86" t="s">
        <v>130</v>
      </c>
      <c r="L295" s="87">
        <v>5.7820000000000003E-2</v>
      </c>
      <c r="M295" s="87">
        <v>8.309999999990085E-2</v>
      </c>
      <c r="N295" s="83">
        <v>95299.983666000015</v>
      </c>
      <c r="O295" s="85">
        <v>96.12</v>
      </c>
      <c r="P295" s="83">
        <v>338.92867765599999</v>
      </c>
      <c r="Q295" s="84">
        <f t="shared" si="4"/>
        <v>1.4882302097995604E-3</v>
      </c>
      <c r="R295" s="84">
        <f>P295/'סכום נכסי הקרן'!$C$42</f>
        <v>1.8091785032402365E-5</v>
      </c>
    </row>
    <row r="296" spans="2:18">
      <c r="B296" s="76" t="s">
        <v>3455</v>
      </c>
      <c r="C296" s="86" t="s">
        <v>3051</v>
      </c>
      <c r="D296" s="73">
        <v>7291</v>
      </c>
      <c r="E296" s="73"/>
      <c r="F296" s="73" t="s">
        <v>512</v>
      </c>
      <c r="G296" s="94">
        <v>43798</v>
      </c>
      <c r="H296" s="73"/>
      <c r="I296" s="83">
        <v>1.7900000000007048</v>
      </c>
      <c r="J296" s="86" t="s">
        <v>663</v>
      </c>
      <c r="K296" s="86" t="s">
        <v>130</v>
      </c>
      <c r="L296" s="87">
        <v>7.9162999999999997E-2</v>
      </c>
      <c r="M296" s="87">
        <v>7.7500000000352398E-2</v>
      </c>
      <c r="N296" s="83">
        <v>15191.791775000002</v>
      </c>
      <c r="O296" s="85">
        <v>100.97</v>
      </c>
      <c r="P296" s="83">
        <v>56.754862724000013</v>
      </c>
      <c r="Q296" s="84">
        <f t="shared" si="4"/>
        <v>2.4920966217149647E-4</v>
      </c>
      <c r="R296" s="84">
        <f>P296/'סכום נכסי הקרן'!$C$42</f>
        <v>3.0295364294557421E-6</v>
      </c>
    </row>
    <row r="297" spans="2:18">
      <c r="B297" s="76" t="s">
        <v>3456</v>
      </c>
      <c r="C297" s="86" t="s">
        <v>3051</v>
      </c>
      <c r="D297" s="73" t="s">
        <v>3231</v>
      </c>
      <c r="E297" s="73"/>
      <c r="F297" s="73" t="s">
        <v>512</v>
      </c>
      <c r="G297" s="94">
        <v>43083</v>
      </c>
      <c r="H297" s="73"/>
      <c r="I297" s="83">
        <v>0.7699999999981948</v>
      </c>
      <c r="J297" s="86" t="s">
        <v>663</v>
      </c>
      <c r="K297" s="86" t="s">
        <v>138</v>
      </c>
      <c r="L297" s="87">
        <v>7.145E-2</v>
      </c>
      <c r="M297" s="87">
        <v>7.0299999999990273E-2</v>
      </c>
      <c r="N297" s="83">
        <v>25758.027630000004</v>
      </c>
      <c r="O297" s="85">
        <v>100.22</v>
      </c>
      <c r="P297" s="83">
        <v>72.017833669000012</v>
      </c>
      <c r="Q297" s="84">
        <f t="shared" si="4"/>
        <v>3.1622911478534888E-4</v>
      </c>
      <c r="R297" s="84">
        <f>P297/'סכום נכסי הקרן'!$C$42</f>
        <v>3.8442635608465219E-6</v>
      </c>
    </row>
    <row r="298" spans="2:18">
      <c r="B298" s="76" t="s">
        <v>3456</v>
      </c>
      <c r="C298" s="86" t="s">
        <v>3051</v>
      </c>
      <c r="D298" s="73" t="s">
        <v>3232</v>
      </c>
      <c r="E298" s="73"/>
      <c r="F298" s="73" t="s">
        <v>512</v>
      </c>
      <c r="G298" s="94">
        <v>43083</v>
      </c>
      <c r="H298" s="73"/>
      <c r="I298" s="83">
        <v>5.2199999999849185</v>
      </c>
      <c r="J298" s="86" t="s">
        <v>663</v>
      </c>
      <c r="K298" s="86" t="s">
        <v>138</v>
      </c>
      <c r="L298" s="87">
        <v>7.195E-2</v>
      </c>
      <c r="M298" s="87">
        <v>7.2999999999782739E-2</v>
      </c>
      <c r="N298" s="83">
        <v>55840.287997000007</v>
      </c>
      <c r="O298" s="85">
        <v>100.45</v>
      </c>
      <c r="P298" s="83">
        <v>156.48426393800003</v>
      </c>
      <c r="Q298" s="84">
        <f t="shared" si="4"/>
        <v>6.8711981105106954E-4</v>
      </c>
      <c r="R298" s="84">
        <f>P298/'סכום נכסי הקרן'!$C$42</f>
        <v>8.3530248419800299E-6</v>
      </c>
    </row>
    <row r="299" spans="2:18">
      <c r="B299" s="76" t="s">
        <v>3456</v>
      </c>
      <c r="C299" s="86" t="s">
        <v>3051</v>
      </c>
      <c r="D299" s="73" t="s">
        <v>3233</v>
      </c>
      <c r="E299" s="73"/>
      <c r="F299" s="73" t="s">
        <v>512</v>
      </c>
      <c r="G299" s="94">
        <v>43083</v>
      </c>
      <c r="H299" s="73"/>
      <c r="I299" s="83">
        <v>5.539999999997204</v>
      </c>
      <c r="J299" s="86" t="s">
        <v>663</v>
      </c>
      <c r="K299" s="86" t="s">
        <v>138</v>
      </c>
      <c r="L299" s="87">
        <v>4.4999999999999998E-2</v>
      </c>
      <c r="M299" s="87">
        <v>6.6599999999977774E-2</v>
      </c>
      <c r="N299" s="83">
        <v>223361.15173800002</v>
      </c>
      <c r="O299" s="85">
        <v>89.48</v>
      </c>
      <c r="P299" s="83">
        <v>557.57934831399996</v>
      </c>
      <c r="Q299" s="84">
        <f t="shared" si="4"/>
        <v>2.4483216830753669E-3</v>
      </c>
      <c r="R299" s="84">
        <f>P299/'סכום נכסי הקרן'!$C$42</f>
        <v>2.9763210885454888E-5</v>
      </c>
    </row>
    <row r="300" spans="2:18">
      <c r="B300" s="76" t="s">
        <v>3457</v>
      </c>
      <c r="C300" s="86" t="s">
        <v>3051</v>
      </c>
      <c r="D300" s="73">
        <v>9186</v>
      </c>
      <c r="E300" s="73"/>
      <c r="F300" s="73" t="s">
        <v>512</v>
      </c>
      <c r="G300" s="94">
        <v>44778</v>
      </c>
      <c r="H300" s="73"/>
      <c r="I300" s="83">
        <v>3.639999999999584</v>
      </c>
      <c r="J300" s="86" t="s">
        <v>697</v>
      </c>
      <c r="K300" s="86" t="s">
        <v>132</v>
      </c>
      <c r="L300" s="87">
        <v>7.1870000000000003E-2</v>
      </c>
      <c r="M300" s="87">
        <v>7.2099999999987285E-2</v>
      </c>
      <c r="N300" s="83">
        <v>375371.73379700002</v>
      </c>
      <c r="O300" s="85">
        <v>102.2</v>
      </c>
      <c r="P300" s="83">
        <v>1541.6167341760004</v>
      </c>
      <c r="Q300" s="84">
        <f t="shared" si="4"/>
        <v>6.7692135454582919E-3</v>
      </c>
      <c r="R300" s="84">
        <f>P300/'סכום נכסי הקרן'!$C$42</f>
        <v>8.2290465209244702E-5</v>
      </c>
    </row>
    <row r="301" spans="2:18">
      <c r="B301" s="76" t="s">
        <v>3457</v>
      </c>
      <c r="C301" s="86" t="s">
        <v>3051</v>
      </c>
      <c r="D301" s="73">
        <v>9187</v>
      </c>
      <c r="E301" s="73"/>
      <c r="F301" s="73" t="s">
        <v>512</v>
      </c>
      <c r="G301" s="94">
        <v>44778</v>
      </c>
      <c r="H301" s="73"/>
      <c r="I301" s="83">
        <v>3.5600000000005427</v>
      </c>
      <c r="J301" s="86" t="s">
        <v>697</v>
      </c>
      <c r="K301" s="86" t="s">
        <v>130</v>
      </c>
      <c r="L301" s="87">
        <v>8.2722999999999991E-2</v>
      </c>
      <c r="M301" s="87">
        <v>9.0300000000010525E-2</v>
      </c>
      <c r="N301" s="83">
        <v>1033653.5090020001</v>
      </c>
      <c r="O301" s="85">
        <v>100.2</v>
      </c>
      <c r="P301" s="83">
        <v>3832.1671468320005</v>
      </c>
      <c r="Q301" s="84">
        <f t="shared" si="4"/>
        <v>1.6826982468285713E-2</v>
      </c>
      <c r="R301" s="84">
        <f>P301/'סכום נכסי הקרן'!$C$42</f>
        <v>2.045585068463501E-4</v>
      </c>
    </row>
    <row r="302" spans="2:18">
      <c r="B302" s="76" t="s">
        <v>3458</v>
      </c>
      <c r="C302" s="86" t="s">
        <v>3051</v>
      </c>
      <c r="D302" s="73" t="s">
        <v>3234</v>
      </c>
      <c r="E302" s="73"/>
      <c r="F302" s="73" t="s">
        <v>512</v>
      </c>
      <c r="G302" s="94">
        <v>42870</v>
      </c>
      <c r="H302" s="73"/>
      <c r="I302" s="83">
        <v>0.9700000000001604</v>
      </c>
      <c r="J302" s="86" t="s">
        <v>663</v>
      </c>
      <c r="K302" s="86" t="s">
        <v>130</v>
      </c>
      <c r="L302" s="87">
        <v>7.9430000000000001E-2</v>
      </c>
      <c r="M302" s="87">
        <v>9.0700000000009634E-2</v>
      </c>
      <c r="N302" s="83">
        <v>67816.777438000019</v>
      </c>
      <c r="O302" s="85">
        <v>99.42</v>
      </c>
      <c r="P302" s="83">
        <v>249.46673836800002</v>
      </c>
      <c r="Q302" s="84">
        <f t="shared" si="4"/>
        <v>1.0954043161736813E-3</v>
      </c>
      <c r="R302" s="84">
        <f>P302/'סכום נכסי הקרן'!$C$42</f>
        <v>1.3316366837123325E-5</v>
      </c>
    </row>
    <row r="303" spans="2:18">
      <c r="B303" s="76" t="s">
        <v>3459</v>
      </c>
      <c r="C303" s="86" t="s">
        <v>3051</v>
      </c>
      <c r="D303" s="73">
        <v>8706</v>
      </c>
      <c r="E303" s="73"/>
      <c r="F303" s="73" t="s">
        <v>512</v>
      </c>
      <c r="G303" s="94">
        <v>44498</v>
      </c>
      <c r="H303" s="73"/>
      <c r="I303" s="83">
        <v>3.2099999999999995</v>
      </c>
      <c r="J303" s="86" t="s">
        <v>663</v>
      </c>
      <c r="K303" s="86" t="s">
        <v>130</v>
      </c>
      <c r="L303" s="87">
        <v>8.1930000000000003E-2</v>
      </c>
      <c r="M303" s="87">
        <v>9.2100000000000015E-2</v>
      </c>
      <c r="N303" s="83">
        <v>4016252.6100000008</v>
      </c>
      <c r="O303" s="85">
        <v>100</v>
      </c>
      <c r="P303" s="83">
        <v>14860.134390000003</v>
      </c>
      <c r="Q303" s="84">
        <f t="shared" si="4"/>
        <v>6.525060397316268E-2</v>
      </c>
      <c r="R303" s="84">
        <f>P303/'סכום נכסי הקרן'!$C$42</f>
        <v>7.9322398681577115E-4</v>
      </c>
    </row>
    <row r="304" spans="2:18">
      <c r="B304" s="76" t="s">
        <v>3460</v>
      </c>
      <c r="C304" s="86" t="s">
        <v>3051</v>
      </c>
      <c r="D304" s="73">
        <v>8702</v>
      </c>
      <c r="E304" s="73"/>
      <c r="F304" s="73" t="s">
        <v>512</v>
      </c>
      <c r="G304" s="94">
        <v>44497</v>
      </c>
      <c r="H304" s="73"/>
      <c r="I304" s="83">
        <v>5.0000000129358874E-2</v>
      </c>
      <c r="J304" s="86" t="s">
        <v>712</v>
      </c>
      <c r="K304" s="86" t="s">
        <v>130</v>
      </c>
      <c r="L304" s="87">
        <v>7.0890000000000009E-2</v>
      </c>
      <c r="M304" s="87">
        <v>5.4900000000388076E-2</v>
      </c>
      <c r="N304" s="83">
        <v>832.4757340000001</v>
      </c>
      <c r="O304" s="85">
        <v>100.39</v>
      </c>
      <c r="P304" s="83">
        <v>3.0921727120000009</v>
      </c>
      <c r="Q304" s="84">
        <f t="shared" si="4"/>
        <v>1.35776791617113E-5</v>
      </c>
      <c r="R304" s="84">
        <f>P304/'סכום נכסי הקרן'!$C$42</f>
        <v>1.6505810123669922E-7</v>
      </c>
    </row>
    <row r="305" spans="2:18">
      <c r="B305" s="76" t="s">
        <v>3460</v>
      </c>
      <c r="C305" s="86" t="s">
        <v>3051</v>
      </c>
      <c r="D305" s="73">
        <v>9118</v>
      </c>
      <c r="E305" s="73"/>
      <c r="F305" s="73" t="s">
        <v>512</v>
      </c>
      <c r="G305" s="94">
        <v>44733</v>
      </c>
      <c r="H305" s="73"/>
      <c r="I305" s="83">
        <v>0.05</v>
      </c>
      <c r="J305" s="86" t="s">
        <v>712</v>
      </c>
      <c r="K305" s="86" t="s">
        <v>130</v>
      </c>
      <c r="L305" s="87">
        <v>7.0890000000000009E-2</v>
      </c>
      <c r="M305" s="87">
        <v>5.4900000001461807E-2</v>
      </c>
      <c r="N305" s="83">
        <v>3315.0450330000003</v>
      </c>
      <c r="O305" s="85">
        <v>100.39</v>
      </c>
      <c r="P305" s="83">
        <v>12.313502180000002</v>
      </c>
      <c r="Q305" s="84">
        <f t="shared" si="4"/>
        <v>5.4068384119765378E-5</v>
      </c>
      <c r="R305" s="84">
        <f>P305/'סכום נכסי הקרן'!$C$42</f>
        <v>6.5728647093912924E-7</v>
      </c>
    </row>
    <row r="306" spans="2:18">
      <c r="B306" s="76" t="s">
        <v>3460</v>
      </c>
      <c r="C306" s="86" t="s">
        <v>3051</v>
      </c>
      <c r="D306" s="73">
        <v>9233</v>
      </c>
      <c r="E306" s="73"/>
      <c r="F306" s="73" t="s">
        <v>512</v>
      </c>
      <c r="G306" s="94">
        <v>44819</v>
      </c>
      <c r="H306" s="73"/>
      <c r="I306" s="83">
        <v>5.0000000082748186E-2</v>
      </c>
      <c r="J306" s="86" t="s">
        <v>712</v>
      </c>
      <c r="K306" s="86" t="s">
        <v>130</v>
      </c>
      <c r="L306" s="87">
        <v>7.0890000000000009E-2</v>
      </c>
      <c r="M306" s="87">
        <v>5.4899999993214647E-2</v>
      </c>
      <c r="N306" s="83">
        <v>650.69785000000013</v>
      </c>
      <c r="O306" s="85">
        <v>100.39</v>
      </c>
      <c r="P306" s="83">
        <v>2.4169711360000004</v>
      </c>
      <c r="Q306" s="84">
        <f t="shared" si="4"/>
        <v>1.0612880225082616E-5</v>
      </c>
      <c r="R306" s="84">
        <f>P306/'סכום נכסי הקרן'!$C$42</f>
        <v>1.2901629488672232E-7</v>
      </c>
    </row>
    <row r="307" spans="2:18">
      <c r="B307" s="76" t="s">
        <v>3460</v>
      </c>
      <c r="C307" s="86" t="s">
        <v>3051</v>
      </c>
      <c r="D307" s="73">
        <v>9276</v>
      </c>
      <c r="E307" s="73"/>
      <c r="F307" s="73" t="s">
        <v>512</v>
      </c>
      <c r="G307" s="94">
        <v>44854</v>
      </c>
      <c r="H307" s="73"/>
      <c r="I307" s="83">
        <v>5.0000000431103586E-2</v>
      </c>
      <c r="J307" s="86" t="s">
        <v>712</v>
      </c>
      <c r="K307" s="86" t="s">
        <v>130</v>
      </c>
      <c r="L307" s="87">
        <v>7.0890000000000009E-2</v>
      </c>
      <c r="M307" s="87">
        <v>5.490000001465753E-2</v>
      </c>
      <c r="N307" s="83">
        <v>156.12275700000004</v>
      </c>
      <c r="O307" s="85">
        <v>100.39</v>
      </c>
      <c r="P307" s="83">
        <v>0.57990703500000007</v>
      </c>
      <c r="Q307" s="84">
        <f t="shared" si="4"/>
        <v>2.546362185492724E-6</v>
      </c>
      <c r="R307" s="84">
        <f>P307/'סכום נכסי הקרן'!$C$42</f>
        <v>3.0955047795177643E-8</v>
      </c>
    </row>
    <row r="308" spans="2:18">
      <c r="B308" s="76" t="s">
        <v>3460</v>
      </c>
      <c r="C308" s="86" t="s">
        <v>3051</v>
      </c>
      <c r="D308" s="73">
        <v>9430</v>
      </c>
      <c r="E308" s="73"/>
      <c r="F308" s="73" t="s">
        <v>512</v>
      </c>
      <c r="G308" s="94">
        <v>44950</v>
      </c>
      <c r="H308" s="73"/>
      <c r="I308" s="83">
        <v>5.0000000047333057E-2</v>
      </c>
      <c r="J308" s="86" t="s">
        <v>712</v>
      </c>
      <c r="K308" s="86" t="s">
        <v>130</v>
      </c>
      <c r="L308" s="87">
        <v>7.0890000000000009E-2</v>
      </c>
      <c r="M308" s="87">
        <v>5.4899999998327551E-2</v>
      </c>
      <c r="N308" s="83">
        <v>853.16799000000015</v>
      </c>
      <c r="O308" s="85">
        <v>100.39</v>
      </c>
      <c r="P308" s="83">
        <v>3.1690327970000003</v>
      </c>
      <c r="Q308" s="84">
        <f t="shared" si="4"/>
        <v>1.3915170521887255E-5</v>
      </c>
      <c r="R308" s="84">
        <f>P308/'סכום נכסי הקרן'!$C$42</f>
        <v>1.6916084091930438E-7</v>
      </c>
    </row>
    <row r="309" spans="2:18">
      <c r="B309" s="76" t="s">
        <v>3460</v>
      </c>
      <c r="C309" s="86" t="s">
        <v>3051</v>
      </c>
      <c r="D309" s="73">
        <v>9539</v>
      </c>
      <c r="E309" s="73"/>
      <c r="F309" s="73" t="s">
        <v>512</v>
      </c>
      <c r="G309" s="94">
        <v>45029</v>
      </c>
      <c r="H309" s="73"/>
      <c r="I309" s="83">
        <v>4.9999999905333915E-2</v>
      </c>
      <c r="J309" s="86" t="s">
        <v>712</v>
      </c>
      <c r="K309" s="86" t="s">
        <v>130</v>
      </c>
      <c r="L309" s="87">
        <v>7.0890000000000009E-2</v>
      </c>
      <c r="M309" s="87">
        <v>5.4899999985042747E-2</v>
      </c>
      <c r="N309" s="83">
        <v>284.38937199999998</v>
      </c>
      <c r="O309" s="85">
        <v>100.39</v>
      </c>
      <c r="P309" s="83">
        <v>1.0563446420000002</v>
      </c>
      <c r="Q309" s="84">
        <f t="shared" si="4"/>
        <v>4.6383918264358519E-6</v>
      </c>
      <c r="R309" s="84">
        <f>P309/'סכום נכסי הקרן'!$C$42</f>
        <v>5.6386967061521882E-8</v>
      </c>
    </row>
    <row r="310" spans="2:18">
      <c r="B310" s="76" t="s">
        <v>3460</v>
      </c>
      <c r="C310" s="86" t="s">
        <v>3051</v>
      </c>
      <c r="D310" s="73">
        <v>8060</v>
      </c>
      <c r="E310" s="73"/>
      <c r="F310" s="73" t="s">
        <v>512</v>
      </c>
      <c r="G310" s="94">
        <v>44150</v>
      </c>
      <c r="H310" s="73"/>
      <c r="I310" s="83">
        <v>5.0000000000036161E-2</v>
      </c>
      <c r="J310" s="86" t="s">
        <v>712</v>
      </c>
      <c r="K310" s="86" t="s">
        <v>130</v>
      </c>
      <c r="L310" s="87">
        <v>7.0890000000000009E-2</v>
      </c>
      <c r="M310" s="87">
        <v>5.4900000000002586E-2</v>
      </c>
      <c r="N310" s="83">
        <v>1116858.4367140003</v>
      </c>
      <c r="O310" s="85">
        <v>100.39</v>
      </c>
      <c r="P310" s="83">
        <v>4148.4922901570008</v>
      </c>
      <c r="Q310" s="84">
        <f t="shared" si="4"/>
        <v>1.8215960933227679E-2</v>
      </c>
      <c r="R310" s="84">
        <f>P310/'סכום נכסי הקרן'!$C$42</f>
        <v>2.2144373040712618E-4</v>
      </c>
    </row>
    <row r="311" spans="2:18">
      <c r="B311" s="76" t="s">
        <v>3460</v>
      </c>
      <c r="C311" s="86" t="s">
        <v>3051</v>
      </c>
      <c r="D311" s="73">
        <v>8119</v>
      </c>
      <c r="E311" s="73"/>
      <c r="F311" s="73" t="s">
        <v>512</v>
      </c>
      <c r="G311" s="94">
        <v>44169</v>
      </c>
      <c r="H311" s="73"/>
      <c r="I311" s="83">
        <v>4.9999999954247941E-2</v>
      </c>
      <c r="J311" s="86" t="s">
        <v>712</v>
      </c>
      <c r="K311" s="86" t="s">
        <v>130</v>
      </c>
      <c r="L311" s="87">
        <v>7.0890000000000009E-2</v>
      </c>
      <c r="M311" s="87">
        <v>5.4899999998159761E-2</v>
      </c>
      <c r="N311" s="83">
        <v>2647.9487710000003</v>
      </c>
      <c r="O311" s="85">
        <v>100.39</v>
      </c>
      <c r="P311" s="83">
        <v>9.8356199689999997</v>
      </c>
      <c r="Q311" s="84">
        <f t="shared" ref="Q311:Q346" si="5">IFERROR(P311/$P$10,0)</f>
        <v>4.3188044373248057E-5</v>
      </c>
      <c r="R311" s="84">
        <f>P311/'סכום נכסי הקרן'!$C$42</f>
        <v>5.2501878380488798E-7</v>
      </c>
    </row>
    <row r="312" spans="2:18">
      <c r="B312" s="76" t="s">
        <v>3460</v>
      </c>
      <c r="C312" s="86" t="s">
        <v>3051</v>
      </c>
      <c r="D312" s="73">
        <v>8418</v>
      </c>
      <c r="E312" s="73"/>
      <c r="F312" s="73" t="s">
        <v>512</v>
      </c>
      <c r="G312" s="94">
        <v>44326</v>
      </c>
      <c r="H312" s="73"/>
      <c r="I312" s="83">
        <v>5.0000000216228808E-2</v>
      </c>
      <c r="J312" s="86" t="s">
        <v>712</v>
      </c>
      <c r="K312" s="86" t="s">
        <v>130</v>
      </c>
      <c r="L312" s="87">
        <v>7.0890000000000009E-2</v>
      </c>
      <c r="M312" s="87">
        <v>5.490000000965823E-2</v>
      </c>
      <c r="N312" s="83">
        <v>560.28219100000013</v>
      </c>
      <c r="O312" s="85">
        <v>100.39</v>
      </c>
      <c r="P312" s="83">
        <v>2.0811288509999999</v>
      </c>
      <c r="Q312" s="84">
        <f t="shared" si="5"/>
        <v>9.1382023143146047E-6</v>
      </c>
      <c r="R312" s="84">
        <f>P312/'סכום נכסי הקרן'!$C$42</f>
        <v>1.1108925942005189E-7</v>
      </c>
    </row>
    <row r="313" spans="2:18">
      <c r="B313" s="76" t="s">
        <v>3461</v>
      </c>
      <c r="C313" s="86" t="s">
        <v>3051</v>
      </c>
      <c r="D313" s="73">
        <v>8718</v>
      </c>
      <c r="E313" s="73"/>
      <c r="F313" s="73" t="s">
        <v>512</v>
      </c>
      <c r="G313" s="94">
        <v>44508</v>
      </c>
      <c r="H313" s="73"/>
      <c r="I313" s="83">
        <v>3.1700000000003774</v>
      </c>
      <c r="J313" s="86" t="s">
        <v>663</v>
      </c>
      <c r="K313" s="86" t="s">
        <v>130</v>
      </c>
      <c r="L313" s="87">
        <v>8.5919000000000009E-2</v>
      </c>
      <c r="M313" s="87">
        <v>9.0700000000008676E-2</v>
      </c>
      <c r="N313" s="83">
        <v>939298.85871300008</v>
      </c>
      <c r="O313" s="85">
        <v>99.86</v>
      </c>
      <c r="P313" s="83">
        <v>3470.5400805570007</v>
      </c>
      <c r="Q313" s="84">
        <f t="shared" si="5"/>
        <v>1.5239084010021052E-2</v>
      </c>
      <c r="R313" s="84">
        <f>P313/'סכום נכסי הקרן'!$C$42</f>
        <v>1.8525509708417593E-4</v>
      </c>
    </row>
    <row r="314" spans="2:18">
      <c r="B314" s="76" t="s">
        <v>3462</v>
      </c>
      <c r="C314" s="86" t="s">
        <v>3051</v>
      </c>
      <c r="D314" s="73">
        <v>8806</v>
      </c>
      <c r="E314" s="73"/>
      <c r="F314" s="73" t="s">
        <v>512</v>
      </c>
      <c r="G314" s="94">
        <v>44137</v>
      </c>
      <c r="H314" s="73"/>
      <c r="I314" s="83">
        <v>0.22000000000001674</v>
      </c>
      <c r="J314" s="86" t="s">
        <v>712</v>
      </c>
      <c r="K314" s="86" t="s">
        <v>130</v>
      </c>
      <c r="L314" s="87">
        <v>7.2756000000000001E-2</v>
      </c>
      <c r="M314" s="87">
        <v>5.6100000000005312E-2</v>
      </c>
      <c r="N314" s="83">
        <v>1281898.1555850003</v>
      </c>
      <c r="O314" s="85">
        <v>100.99</v>
      </c>
      <c r="P314" s="83">
        <v>4789.9789860860001</v>
      </c>
      <c r="Q314" s="84">
        <f t="shared" si="5"/>
        <v>2.103271838989532E-2</v>
      </c>
      <c r="R314" s="84">
        <f>P314/'סכום נכסי הקרן'!$C$42</f>
        <v>2.5568585911738191E-4</v>
      </c>
    </row>
    <row r="315" spans="2:18">
      <c r="B315" s="76" t="s">
        <v>3462</v>
      </c>
      <c r="C315" s="86" t="s">
        <v>3051</v>
      </c>
      <c r="D315" s="73">
        <v>9044</v>
      </c>
      <c r="E315" s="73"/>
      <c r="F315" s="73" t="s">
        <v>512</v>
      </c>
      <c r="G315" s="94">
        <v>44679</v>
      </c>
      <c r="H315" s="73"/>
      <c r="I315" s="83">
        <v>0.22000000000048486</v>
      </c>
      <c r="J315" s="86" t="s">
        <v>712</v>
      </c>
      <c r="K315" s="86" t="s">
        <v>130</v>
      </c>
      <c r="L315" s="87">
        <v>7.2756000000000001E-2</v>
      </c>
      <c r="M315" s="87">
        <v>5.6100000000002426E-2</v>
      </c>
      <c r="N315" s="83">
        <v>11038.742902000002</v>
      </c>
      <c r="O315" s="85">
        <v>100.99</v>
      </c>
      <c r="P315" s="83">
        <v>41.247697159000012</v>
      </c>
      <c r="Q315" s="84">
        <f t="shared" si="5"/>
        <v>1.8111795502590046E-4</v>
      </c>
      <c r="R315" s="84">
        <f>P315/'סכום נכסי הקרן'!$C$42</f>
        <v>2.2017743533631356E-6</v>
      </c>
    </row>
    <row r="316" spans="2:18">
      <c r="B316" s="76" t="s">
        <v>3462</v>
      </c>
      <c r="C316" s="86" t="s">
        <v>3051</v>
      </c>
      <c r="D316" s="73">
        <v>9224</v>
      </c>
      <c r="E316" s="73"/>
      <c r="F316" s="73" t="s">
        <v>512</v>
      </c>
      <c r="G316" s="94">
        <v>44810</v>
      </c>
      <c r="H316" s="73"/>
      <c r="I316" s="83">
        <v>0.21999999999839231</v>
      </c>
      <c r="J316" s="86" t="s">
        <v>712</v>
      </c>
      <c r="K316" s="86" t="s">
        <v>130</v>
      </c>
      <c r="L316" s="87">
        <v>7.2756000000000001E-2</v>
      </c>
      <c r="M316" s="87">
        <v>5.6100000000259914E-2</v>
      </c>
      <c r="N316" s="83">
        <v>19975.451214000004</v>
      </c>
      <c r="O316" s="85">
        <v>100.99</v>
      </c>
      <c r="P316" s="83">
        <v>74.640868546000007</v>
      </c>
      <c r="Q316" s="84">
        <f t="shared" si="5"/>
        <v>3.277468174840605E-4</v>
      </c>
      <c r="R316" s="84">
        <f>P316/'סכום נכסי הקרן'!$C$42</f>
        <v>3.984279399740342E-6</v>
      </c>
    </row>
    <row r="317" spans="2:18">
      <c r="B317" s="76" t="s">
        <v>3463</v>
      </c>
      <c r="C317" s="86" t="s">
        <v>3051</v>
      </c>
      <c r="D317" s="73" t="s">
        <v>3235</v>
      </c>
      <c r="E317" s="73"/>
      <c r="F317" s="73" t="s">
        <v>512</v>
      </c>
      <c r="G317" s="94">
        <v>42921</v>
      </c>
      <c r="H317" s="73"/>
      <c r="I317" s="83">
        <v>7.2099999999984226</v>
      </c>
      <c r="J317" s="86" t="s">
        <v>663</v>
      </c>
      <c r="K317" s="86" t="s">
        <v>130</v>
      </c>
      <c r="L317" s="87">
        <v>7.8939999999999996E-2</v>
      </c>
      <c r="M317" s="101">
        <v>0</v>
      </c>
      <c r="N317" s="83">
        <v>143110.87867200002</v>
      </c>
      <c r="O317" s="85">
        <v>14.370590999999999</v>
      </c>
      <c r="P317" s="83">
        <v>76.07513847200002</v>
      </c>
      <c r="Q317" s="84">
        <f t="shared" si="5"/>
        <v>3.3404467297283878E-4</v>
      </c>
      <c r="R317" s="84">
        <f>P317/'סכום נכסי הקרן'!$C$42</f>
        <v>4.060839764472796E-6</v>
      </c>
    </row>
    <row r="318" spans="2:18">
      <c r="B318" s="76" t="s">
        <v>3463</v>
      </c>
      <c r="C318" s="86" t="s">
        <v>3051</v>
      </c>
      <c r="D318" s="73">
        <v>6497</v>
      </c>
      <c r="E318" s="73"/>
      <c r="F318" s="73" t="s">
        <v>512</v>
      </c>
      <c r="G318" s="94">
        <v>43342</v>
      </c>
      <c r="H318" s="73"/>
      <c r="I318" s="83">
        <v>1.0599999999986149</v>
      </c>
      <c r="J318" s="86" t="s">
        <v>663</v>
      </c>
      <c r="K318" s="86" t="s">
        <v>130</v>
      </c>
      <c r="L318" s="87">
        <v>7.8939999999999996E-2</v>
      </c>
      <c r="M318" s="101">
        <v>0</v>
      </c>
      <c r="N318" s="83">
        <v>27162.828700000002</v>
      </c>
      <c r="O318" s="85">
        <v>14.370590999999999</v>
      </c>
      <c r="P318" s="83">
        <v>14.439265417000003</v>
      </c>
      <c r="Q318" s="84">
        <f t="shared" si="5"/>
        <v>6.3402575283711863E-5</v>
      </c>
      <c r="R318" s="84">
        <f>P318/'סכום נכסי הקרן'!$C$42</f>
        <v>7.7075828388681413E-7</v>
      </c>
    </row>
    <row r="319" spans="2:18">
      <c r="B319" s="76" t="s">
        <v>3464</v>
      </c>
      <c r="C319" s="86" t="s">
        <v>3051</v>
      </c>
      <c r="D319" s="73">
        <v>9405</v>
      </c>
      <c r="E319" s="73"/>
      <c r="F319" s="73" t="s">
        <v>512</v>
      </c>
      <c r="G319" s="94">
        <v>43866</v>
      </c>
      <c r="H319" s="73"/>
      <c r="I319" s="83">
        <v>1.2899999999999829</v>
      </c>
      <c r="J319" s="86" t="s">
        <v>712</v>
      </c>
      <c r="K319" s="86" t="s">
        <v>130</v>
      </c>
      <c r="L319" s="87">
        <v>7.5109000000000009E-2</v>
      </c>
      <c r="M319" s="87">
        <v>7.9199999999996648E-2</v>
      </c>
      <c r="N319" s="83">
        <v>1091967.9865780002</v>
      </c>
      <c r="O319" s="85">
        <v>100.39</v>
      </c>
      <c r="P319" s="83">
        <v>4056.0385275830004</v>
      </c>
      <c r="Q319" s="84">
        <f t="shared" si="5"/>
        <v>1.7809997993107531E-2</v>
      </c>
      <c r="R319" s="84">
        <f>P319/'סכום נכסי הקרן'!$C$42</f>
        <v>2.1650861069552932E-4</v>
      </c>
    </row>
    <row r="320" spans="2:18">
      <c r="B320" s="76" t="s">
        <v>3464</v>
      </c>
      <c r="C320" s="86" t="s">
        <v>3051</v>
      </c>
      <c r="D320" s="73">
        <v>9439</v>
      </c>
      <c r="E320" s="73"/>
      <c r="F320" s="73" t="s">
        <v>512</v>
      </c>
      <c r="G320" s="94">
        <v>44953</v>
      </c>
      <c r="H320" s="73"/>
      <c r="I320" s="83">
        <v>1.289999999957935</v>
      </c>
      <c r="J320" s="86" t="s">
        <v>712</v>
      </c>
      <c r="K320" s="86" t="s">
        <v>130</v>
      </c>
      <c r="L320" s="87">
        <v>7.5109000000000009E-2</v>
      </c>
      <c r="M320" s="87">
        <v>7.919999999869512E-2</v>
      </c>
      <c r="N320" s="83">
        <v>3136.0440510000003</v>
      </c>
      <c r="O320" s="85">
        <v>100.39</v>
      </c>
      <c r="P320" s="83">
        <v>11.648615581000001</v>
      </c>
      <c r="Q320" s="84">
        <f t="shared" si="5"/>
        <v>5.1148878076293309E-5</v>
      </c>
      <c r="R320" s="84">
        <f>P320/'סכום נכסי הקרן'!$C$42</f>
        <v>6.2179527112911463E-7</v>
      </c>
    </row>
    <row r="321" spans="2:18">
      <c r="B321" s="76" t="s">
        <v>3464</v>
      </c>
      <c r="C321" s="86" t="s">
        <v>3051</v>
      </c>
      <c r="D321" s="73">
        <v>9447</v>
      </c>
      <c r="E321" s="73"/>
      <c r="F321" s="73" t="s">
        <v>512</v>
      </c>
      <c r="G321" s="94">
        <v>44959</v>
      </c>
      <c r="H321" s="73"/>
      <c r="I321" s="83">
        <v>1.2900000000778848</v>
      </c>
      <c r="J321" s="86" t="s">
        <v>712</v>
      </c>
      <c r="K321" s="86" t="s">
        <v>130</v>
      </c>
      <c r="L321" s="87">
        <v>7.5109000000000009E-2</v>
      </c>
      <c r="M321" s="87">
        <v>7.9200000000733031E-2</v>
      </c>
      <c r="N321" s="83">
        <v>1762.8906610000004</v>
      </c>
      <c r="O321" s="85">
        <v>100.39</v>
      </c>
      <c r="P321" s="83">
        <v>6.5481339810000012</v>
      </c>
      <c r="Q321" s="84">
        <f t="shared" si="5"/>
        <v>2.8752747851659247E-5</v>
      </c>
      <c r="R321" s="84">
        <f>P321/'סכום נכסי הקרן'!$C$42</f>
        <v>3.4953499115781868E-7</v>
      </c>
    </row>
    <row r="322" spans="2:18">
      <c r="B322" s="76" t="s">
        <v>3464</v>
      </c>
      <c r="C322" s="86" t="s">
        <v>3051</v>
      </c>
      <c r="D322" s="73">
        <v>9467</v>
      </c>
      <c r="E322" s="73"/>
      <c r="F322" s="73" t="s">
        <v>512</v>
      </c>
      <c r="G322" s="94">
        <v>44966</v>
      </c>
      <c r="H322" s="73"/>
      <c r="I322" s="83">
        <v>1.2900000000173371</v>
      </c>
      <c r="J322" s="86" t="s">
        <v>712</v>
      </c>
      <c r="K322" s="86" t="s">
        <v>130</v>
      </c>
      <c r="L322" s="87">
        <v>7.5109000000000009E-2</v>
      </c>
      <c r="M322" s="87">
        <v>7.9699999999806231E-2</v>
      </c>
      <c r="N322" s="83">
        <v>2641.4154300000005</v>
      </c>
      <c r="O322" s="85">
        <v>100.33</v>
      </c>
      <c r="P322" s="83">
        <v>9.8054882270000014</v>
      </c>
      <c r="Q322" s="84">
        <f t="shared" si="5"/>
        <v>4.305573639320809E-5</v>
      </c>
      <c r="R322" s="84">
        <f>P322/'סכום נכסי הקרן'!$C$42</f>
        <v>5.234103716673082E-7</v>
      </c>
    </row>
    <row r="323" spans="2:18">
      <c r="B323" s="76" t="s">
        <v>3464</v>
      </c>
      <c r="C323" s="86" t="s">
        <v>3051</v>
      </c>
      <c r="D323" s="73">
        <v>9491</v>
      </c>
      <c r="E323" s="73"/>
      <c r="F323" s="73" t="s">
        <v>512</v>
      </c>
      <c r="G323" s="94">
        <v>44986</v>
      </c>
      <c r="H323" s="73"/>
      <c r="I323" s="83">
        <v>1.2899999999921348</v>
      </c>
      <c r="J323" s="86" t="s">
        <v>712</v>
      </c>
      <c r="K323" s="86" t="s">
        <v>130</v>
      </c>
      <c r="L323" s="87">
        <v>7.5109000000000009E-2</v>
      </c>
      <c r="M323" s="87">
        <v>7.9700000000288387E-2</v>
      </c>
      <c r="N323" s="83">
        <v>10275.109813000001</v>
      </c>
      <c r="O323" s="85">
        <v>100.33</v>
      </c>
      <c r="P323" s="83">
        <v>38.143364470000009</v>
      </c>
      <c r="Q323" s="84">
        <f t="shared" si="5"/>
        <v>1.6748688160659188E-4</v>
      </c>
      <c r="R323" s="84">
        <f>P323/'סכום נכסי הקרן'!$C$42</f>
        <v>2.0360671607264271E-6</v>
      </c>
    </row>
    <row r="324" spans="2:18">
      <c r="B324" s="76" t="s">
        <v>3464</v>
      </c>
      <c r="C324" s="86" t="s">
        <v>3051</v>
      </c>
      <c r="D324" s="73">
        <v>9510</v>
      </c>
      <c r="E324" s="73"/>
      <c r="F324" s="73" t="s">
        <v>512</v>
      </c>
      <c r="G324" s="94">
        <v>44994</v>
      </c>
      <c r="H324" s="73"/>
      <c r="I324" s="83">
        <v>1.2900000000161183</v>
      </c>
      <c r="J324" s="86" t="s">
        <v>712</v>
      </c>
      <c r="K324" s="86" t="s">
        <v>130</v>
      </c>
      <c r="L324" s="87">
        <v>7.5109000000000009E-2</v>
      </c>
      <c r="M324" s="87">
        <v>7.970000000155808E-2</v>
      </c>
      <c r="N324" s="83">
        <v>2005.5609430000002</v>
      </c>
      <c r="O324" s="85">
        <v>100.33</v>
      </c>
      <c r="P324" s="83">
        <v>7.4450633720000008</v>
      </c>
      <c r="Q324" s="84">
        <f t="shared" si="5"/>
        <v>3.2691149951401694E-5</v>
      </c>
      <c r="R324" s="84">
        <f>P324/'סכום נכסי הקרן'!$C$42</f>
        <v>3.9741247925779416E-7</v>
      </c>
    </row>
    <row r="325" spans="2:18">
      <c r="B325" s="76" t="s">
        <v>3464</v>
      </c>
      <c r="C325" s="86" t="s">
        <v>3051</v>
      </c>
      <c r="D325" s="73">
        <v>9560</v>
      </c>
      <c r="E325" s="73"/>
      <c r="F325" s="73" t="s">
        <v>512</v>
      </c>
      <c r="G325" s="94">
        <v>45058</v>
      </c>
      <c r="H325" s="73"/>
      <c r="I325" s="83">
        <v>1.2899999999975158</v>
      </c>
      <c r="J325" s="86" t="s">
        <v>712</v>
      </c>
      <c r="K325" s="86" t="s">
        <v>130</v>
      </c>
      <c r="L325" s="87">
        <v>7.5109000000000009E-2</v>
      </c>
      <c r="M325" s="87">
        <v>7.9699999999925469E-2</v>
      </c>
      <c r="N325" s="83">
        <v>10843.451313</v>
      </c>
      <c r="O325" s="85">
        <v>100.33</v>
      </c>
      <c r="P325" s="83">
        <v>40.253167290000007</v>
      </c>
      <c r="Q325" s="84">
        <f t="shared" si="5"/>
        <v>1.7675099084384904E-4</v>
      </c>
      <c r="R325" s="84">
        <f>P325/'סכום נכסי הקרן'!$C$42</f>
        <v>2.1486870173410316E-6</v>
      </c>
    </row>
    <row r="326" spans="2:18">
      <c r="B326" s="76" t="s">
        <v>3465</v>
      </c>
      <c r="C326" s="86" t="s">
        <v>3051</v>
      </c>
      <c r="D326" s="73">
        <v>9606</v>
      </c>
      <c r="E326" s="73"/>
      <c r="F326" s="73" t="s">
        <v>512</v>
      </c>
      <c r="G326" s="94">
        <v>44136</v>
      </c>
      <c r="H326" s="73"/>
      <c r="I326" s="83">
        <v>5.0000000000064014E-2</v>
      </c>
      <c r="J326" s="86" t="s">
        <v>712</v>
      </c>
      <c r="K326" s="86" t="s">
        <v>130</v>
      </c>
      <c r="L326" s="87">
        <v>7.0095999999999992E-2</v>
      </c>
      <c r="M326" s="101">
        <v>0</v>
      </c>
      <c r="N326" s="83">
        <v>745201.62444799999</v>
      </c>
      <c r="O326" s="85">
        <v>84.997694999999993</v>
      </c>
      <c r="P326" s="83">
        <v>2343.5954907169998</v>
      </c>
      <c r="Q326" s="84">
        <f t="shared" si="5"/>
        <v>1.0290688981990074E-2</v>
      </c>
      <c r="R326" s="84">
        <f>P326/'סכום נכסי הקרן'!$C$42</f>
        <v>1.250995522544532E-4</v>
      </c>
    </row>
    <row r="327" spans="2:18">
      <c r="B327" s="76" t="s">
        <v>3466</v>
      </c>
      <c r="C327" s="86" t="s">
        <v>3051</v>
      </c>
      <c r="D327" s="73">
        <v>6588</v>
      </c>
      <c r="E327" s="73"/>
      <c r="F327" s="73" t="s">
        <v>512</v>
      </c>
      <c r="G327" s="94">
        <v>43397</v>
      </c>
      <c r="H327" s="73"/>
      <c r="I327" s="83">
        <v>2.999999999980876E-2</v>
      </c>
      <c r="J327" s="86" t="s">
        <v>712</v>
      </c>
      <c r="K327" s="86" t="s">
        <v>130</v>
      </c>
      <c r="L327" s="87">
        <v>7.0457000000000006E-2</v>
      </c>
      <c r="M327" s="87">
        <v>6.119999999999625E-2</v>
      </c>
      <c r="N327" s="83">
        <v>689461.90500000014</v>
      </c>
      <c r="O327" s="85">
        <v>100.44</v>
      </c>
      <c r="P327" s="83">
        <v>2562.2334248830007</v>
      </c>
      <c r="Q327" s="84">
        <f t="shared" si="5"/>
        <v>1.1250724529540471E-2</v>
      </c>
      <c r="R327" s="84">
        <f>P327/'סכום נכסי הקרן'!$C$42</f>
        <v>1.3677029824212252E-4</v>
      </c>
    </row>
    <row r="328" spans="2:18">
      <c r="B328" s="76" t="s">
        <v>3467</v>
      </c>
      <c r="C328" s="86" t="s">
        <v>3051</v>
      </c>
      <c r="D328" s="73" t="s">
        <v>3236</v>
      </c>
      <c r="E328" s="73"/>
      <c r="F328" s="73" t="s">
        <v>512</v>
      </c>
      <c r="G328" s="94">
        <v>44144</v>
      </c>
      <c r="H328" s="73"/>
      <c r="I328" s="83">
        <v>2.9999999999855025E-2</v>
      </c>
      <c r="J328" s="86" t="s">
        <v>712</v>
      </c>
      <c r="K328" s="86" t="s">
        <v>130</v>
      </c>
      <c r="L328" s="87">
        <v>7.8763E-2</v>
      </c>
      <c r="M328" s="101">
        <v>0</v>
      </c>
      <c r="N328" s="83">
        <v>843084.72941600007</v>
      </c>
      <c r="O328" s="85">
        <v>75.180498</v>
      </c>
      <c r="P328" s="83">
        <v>2345.1905847780008</v>
      </c>
      <c r="Q328" s="84">
        <f t="shared" si="5"/>
        <v>1.0297693013591859E-2</v>
      </c>
      <c r="R328" s="84">
        <f>P328/'סכום נכסי הקרן'!$C$42</f>
        <v>1.2518469730342832E-4</v>
      </c>
    </row>
    <row r="329" spans="2:18">
      <c r="B329" s="76" t="s">
        <v>3468</v>
      </c>
      <c r="C329" s="86" t="s">
        <v>3051</v>
      </c>
      <c r="D329" s="73">
        <v>6826</v>
      </c>
      <c r="E329" s="73"/>
      <c r="F329" s="73" t="s">
        <v>512</v>
      </c>
      <c r="G329" s="94">
        <v>43550</v>
      </c>
      <c r="H329" s="73"/>
      <c r="I329" s="83">
        <v>2.1499999999995398</v>
      </c>
      <c r="J329" s="86" t="s">
        <v>663</v>
      </c>
      <c r="K329" s="86" t="s">
        <v>130</v>
      </c>
      <c r="L329" s="87">
        <v>8.2025000000000001E-2</v>
      </c>
      <c r="M329" s="87">
        <v>8.4999999999984657E-2</v>
      </c>
      <c r="N329" s="83">
        <v>350861.31518800004</v>
      </c>
      <c r="O329" s="85">
        <v>100.36</v>
      </c>
      <c r="P329" s="83">
        <v>1302.8591301640001</v>
      </c>
      <c r="Q329" s="84">
        <f t="shared" si="5"/>
        <v>5.7208328608628666E-3</v>
      </c>
      <c r="R329" s="84">
        <f>P329/'סכום נכסי הקרן'!$C$42</f>
        <v>6.9545744766849035E-5</v>
      </c>
    </row>
    <row r="330" spans="2:18">
      <c r="B330" s="76" t="s">
        <v>3469</v>
      </c>
      <c r="C330" s="86" t="s">
        <v>3051</v>
      </c>
      <c r="D330" s="73">
        <v>6528</v>
      </c>
      <c r="E330" s="73"/>
      <c r="F330" s="73" t="s">
        <v>512</v>
      </c>
      <c r="G330" s="94">
        <v>43373</v>
      </c>
      <c r="H330" s="73"/>
      <c r="I330" s="83">
        <v>4.3800000000009858</v>
      </c>
      <c r="J330" s="86" t="s">
        <v>663</v>
      </c>
      <c r="K330" s="86" t="s">
        <v>133</v>
      </c>
      <c r="L330" s="87">
        <v>3.032E-2</v>
      </c>
      <c r="M330" s="87">
        <v>8.0900000000014266E-2</v>
      </c>
      <c r="N330" s="83">
        <v>598439.25386400009</v>
      </c>
      <c r="O330" s="85">
        <v>80.540000000000006</v>
      </c>
      <c r="P330" s="83">
        <v>2251.1977939310004</v>
      </c>
      <c r="Q330" s="84">
        <f t="shared" si="5"/>
        <v>9.8849722258164026E-3</v>
      </c>
      <c r="R330" s="84">
        <f>P330/'סכום נכסי הקרן'!$C$42</f>
        <v>1.2016742529694018E-4</v>
      </c>
    </row>
    <row r="331" spans="2:18">
      <c r="B331" s="76" t="s">
        <v>3470</v>
      </c>
      <c r="C331" s="86" t="s">
        <v>3051</v>
      </c>
      <c r="D331" s="73">
        <v>8860</v>
      </c>
      <c r="E331" s="73"/>
      <c r="F331" s="73" t="s">
        <v>512</v>
      </c>
      <c r="G331" s="94">
        <v>44585</v>
      </c>
      <c r="H331" s="73"/>
      <c r="I331" s="83">
        <v>2.5900000000062655</v>
      </c>
      <c r="J331" s="86" t="s">
        <v>799</v>
      </c>
      <c r="K331" s="86" t="s">
        <v>132</v>
      </c>
      <c r="L331" s="87">
        <v>6.1120000000000001E-2</v>
      </c>
      <c r="M331" s="87">
        <v>6.9600000000140452E-2</v>
      </c>
      <c r="N331" s="83">
        <v>36087.537742</v>
      </c>
      <c r="O331" s="85">
        <v>100.15</v>
      </c>
      <c r="P331" s="83">
        <v>145.23529545100004</v>
      </c>
      <c r="Q331" s="84">
        <f t="shared" si="5"/>
        <v>6.3772577674504308E-4</v>
      </c>
      <c r="R331" s="84">
        <f>P331/'סכום נכסי הקרן'!$C$42</f>
        <v>7.75256246414126E-6</v>
      </c>
    </row>
    <row r="332" spans="2:18">
      <c r="B332" s="76" t="s">
        <v>3470</v>
      </c>
      <c r="C332" s="86" t="s">
        <v>3051</v>
      </c>
      <c r="D332" s="73">
        <v>8977</v>
      </c>
      <c r="E332" s="73"/>
      <c r="F332" s="73" t="s">
        <v>512</v>
      </c>
      <c r="G332" s="94">
        <v>44553</v>
      </c>
      <c r="H332" s="73"/>
      <c r="I332" s="83">
        <v>2.5900000000060732</v>
      </c>
      <c r="J332" s="86" t="s">
        <v>799</v>
      </c>
      <c r="K332" s="86" t="s">
        <v>132</v>
      </c>
      <c r="L332" s="87">
        <v>6.1120000000000001E-2</v>
      </c>
      <c r="M332" s="87">
        <v>6.9499999999836484E-2</v>
      </c>
      <c r="N332" s="83">
        <v>5318.1634010000007</v>
      </c>
      <c r="O332" s="85">
        <v>100.16</v>
      </c>
      <c r="P332" s="83">
        <v>21.405232993000006</v>
      </c>
      <c r="Q332" s="84">
        <f t="shared" si="5"/>
        <v>9.3990023530299901E-5</v>
      </c>
      <c r="R332" s="84">
        <f>P332/'סכום נכסי הקרן'!$C$42</f>
        <v>1.1425969515359103E-6</v>
      </c>
    </row>
    <row r="333" spans="2:18">
      <c r="B333" s="76" t="s">
        <v>3470</v>
      </c>
      <c r="C333" s="86" t="s">
        <v>3051</v>
      </c>
      <c r="D333" s="73">
        <v>8978</v>
      </c>
      <c r="E333" s="73"/>
      <c r="F333" s="73" t="s">
        <v>512</v>
      </c>
      <c r="G333" s="94">
        <v>44553</v>
      </c>
      <c r="H333" s="73"/>
      <c r="I333" s="83">
        <v>2.5899999999617518</v>
      </c>
      <c r="J333" s="86" t="s">
        <v>799</v>
      </c>
      <c r="K333" s="86" t="s">
        <v>132</v>
      </c>
      <c r="L333" s="87">
        <v>6.1120000000000001E-2</v>
      </c>
      <c r="M333" s="87">
        <v>7.0599999998652199E-2</v>
      </c>
      <c r="N333" s="83">
        <v>6837.6387840000007</v>
      </c>
      <c r="O333" s="85">
        <v>99.91</v>
      </c>
      <c r="P333" s="83">
        <v>27.452321595000004</v>
      </c>
      <c r="Q333" s="84">
        <f t="shared" si="5"/>
        <v>1.205426894217507E-4</v>
      </c>
      <c r="R333" s="84">
        <f>P333/'סכום נכסי הקרן'!$C$42</f>
        <v>1.4653864770959578E-6</v>
      </c>
    </row>
    <row r="334" spans="2:18">
      <c r="B334" s="76" t="s">
        <v>3470</v>
      </c>
      <c r="C334" s="86" t="s">
        <v>3051</v>
      </c>
      <c r="D334" s="73">
        <v>8979</v>
      </c>
      <c r="E334" s="73"/>
      <c r="F334" s="73" t="s">
        <v>512</v>
      </c>
      <c r="G334" s="94">
        <v>44553</v>
      </c>
      <c r="H334" s="73"/>
      <c r="I334" s="83">
        <v>2.5900000000107442</v>
      </c>
      <c r="J334" s="86" t="s">
        <v>799</v>
      </c>
      <c r="K334" s="86" t="s">
        <v>132</v>
      </c>
      <c r="L334" s="87">
        <v>6.1120000000000001E-2</v>
      </c>
      <c r="M334" s="87">
        <v>6.9500000000225784E-2</v>
      </c>
      <c r="N334" s="83">
        <v>31908.980157000009</v>
      </c>
      <c r="O334" s="85">
        <v>100.17</v>
      </c>
      <c r="P334" s="83">
        <v>128.44421981800002</v>
      </c>
      <c r="Q334" s="84">
        <f t="shared" si="5"/>
        <v>5.6399644175668666E-4</v>
      </c>
      <c r="R334" s="84">
        <f>P334/'סכום נכסי הקרן'!$C$42</f>
        <v>6.8562661314851838E-6</v>
      </c>
    </row>
    <row r="335" spans="2:18">
      <c r="B335" s="76" t="s">
        <v>3470</v>
      </c>
      <c r="C335" s="86" t="s">
        <v>3051</v>
      </c>
      <c r="D335" s="73">
        <v>8918</v>
      </c>
      <c r="E335" s="73"/>
      <c r="F335" s="73" t="s">
        <v>512</v>
      </c>
      <c r="G335" s="94">
        <v>44553</v>
      </c>
      <c r="H335" s="73"/>
      <c r="I335" s="83">
        <v>2.5900000000239869</v>
      </c>
      <c r="J335" s="86" t="s">
        <v>799</v>
      </c>
      <c r="K335" s="86" t="s">
        <v>132</v>
      </c>
      <c r="L335" s="87">
        <v>6.1120000000000001E-2</v>
      </c>
      <c r="M335" s="87">
        <v>6.9600000000741402E-2</v>
      </c>
      <c r="N335" s="83">
        <v>4558.4257730000008</v>
      </c>
      <c r="O335" s="85">
        <v>100.14</v>
      </c>
      <c r="P335" s="83">
        <v>18.343679284</v>
      </c>
      <c r="Q335" s="84">
        <f t="shared" si="5"/>
        <v>8.0546791903608902E-5</v>
      </c>
      <c r="R335" s="84">
        <f>P335/'סכום נכסי הקרן'!$C$42</f>
        <v>9.7917327210150134E-7</v>
      </c>
    </row>
    <row r="336" spans="2:18">
      <c r="B336" s="76" t="s">
        <v>3470</v>
      </c>
      <c r="C336" s="86" t="s">
        <v>3051</v>
      </c>
      <c r="D336" s="73">
        <v>9037</v>
      </c>
      <c r="E336" s="73"/>
      <c r="F336" s="73" t="s">
        <v>512</v>
      </c>
      <c r="G336" s="94">
        <v>44671</v>
      </c>
      <c r="H336" s="73"/>
      <c r="I336" s="83">
        <v>2.5899999999607535</v>
      </c>
      <c r="J336" s="86" t="s">
        <v>799</v>
      </c>
      <c r="K336" s="86" t="s">
        <v>132</v>
      </c>
      <c r="L336" s="87">
        <v>6.1120000000000001E-2</v>
      </c>
      <c r="M336" s="87">
        <v>6.9599999999302276E-2</v>
      </c>
      <c r="N336" s="83">
        <v>2849.0161710000011</v>
      </c>
      <c r="O336" s="85">
        <v>100.15</v>
      </c>
      <c r="P336" s="83">
        <v>11.465944655000001</v>
      </c>
      <c r="Q336" s="84">
        <f t="shared" si="5"/>
        <v>5.0346773065866356E-5</v>
      </c>
      <c r="R336" s="84">
        <f>P336/'סכום נכסי הקרן'!$C$42</f>
        <v>6.1204441986530928E-7</v>
      </c>
    </row>
    <row r="337" spans="2:18">
      <c r="B337" s="76" t="s">
        <v>3470</v>
      </c>
      <c r="C337" s="86" t="s">
        <v>3051</v>
      </c>
      <c r="D337" s="73">
        <v>9130</v>
      </c>
      <c r="E337" s="73"/>
      <c r="F337" s="73" t="s">
        <v>512</v>
      </c>
      <c r="G337" s="94">
        <v>44742</v>
      </c>
      <c r="H337" s="73"/>
      <c r="I337" s="83">
        <v>2.5900000000049421</v>
      </c>
      <c r="J337" s="86" t="s">
        <v>799</v>
      </c>
      <c r="K337" s="86" t="s">
        <v>132</v>
      </c>
      <c r="L337" s="87">
        <v>6.1120000000000001E-2</v>
      </c>
      <c r="M337" s="87">
        <v>6.959999999999418E-2</v>
      </c>
      <c r="N337" s="83">
        <v>17094.096773000005</v>
      </c>
      <c r="O337" s="85">
        <v>100.15</v>
      </c>
      <c r="P337" s="83">
        <v>68.795666174000019</v>
      </c>
      <c r="Q337" s="84">
        <f t="shared" si="5"/>
        <v>3.0208063068463129E-4</v>
      </c>
      <c r="R337" s="84">
        <f>P337/'סכום נכסי הקרן'!$C$42</f>
        <v>3.6722664254577566E-6</v>
      </c>
    </row>
    <row r="338" spans="2:18">
      <c r="B338" s="76" t="s">
        <v>3470</v>
      </c>
      <c r="C338" s="86" t="s">
        <v>3051</v>
      </c>
      <c r="D338" s="73">
        <v>9313</v>
      </c>
      <c r="E338" s="73"/>
      <c r="F338" s="73" t="s">
        <v>512</v>
      </c>
      <c r="G338" s="94">
        <v>44886</v>
      </c>
      <c r="H338" s="73"/>
      <c r="I338" s="83">
        <v>2.5899999999543764</v>
      </c>
      <c r="J338" s="86" t="s">
        <v>799</v>
      </c>
      <c r="K338" s="86" t="s">
        <v>132</v>
      </c>
      <c r="L338" s="87">
        <v>6.1120000000000001E-2</v>
      </c>
      <c r="M338" s="87">
        <v>6.9499999998995005E-2</v>
      </c>
      <c r="N338" s="83">
        <v>7787.3107580000014</v>
      </c>
      <c r="O338" s="85">
        <v>100.16</v>
      </c>
      <c r="P338" s="83">
        <v>31.343377577000002</v>
      </c>
      <c r="Q338" s="84">
        <f t="shared" si="5"/>
        <v>1.376282517898638E-4</v>
      </c>
      <c r="R338" s="84">
        <f>P338/'סכום נכסי הקרן'!$C$42</f>
        <v>1.6730884303866638E-6</v>
      </c>
    </row>
    <row r="339" spans="2:18">
      <c r="B339" s="76" t="s">
        <v>3470</v>
      </c>
      <c r="C339" s="86" t="s">
        <v>3051</v>
      </c>
      <c r="D339" s="73">
        <v>9496</v>
      </c>
      <c r="E339" s="73"/>
      <c r="F339" s="73" t="s">
        <v>512</v>
      </c>
      <c r="G339" s="94">
        <v>44985</v>
      </c>
      <c r="H339" s="73"/>
      <c r="I339" s="83">
        <v>2.5899999999922345</v>
      </c>
      <c r="J339" s="86" t="s">
        <v>799</v>
      </c>
      <c r="K339" s="86" t="s">
        <v>132</v>
      </c>
      <c r="L339" s="87">
        <v>6.1120000000000001E-2</v>
      </c>
      <c r="M339" s="87">
        <v>6.9499999999611706E-2</v>
      </c>
      <c r="N339" s="83">
        <v>12155.802186000003</v>
      </c>
      <c r="O339" s="85">
        <v>100.17</v>
      </c>
      <c r="P339" s="83">
        <v>48.931132082000005</v>
      </c>
      <c r="Q339" s="84">
        <f t="shared" si="5"/>
        <v>2.1485579050951618E-4</v>
      </c>
      <c r="R339" s="84">
        <f>P339/'סכום נכסי הקרן'!$C$42</f>
        <v>2.6119109458129955E-6</v>
      </c>
    </row>
    <row r="340" spans="2:18">
      <c r="B340" s="76" t="s">
        <v>3470</v>
      </c>
      <c r="C340" s="86" t="s">
        <v>3051</v>
      </c>
      <c r="D340" s="73">
        <v>9547</v>
      </c>
      <c r="E340" s="73"/>
      <c r="F340" s="73" t="s">
        <v>512</v>
      </c>
      <c r="G340" s="94">
        <v>45036</v>
      </c>
      <c r="H340" s="73"/>
      <c r="I340" s="83">
        <v>2.5900000000226666</v>
      </c>
      <c r="J340" s="86" t="s">
        <v>799</v>
      </c>
      <c r="K340" s="86" t="s">
        <v>132</v>
      </c>
      <c r="L340" s="87">
        <v>6.1120000000000001E-2</v>
      </c>
      <c r="M340" s="87">
        <v>6.9400000001011292E-2</v>
      </c>
      <c r="N340" s="83">
        <v>2849.0161710000011</v>
      </c>
      <c r="O340" s="85">
        <v>100.19</v>
      </c>
      <c r="P340" s="83">
        <v>11.470524186000002</v>
      </c>
      <c r="Q340" s="84">
        <f t="shared" si="5"/>
        <v>5.0366881710635071E-5</v>
      </c>
      <c r="R340" s="84">
        <f>P340/'סכום נכסי הקרן'!$C$42</f>
        <v>6.1228887215236336E-7</v>
      </c>
    </row>
    <row r="341" spans="2:18">
      <c r="B341" s="76" t="s">
        <v>3470</v>
      </c>
      <c r="C341" s="86" t="s">
        <v>3051</v>
      </c>
      <c r="D341" s="73">
        <v>8829</v>
      </c>
      <c r="E341" s="73"/>
      <c r="F341" s="73" t="s">
        <v>512</v>
      </c>
      <c r="G341" s="94">
        <v>44553</v>
      </c>
      <c r="H341" s="73"/>
      <c r="I341" s="83">
        <v>2.6000000000002879</v>
      </c>
      <c r="J341" s="86" t="s">
        <v>799</v>
      </c>
      <c r="K341" s="86" t="s">
        <v>132</v>
      </c>
      <c r="L341" s="87">
        <v>6.1180000000000005E-2</v>
      </c>
      <c r="M341" s="87">
        <v>6.9300000000008063E-2</v>
      </c>
      <c r="N341" s="83">
        <v>344730.95325200004</v>
      </c>
      <c r="O341" s="85">
        <v>100.15</v>
      </c>
      <c r="P341" s="83">
        <v>1387.3793491160004</v>
      </c>
      <c r="Q341" s="84">
        <f t="shared" si="5"/>
        <v>6.0919597423447214E-3</v>
      </c>
      <c r="R341" s="84">
        <f>P341/'סכום נכסי הקרן'!$C$42</f>
        <v>7.4057377251731792E-5</v>
      </c>
    </row>
    <row r="342" spans="2:18">
      <c r="B342" s="76" t="s">
        <v>3471</v>
      </c>
      <c r="C342" s="86" t="s">
        <v>3051</v>
      </c>
      <c r="D342" s="73">
        <v>7382</v>
      </c>
      <c r="E342" s="73"/>
      <c r="F342" s="73" t="s">
        <v>512</v>
      </c>
      <c r="G342" s="94">
        <v>43860</v>
      </c>
      <c r="H342" s="73"/>
      <c r="I342" s="83">
        <v>2.7900000000007017</v>
      </c>
      <c r="J342" s="86" t="s">
        <v>663</v>
      </c>
      <c r="K342" s="86" t="s">
        <v>130</v>
      </c>
      <c r="L342" s="87">
        <v>7.9430000000000001E-2</v>
      </c>
      <c r="M342" s="87">
        <v>8.5400000000019821E-2</v>
      </c>
      <c r="N342" s="83">
        <v>579875.61529700016</v>
      </c>
      <c r="O342" s="85">
        <v>100.28</v>
      </c>
      <c r="P342" s="83">
        <v>2151.5473713310002</v>
      </c>
      <c r="Q342" s="84">
        <f t="shared" si="5"/>
        <v>9.4474088707227535E-3</v>
      </c>
      <c r="R342" s="84">
        <f>P342/'סכום נכסי הקרן'!$C$42</f>
        <v>1.1484815270975273E-4</v>
      </c>
    </row>
    <row r="343" spans="2:18">
      <c r="B343" s="76" t="s">
        <v>3472</v>
      </c>
      <c r="C343" s="86" t="s">
        <v>3051</v>
      </c>
      <c r="D343" s="73">
        <v>9158</v>
      </c>
      <c r="E343" s="73"/>
      <c r="F343" s="73" t="s">
        <v>512</v>
      </c>
      <c r="G343" s="94">
        <v>44179</v>
      </c>
      <c r="H343" s="73"/>
      <c r="I343" s="83">
        <v>2.6799999999985182</v>
      </c>
      <c r="J343" s="86" t="s">
        <v>663</v>
      </c>
      <c r="K343" s="86" t="s">
        <v>130</v>
      </c>
      <c r="L343" s="87">
        <v>7.8274999999999997E-2</v>
      </c>
      <c r="M343" s="87">
        <v>8.2499999999963977E-2</v>
      </c>
      <c r="N343" s="83">
        <v>262536.39773900004</v>
      </c>
      <c r="O343" s="85">
        <v>100.05</v>
      </c>
      <c r="P343" s="83">
        <v>971.87039295800014</v>
      </c>
      <c r="Q343" s="84">
        <f t="shared" si="5"/>
        <v>4.2674667980673927E-3</v>
      </c>
      <c r="R343" s="84">
        <f>P343/'סכום נכסי הקרן'!$C$42</f>
        <v>5.1877788419540325E-5</v>
      </c>
    </row>
    <row r="344" spans="2:18">
      <c r="B344" s="76" t="s">
        <v>3473</v>
      </c>
      <c r="C344" s="86" t="s">
        <v>3051</v>
      </c>
      <c r="D344" s="73">
        <v>7823</v>
      </c>
      <c r="E344" s="73"/>
      <c r="F344" s="73" t="s">
        <v>512</v>
      </c>
      <c r="G344" s="94">
        <v>44027</v>
      </c>
      <c r="H344" s="73"/>
      <c r="I344" s="83">
        <v>3.6100000000005572</v>
      </c>
      <c r="J344" s="86" t="s">
        <v>799</v>
      </c>
      <c r="K344" s="86" t="s">
        <v>132</v>
      </c>
      <c r="L344" s="87">
        <v>2.35E-2</v>
      </c>
      <c r="M344" s="87">
        <v>2.4300000000004335E-2</v>
      </c>
      <c r="N344" s="83">
        <v>402395.04311100004</v>
      </c>
      <c r="O344" s="85">
        <v>99.88</v>
      </c>
      <c r="P344" s="83">
        <v>1615.0840157100001</v>
      </c>
      <c r="Q344" s="84">
        <f t="shared" si="5"/>
        <v>7.0918071618111698E-3</v>
      </c>
      <c r="R344" s="84">
        <f>P344/'סכום נכסי הקרן'!$C$42</f>
        <v>8.621209932300698E-5</v>
      </c>
    </row>
    <row r="345" spans="2:18">
      <c r="B345" s="76" t="s">
        <v>3473</v>
      </c>
      <c r="C345" s="86" t="s">
        <v>3051</v>
      </c>
      <c r="D345" s="73">
        <v>7993</v>
      </c>
      <c r="E345" s="73"/>
      <c r="F345" s="73" t="s">
        <v>512</v>
      </c>
      <c r="G345" s="94">
        <v>44119</v>
      </c>
      <c r="H345" s="73"/>
      <c r="I345" s="83">
        <v>3.6100000000000438</v>
      </c>
      <c r="J345" s="86" t="s">
        <v>799</v>
      </c>
      <c r="K345" s="86" t="s">
        <v>132</v>
      </c>
      <c r="L345" s="87">
        <v>2.35E-2</v>
      </c>
      <c r="M345" s="87">
        <v>2.4300000000002538E-2</v>
      </c>
      <c r="N345" s="83">
        <v>402395.04336200008</v>
      </c>
      <c r="O345" s="85">
        <v>99.88</v>
      </c>
      <c r="P345" s="83">
        <v>1615.0840167130002</v>
      </c>
      <c r="Q345" s="84">
        <f t="shared" si="5"/>
        <v>7.0918071662153265E-3</v>
      </c>
      <c r="R345" s="84">
        <f>P345/'סכום נכסי הקרן'!$C$42</f>
        <v>8.6212099376546442E-5</v>
      </c>
    </row>
    <row r="346" spans="2:18">
      <c r="B346" s="76" t="s">
        <v>3473</v>
      </c>
      <c r="C346" s="86" t="s">
        <v>3051</v>
      </c>
      <c r="D346" s="73">
        <v>8187</v>
      </c>
      <c r="E346" s="73"/>
      <c r="F346" s="73" t="s">
        <v>512</v>
      </c>
      <c r="G346" s="94">
        <v>44211</v>
      </c>
      <c r="H346" s="73"/>
      <c r="I346" s="83">
        <v>3.6100000000005572</v>
      </c>
      <c r="J346" s="86" t="s">
        <v>799</v>
      </c>
      <c r="K346" s="86" t="s">
        <v>132</v>
      </c>
      <c r="L346" s="87">
        <v>2.35E-2</v>
      </c>
      <c r="M346" s="87">
        <v>2.4300000000004335E-2</v>
      </c>
      <c r="N346" s="83">
        <v>402395.04311100004</v>
      </c>
      <c r="O346" s="85">
        <v>99.88</v>
      </c>
      <c r="P346" s="83">
        <v>1615.0840157100001</v>
      </c>
      <c r="Q346" s="84">
        <f t="shared" si="5"/>
        <v>7.0918071618111698E-3</v>
      </c>
      <c r="R346" s="84">
        <f>P346/'סכום נכסי הקרן'!$C$42</f>
        <v>8.621209932300698E-5</v>
      </c>
    </row>
    <row r="347" spans="2:18">
      <c r="B347" s="115"/>
      <c r="C347" s="115"/>
      <c r="D347" s="115"/>
      <c r="E347" s="115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</row>
    <row r="348" spans="2:18">
      <c r="B348" s="115"/>
      <c r="C348" s="115"/>
      <c r="D348" s="115"/>
      <c r="E348" s="115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</row>
    <row r="349" spans="2:18">
      <c r="B349" s="115"/>
      <c r="C349" s="115"/>
      <c r="D349" s="115"/>
      <c r="E349" s="115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</row>
    <row r="350" spans="2:18">
      <c r="B350" s="129" t="s">
        <v>220</v>
      </c>
      <c r="C350" s="115"/>
      <c r="D350" s="115"/>
      <c r="E350" s="115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</row>
    <row r="351" spans="2:18">
      <c r="B351" s="129" t="s">
        <v>110</v>
      </c>
      <c r="C351" s="115"/>
      <c r="D351" s="115"/>
      <c r="E351" s="115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</row>
    <row r="352" spans="2:18">
      <c r="B352" s="129" t="s">
        <v>203</v>
      </c>
      <c r="C352" s="115"/>
      <c r="D352" s="115"/>
      <c r="E352" s="115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</row>
    <row r="353" spans="2:18">
      <c r="B353" s="129" t="s">
        <v>211</v>
      </c>
      <c r="C353" s="115"/>
      <c r="D353" s="115"/>
      <c r="E353" s="115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</row>
    <row r="354" spans="2:18">
      <c r="B354" s="115"/>
      <c r="C354" s="115"/>
      <c r="D354" s="115"/>
      <c r="E354" s="115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</row>
    <row r="355" spans="2:18">
      <c r="B355" s="115"/>
      <c r="C355" s="115"/>
      <c r="D355" s="115"/>
      <c r="E355" s="115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</row>
    <row r="356" spans="2:18">
      <c r="B356" s="115"/>
      <c r="C356" s="115"/>
      <c r="D356" s="115"/>
      <c r="E356" s="115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</row>
    <row r="357" spans="2:18">
      <c r="B357" s="115"/>
      <c r="C357" s="115"/>
      <c r="D357" s="115"/>
      <c r="E357" s="115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</row>
    <row r="358" spans="2:18">
      <c r="B358" s="115"/>
      <c r="C358" s="115"/>
      <c r="D358" s="115"/>
      <c r="E358" s="115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</row>
    <row r="359" spans="2:18">
      <c r="B359" s="115"/>
      <c r="C359" s="115"/>
      <c r="D359" s="115"/>
      <c r="E359" s="115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</row>
    <row r="360" spans="2:18">
      <c r="B360" s="115"/>
      <c r="C360" s="115"/>
      <c r="D360" s="115"/>
      <c r="E360" s="115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</row>
    <row r="361" spans="2:18">
      <c r="B361" s="115"/>
      <c r="C361" s="115"/>
      <c r="D361" s="115"/>
      <c r="E361" s="115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</row>
    <row r="362" spans="2:18">
      <c r="B362" s="115"/>
      <c r="C362" s="115"/>
      <c r="D362" s="115"/>
      <c r="E362" s="115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</row>
    <row r="363" spans="2:18">
      <c r="B363" s="115"/>
      <c r="C363" s="115"/>
      <c r="D363" s="115"/>
      <c r="E363" s="115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</row>
    <row r="364" spans="2:18">
      <c r="B364" s="115"/>
      <c r="C364" s="115"/>
      <c r="D364" s="115"/>
      <c r="E364" s="115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</row>
    <row r="365" spans="2:18">
      <c r="B365" s="115"/>
      <c r="C365" s="115"/>
      <c r="D365" s="115"/>
      <c r="E365" s="115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</row>
    <row r="366" spans="2:18">
      <c r="B366" s="115"/>
      <c r="C366" s="115"/>
      <c r="D366" s="115"/>
      <c r="E366" s="115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</row>
    <row r="367" spans="2:18">
      <c r="B367" s="115"/>
      <c r="C367" s="115"/>
      <c r="D367" s="115"/>
      <c r="E367" s="115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</row>
    <row r="368" spans="2:18">
      <c r="B368" s="115"/>
      <c r="C368" s="115"/>
      <c r="D368" s="115"/>
      <c r="E368" s="115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</row>
    <row r="369" spans="2:18">
      <c r="B369" s="115"/>
      <c r="C369" s="115"/>
      <c r="D369" s="115"/>
      <c r="E369" s="115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</row>
    <row r="370" spans="2:18">
      <c r="B370" s="115"/>
      <c r="C370" s="115"/>
      <c r="D370" s="115"/>
      <c r="E370" s="115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</row>
    <row r="371" spans="2:18">
      <c r="B371" s="115"/>
      <c r="C371" s="115"/>
      <c r="D371" s="115"/>
      <c r="E371" s="115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</row>
    <row r="372" spans="2:18">
      <c r="B372" s="115"/>
      <c r="C372" s="115"/>
      <c r="D372" s="115"/>
      <c r="E372" s="115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</row>
    <row r="373" spans="2:18">
      <c r="B373" s="115"/>
      <c r="C373" s="115"/>
      <c r="D373" s="115"/>
      <c r="E373" s="115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</row>
    <row r="374" spans="2:18">
      <c r="B374" s="115"/>
      <c r="C374" s="115"/>
      <c r="D374" s="115"/>
      <c r="E374" s="115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</row>
    <row r="375" spans="2:18">
      <c r="B375" s="115"/>
      <c r="C375" s="115"/>
      <c r="D375" s="115"/>
      <c r="E375" s="115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</row>
    <row r="376" spans="2:18">
      <c r="B376" s="115"/>
      <c r="C376" s="115"/>
      <c r="D376" s="115"/>
      <c r="E376" s="115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</row>
    <row r="377" spans="2:18">
      <c r="B377" s="115"/>
      <c r="C377" s="115"/>
      <c r="D377" s="115"/>
      <c r="E377" s="115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</row>
    <row r="378" spans="2:18">
      <c r="B378" s="115"/>
      <c r="C378" s="115"/>
      <c r="D378" s="115"/>
      <c r="E378" s="115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</row>
    <row r="379" spans="2:18">
      <c r="B379" s="115"/>
      <c r="C379" s="115"/>
      <c r="D379" s="115"/>
      <c r="E379" s="115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</row>
    <row r="380" spans="2:18">
      <c r="B380" s="115"/>
      <c r="C380" s="115"/>
      <c r="D380" s="115"/>
      <c r="E380" s="115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</row>
    <row r="381" spans="2:18">
      <c r="B381" s="115"/>
      <c r="C381" s="115"/>
      <c r="D381" s="115"/>
      <c r="E381" s="115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</row>
    <row r="382" spans="2:18">
      <c r="B382" s="115"/>
      <c r="C382" s="115"/>
      <c r="D382" s="115"/>
      <c r="E382" s="115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</row>
    <row r="383" spans="2:18">
      <c r="B383" s="115"/>
      <c r="C383" s="115"/>
      <c r="D383" s="115"/>
      <c r="E383" s="115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</row>
    <row r="384" spans="2:18">
      <c r="B384" s="115"/>
      <c r="C384" s="115"/>
      <c r="D384" s="115"/>
      <c r="E384" s="115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</row>
    <row r="385" spans="2:18">
      <c r="B385" s="115"/>
      <c r="C385" s="115"/>
      <c r="D385" s="115"/>
      <c r="E385" s="115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</row>
    <row r="386" spans="2:18">
      <c r="B386" s="115"/>
      <c r="C386" s="115"/>
      <c r="D386" s="115"/>
      <c r="E386" s="115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</row>
    <row r="387" spans="2:18">
      <c r="B387" s="115"/>
      <c r="C387" s="115"/>
      <c r="D387" s="115"/>
      <c r="E387" s="115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</row>
    <row r="388" spans="2:18">
      <c r="B388" s="115"/>
      <c r="C388" s="115"/>
      <c r="D388" s="115"/>
      <c r="E388" s="115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</row>
    <row r="389" spans="2:18">
      <c r="B389" s="115"/>
      <c r="C389" s="115"/>
      <c r="D389" s="115"/>
      <c r="E389" s="115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</row>
    <row r="390" spans="2:18">
      <c r="B390" s="115"/>
      <c r="C390" s="115"/>
      <c r="D390" s="115"/>
      <c r="E390" s="115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</row>
    <row r="391" spans="2:18">
      <c r="B391" s="115"/>
      <c r="C391" s="115"/>
      <c r="D391" s="115"/>
      <c r="E391" s="115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</row>
    <row r="392" spans="2:18">
      <c r="B392" s="115"/>
      <c r="C392" s="115"/>
      <c r="D392" s="115"/>
      <c r="E392" s="115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</row>
    <row r="393" spans="2:18">
      <c r="B393" s="115"/>
      <c r="C393" s="115"/>
      <c r="D393" s="115"/>
      <c r="E393" s="115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</row>
    <row r="394" spans="2:18">
      <c r="B394" s="115"/>
      <c r="C394" s="115"/>
      <c r="D394" s="115"/>
      <c r="E394" s="115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</row>
    <row r="395" spans="2:18">
      <c r="B395" s="115"/>
      <c r="C395" s="115"/>
      <c r="D395" s="115"/>
      <c r="E395" s="115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</row>
    <row r="396" spans="2:18">
      <c r="B396" s="115"/>
      <c r="C396" s="115"/>
      <c r="D396" s="115"/>
      <c r="E396" s="115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</row>
    <row r="397" spans="2:18">
      <c r="B397" s="115"/>
      <c r="C397" s="115"/>
      <c r="D397" s="115"/>
      <c r="E397" s="115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</row>
    <row r="398" spans="2:18">
      <c r="B398" s="115"/>
      <c r="C398" s="115"/>
      <c r="D398" s="115"/>
      <c r="E398" s="115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</row>
    <row r="399" spans="2:18">
      <c r="B399" s="115"/>
      <c r="C399" s="115"/>
      <c r="D399" s="115"/>
      <c r="E399" s="115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</row>
    <row r="400" spans="2:18">
      <c r="B400" s="115"/>
      <c r="C400" s="115"/>
      <c r="D400" s="115"/>
      <c r="E400" s="115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</row>
    <row r="401" spans="2:18">
      <c r="B401" s="115"/>
      <c r="C401" s="115"/>
      <c r="D401" s="115"/>
      <c r="E401" s="115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</row>
    <row r="402" spans="2:18">
      <c r="B402" s="115"/>
      <c r="C402" s="115"/>
      <c r="D402" s="115"/>
      <c r="E402" s="115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</row>
    <row r="403" spans="2:18">
      <c r="B403" s="115"/>
      <c r="C403" s="115"/>
      <c r="D403" s="115"/>
      <c r="E403" s="115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</row>
    <row r="404" spans="2:18">
      <c r="B404" s="115"/>
      <c r="C404" s="115"/>
      <c r="D404" s="115"/>
      <c r="E404" s="115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</row>
    <row r="405" spans="2:18">
      <c r="B405" s="115"/>
      <c r="C405" s="115"/>
      <c r="D405" s="115"/>
      <c r="E405" s="115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</row>
    <row r="406" spans="2:18">
      <c r="B406" s="115"/>
      <c r="C406" s="115"/>
      <c r="D406" s="115"/>
      <c r="E406" s="115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</row>
    <row r="407" spans="2:18">
      <c r="B407" s="115"/>
      <c r="C407" s="115"/>
      <c r="D407" s="115"/>
      <c r="E407" s="115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</row>
    <row r="408" spans="2:18">
      <c r="B408" s="115"/>
      <c r="C408" s="115"/>
      <c r="D408" s="115"/>
      <c r="E408" s="115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</row>
    <row r="409" spans="2:18">
      <c r="B409" s="115"/>
      <c r="C409" s="115"/>
      <c r="D409" s="115"/>
      <c r="E409" s="115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</row>
    <row r="410" spans="2:18">
      <c r="B410" s="115"/>
      <c r="C410" s="115"/>
      <c r="D410" s="115"/>
      <c r="E410" s="115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</row>
    <row r="411" spans="2:18">
      <c r="B411" s="115"/>
      <c r="C411" s="115"/>
      <c r="D411" s="115"/>
      <c r="E411" s="115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</row>
    <row r="412" spans="2:18">
      <c r="B412" s="115"/>
      <c r="C412" s="115"/>
      <c r="D412" s="115"/>
      <c r="E412" s="115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</row>
    <row r="413" spans="2:18">
      <c r="B413" s="115"/>
      <c r="C413" s="115"/>
      <c r="D413" s="115"/>
      <c r="E413" s="115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</row>
    <row r="414" spans="2:18">
      <c r="B414" s="115"/>
      <c r="C414" s="115"/>
      <c r="D414" s="115"/>
      <c r="E414" s="115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</row>
    <row r="415" spans="2:18">
      <c r="B415" s="115"/>
      <c r="C415" s="115"/>
      <c r="D415" s="115"/>
      <c r="E415" s="115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</row>
    <row r="416" spans="2:18">
      <c r="B416" s="115"/>
      <c r="C416" s="115"/>
      <c r="D416" s="115"/>
      <c r="E416" s="115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</row>
    <row r="417" spans="2:18">
      <c r="B417" s="115"/>
      <c r="C417" s="115"/>
      <c r="D417" s="115"/>
      <c r="E417" s="115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</row>
    <row r="418" spans="2:18">
      <c r="B418" s="115"/>
      <c r="C418" s="115"/>
      <c r="D418" s="115"/>
      <c r="E418" s="115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</row>
    <row r="419" spans="2:18">
      <c r="B419" s="115"/>
      <c r="C419" s="115"/>
      <c r="D419" s="115"/>
      <c r="E419" s="115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</row>
    <row r="420" spans="2:18">
      <c r="B420" s="115"/>
      <c r="C420" s="115"/>
      <c r="D420" s="115"/>
      <c r="E420" s="115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</row>
    <row r="421" spans="2:18">
      <c r="B421" s="115"/>
      <c r="C421" s="115"/>
      <c r="D421" s="115"/>
      <c r="E421" s="115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</row>
    <row r="422" spans="2:18">
      <c r="B422" s="115"/>
      <c r="C422" s="115"/>
      <c r="D422" s="115"/>
      <c r="E422" s="115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</row>
    <row r="423" spans="2:18">
      <c r="B423" s="115"/>
      <c r="C423" s="115"/>
      <c r="D423" s="115"/>
      <c r="E423" s="115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</row>
    <row r="424" spans="2:18">
      <c r="B424" s="115"/>
      <c r="C424" s="115"/>
      <c r="D424" s="115"/>
      <c r="E424" s="115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</row>
    <row r="425" spans="2:18">
      <c r="B425" s="115"/>
      <c r="C425" s="115"/>
      <c r="D425" s="115"/>
      <c r="E425" s="115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</row>
    <row r="426" spans="2:18">
      <c r="B426" s="115"/>
      <c r="C426" s="115"/>
      <c r="D426" s="115"/>
      <c r="E426" s="115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</row>
    <row r="427" spans="2:18">
      <c r="B427" s="115"/>
      <c r="C427" s="115"/>
      <c r="D427" s="115"/>
      <c r="E427" s="115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</row>
    <row r="428" spans="2:18">
      <c r="B428" s="115"/>
      <c r="C428" s="115"/>
      <c r="D428" s="115"/>
      <c r="E428" s="115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</row>
    <row r="429" spans="2:18">
      <c r="B429" s="115"/>
      <c r="C429" s="115"/>
      <c r="D429" s="115"/>
      <c r="E429" s="115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</row>
    <row r="430" spans="2:18">
      <c r="B430" s="115"/>
      <c r="C430" s="115"/>
      <c r="D430" s="115"/>
      <c r="E430" s="115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</row>
    <row r="431" spans="2:18">
      <c r="B431" s="115"/>
      <c r="C431" s="115"/>
      <c r="D431" s="115"/>
      <c r="E431" s="115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</row>
    <row r="432" spans="2:18">
      <c r="B432" s="115"/>
      <c r="C432" s="115"/>
      <c r="D432" s="115"/>
      <c r="E432" s="115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</row>
    <row r="433" spans="2:18">
      <c r="B433" s="115"/>
      <c r="C433" s="115"/>
      <c r="D433" s="115"/>
      <c r="E433" s="115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</row>
    <row r="434" spans="2:18">
      <c r="B434" s="115"/>
      <c r="C434" s="115"/>
      <c r="D434" s="115"/>
      <c r="E434" s="115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</row>
    <row r="435" spans="2:18">
      <c r="B435" s="115"/>
      <c r="C435" s="115"/>
      <c r="D435" s="115"/>
      <c r="E435" s="115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</row>
    <row r="436" spans="2:18">
      <c r="B436" s="115"/>
      <c r="C436" s="115"/>
      <c r="D436" s="115"/>
      <c r="E436" s="115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</row>
    <row r="437" spans="2:18">
      <c r="B437" s="115"/>
      <c r="C437" s="115"/>
      <c r="D437" s="115"/>
      <c r="E437" s="115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</row>
    <row r="438" spans="2:18">
      <c r="B438" s="115"/>
      <c r="C438" s="115"/>
      <c r="D438" s="115"/>
      <c r="E438" s="115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</row>
    <row r="439" spans="2:18">
      <c r="B439" s="115"/>
      <c r="C439" s="115"/>
      <c r="D439" s="115"/>
      <c r="E439" s="115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</row>
    <row r="440" spans="2:18">
      <c r="B440" s="115"/>
      <c r="C440" s="115"/>
      <c r="D440" s="115"/>
      <c r="E440" s="115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</row>
    <row r="441" spans="2:18">
      <c r="B441" s="115"/>
      <c r="C441" s="115"/>
      <c r="D441" s="115"/>
      <c r="E441" s="115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</row>
    <row r="442" spans="2:18">
      <c r="B442" s="115"/>
      <c r="C442" s="115"/>
      <c r="D442" s="115"/>
      <c r="E442" s="115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</row>
    <row r="443" spans="2:18">
      <c r="B443" s="115"/>
      <c r="C443" s="115"/>
      <c r="D443" s="115"/>
      <c r="E443" s="115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</row>
    <row r="444" spans="2:18">
      <c r="B444" s="115"/>
      <c r="C444" s="115"/>
      <c r="D444" s="115"/>
      <c r="E444" s="115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</row>
    <row r="445" spans="2:18">
      <c r="B445" s="115"/>
      <c r="C445" s="115"/>
      <c r="D445" s="115"/>
      <c r="E445" s="115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</row>
    <row r="446" spans="2:18">
      <c r="B446" s="115"/>
      <c r="C446" s="115"/>
      <c r="D446" s="115"/>
      <c r="E446" s="115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</row>
    <row r="447" spans="2:18">
      <c r="B447" s="115"/>
      <c r="C447" s="115"/>
      <c r="D447" s="115"/>
      <c r="E447" s="115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</row>
    <row r="448" spans="2:18">
      <c r="B448" s="115"/>
      <c r="C448" s="115"/>
      <c r="D448" s="115"/>
      <c r="E448" s="115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</row>
    <row r="449" spans="2:18">
      <c r="B449" s="115"/>
      <c r="C449" s="115"/>
      <c r="D449" s="115"/>
      <c r="E449" s="115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</row>
    <row r="450" spans="2:18">
      <c r="B450" s="115"/>
      <c r="C450" s="115"/>
      <c r="D450" s="115"/>
      <c r="E450" s="115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</row>
    <row r="451" spans="2:18">
      <c r="B451" s="115"/>
      <c r="C451" s="115"/>
      <c r="D451" s="115"/>
      <c r="E451" s="115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</row>
    <row r="452" spans="2:18">
      <c r="B452" s="115"/>
      <c r="C452" s="115"/>
      <c r="D452" s="115"/>
      <c r="E452" s="115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</row>
    <row r="453" spans="2:18">
      <c r="B453" s="115"/>
      <c r="C453" s="115"/>
      <c r="D453" s="115"/>
      <c r="E453" s="115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</row>
    <row r="454" spans="2:18">
      <c r="B454" s="115"/>
      <c r="C454" s="115"/>
      <c r="D454" s="115"/>
      <c r="E454" s="115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</row>
    <row r="455" spans="2:18">
      <c r="B455" s="115"/>
      <c r="C455" s="115"/>
      <c r="D455" s="115"/>
      <c r="E455" s="115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</row>
    <row r="456" spans="2:18">
      <c r="B456" s="115"/>
      <c r="C456" s="115"/>
      <c r="D456" s="115"/>
      <c r="E456" s="115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</row>
    <row r="457" spans="2:18">
      <c r="B457" s="115"/>
      <c r="C457" s="115"/>
      <c r="D457" s="115"/>
      <c r="E457" s="115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</row>
    <row r="458" spans="2:18">
      <c r="B458" s="115"/>
      <c r="C458" s="115"/>
      <c r="D458" s="115"/>
      <c r="E458" s="115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</row>
    <row r="459" spans="2:18">
      <c r="B459" s="115"/>
      <c r="C459" s="115"/>
      <c r="D459" s="115"/>
      <c r="E459" s="115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</row>
    <row r="460" spans="2:18">
      <c r="B460" s="115"/>
      <c r="C460" s="115"/>
      <c r="D460" s="115"/>
      <c r="E460" s="115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</row>
    <row r="461" spans="2:18">
      <c r="B461" s="115"/>
      <c r="C461" s="115"/>
      <c r="D461" s="115"/>
      <c r="E461" s="115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</row>
    <row r="462" spans="2:18">
      <c r="B462" s="115"/>
      <c r="C462" s="115"/>
      <c r="D462" s="115"/>
      <c r="E462" s="115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</row>
    <row r="463" spans="2:18">
      <c r="B463" s="115"/>
      <c r="C463" s="115"/>
      <c r="D463" s="115"/>
      <c r="E463" s="115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</row>
    <row r="464" spans="2:18">
      <c r="B464" s="115"/>
      <c r="C464" s="115"/>
      <c r="D464" s="115"/>
      <c r="E464" s="115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</row>
    <row r="465" spans="2:18">
      <c r="B465" s="115"/>
      <c r="C465" s="115"/>
      <c r="D465" s="115"/>
      <c r="E465" s="115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</row>
    <row r="466" spans="2:18">
      <c r="B466" s="115"/>
      <c r="C466" s="115"/>
      <c r="D466" s="115"/>
      <c r="E466" s="115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</row>
    <row r="467" spans="2:18">
      <c r="B467" s="115"/>
      <c r="C467" s="115"/>
      <c r="D467" s="115"/>
      <c r="E467" s="115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</row>
    <row r="468" spans="2:18">
      <c r="B468" s="115"/>
      <c r="C468" s="115"/>
      <c r="D468" s="115"/>
      <c r="E468" s="115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</row>
    <row r="469" spans="2:18">
      <c r="B469" s="115"/>
      <c r="C469" s="115"/>
      <c r="D469" s="115"/>
      <c r="E469" s="115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</row>
    <row r="470" spans="2:18">
      <c r="B470" s="115"/>
      <c r="C470" s="115"/>
      <c r="D470" s="115"/>
      <c r="E470" s="115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</row>
    <row r="471" spans="2:18">
      <c r="B471" s="115"/>
      <c r="C471" s="115"/>
      <c r="D471" s="115"/>
      <c r="E471" s="115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</row>
    <row r="472" spans="2:18">
      <c r="B472" s="115"/>
      <c r="C472" s="115"/>
      <c r="D472" s="115"/>
      <c r="E472" s="115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</row>
    <row r="473" spans="2:18">
      <c r="B473" s="115"/>
      <c r="C473" s="115"/>
      <c r="D473" s="115"/>
      <c r="E473" s="115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</row>
    <row r="474" spans="2:18">
      <c r="B474" s="115"/>
      <c r="C474" s="115"/>
      <c r="D474" s="115"/>
      <c r="E474" s="115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</row>
    <row r="475" spans="2:18">
      <c r="B475" s="115"/>
      <c r="C475" s="115"/>
      <c r="D475" s="115"/>
      <c r="E475" s="115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</row>
    <row r="476" spans="2:18">
      <c r="B476" s="115"/>
      <c r="C476" s="115"/>
      <c r="D476" s="115"/>
      <c r="E476" s="115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</row>
    <row r="477" spans="2:18">
      <c r="B477" s="115"/>
      <c r="C477" s="115"/>
      <c r="D477" s="115"/>
      <c r="E477" s="115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</row>
    <row r="478" spans="2:18">
      <c r="B478" s="115"/>
      <c r="C478" s="115"/>
      <c r="D478" s="115"/>
      <c r="E478" s="115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</row>
    <row r="479" spans="2:18">
      <c r="B479" s="115"/>
      <c r="C479" s="115"/>
      <c r="D479" s="115"/>
      <c r="E479" s="115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</row>
    <row r="480" spans="2:18">
      <c r="B480" s="115"/>
      <c r="C480" s="115"/>
      <c r="D480" s="115"/>
      <c r="E480" s="115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</row>
    <row r="481" spans="2:18">
      <c r="B481" s="115"/>
      <c r="C481" s="115"/>
      <c r="D481" s="115"/>
      <c r="E481" s="115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</row>
    <row r="482" spans="2:18">
      <c r="B482" s="115"/>
      <c r="C482" s="115"/>
      <c r="D482" s="115"/>
      <c r="E482" s="115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</row>
    <row r="483" spans="2:18">
      <c r="B483" s="115"/>
      <c r="C483" s="115"/>
      <c r="D483" s="115"/>
      <c r="E483" s="115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</row>
    <row r="484" spans="2:18">
      <c r="B484" s="115"/>
      <c r="C484" s="115"/>
      <c r="D484" s="115"/>
      <c r="E484" s="115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</row>
    <row r="485" spans="2:18">
      <c r="B485" s="115"/>
      <c r="C485" s="115"/>
      <c r="D485" s="115"/>
      <c r="E485" s="115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</row>
    <row r="486" spans="2:18">
      <c r="B486" s="115"/>
      <c r="C486" s="115"/>
      <c r="D486" s="115"/>
      <c r="E486" s="115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</row>
    <row r="487" spans="2:18">
      <c r="B487" s="115"/>
      <c r="C487" s="115"/>
      <c r="D487" s="115"/>
      <c r="E487" s="115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</row>
    <row r="488" spans="2:18">
      <c r="B488" s="115"/>
      <c r="C488" s="115"/>
      <c r="D488" s="115"/>
      <c r="E488" s="115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</row>
    <row r="489" spans="2:18">
      <c r="B489" s="115"/>
      <c r="C489" s="115"/>
      <c r="D489" s="115"/>
      <c r="E489" s="115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</row>
    <row r="490" spans="2:18">
      <c r="B490" s="115"/>
      <c r="C490" s="115"/>
      <c r="D490" s="115"/>
      <c r="E490" s="115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</row>
    <row r="491" spans="2:18">
      <c r="B491" s="115"/>
      <c r="C491" s="115"/>
      <c r="D491" s="115"/>
      <c r="E491" s="115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</row>
    <row r="492" spans="2:18">
      <c r="B492" s="115"/>
      <c r="C492" s="115"/>
      <c r="D492" s="115"/>
      <c r="E492" s="115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</row>
    <row r="493" spans="2:18">
      <c r="B493" s="115"/>
      <c r="C493" s="115"/>
      <c r="D493" s="115"/>
      <c r="E493" s="115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</row>
    <row r="494" spans="2:18">
      <c r="B494" s="115"/>
      <c r="C494" s="115"/>
      <c r="D494" s="115"/>
      <c r="E494" s="115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</row>
    <row r="495" spans="2:18">
      <c r="B495" s="115"/>
      <c r="C495" s="115"/>
      <c r="D495" s="115"/>
      <c r="E495" s="115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</row>
    <row r="496" spans="2:18">
      <c r="B496" s="115"/>
      <c r="C496" s="115"/>
      <c r="D496" s="115"/>
      <c r="E496" s="115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</row>
    <row r="497" spans="2:18">
      <c r="B497" s="115"/>
      <c r="C497" s="115"/>
      <c r="D497" s="115"/>
      <c r="E497" s="115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</row>
    <row r="498" spans="2:18">
      <c r="B498" s="115"/>
      <c r="C498" s="115"/>
      <c r="D498" s="115"/>
      <c r="E498" s="115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</row>
    <row r="499" spans="2:18">
      <c r="B499" s="115"/>
      <c r="C499" s="115"/>
      <c r="D499" s="115"/>
      <c r="E499" s="115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</row>
    <row r="500" spans="2:18">
      <c r="B500" s="115"/>
      <c r="C500" s="115"/>
      <c r="D500" s="115"/>
      <c r="E500" s="115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</row>
    <row r="501" spans="2:18">
      <c r="B501" s="115"/>
      <c r="C501" s="115"/>
      <c r="D501" s="115"/>
      <c r="E501" s="115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</row>
    <row r="502" spans="2:18">
      <c r="B502" s="115"/>
      <c r="C502" s="115"/>
      <c r="D502" s="115"/>
      <c r="E502" s="115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</row>
    <row r="503" spans="2:18">
      <c r="B503" s="115"/>
      <c r="C503" s="115"/>
      <c r="D503" s="115"/>
      <c r="E503" s="115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</row>
    <row r="504" spans="2:18">
      <c r="B504" s="115"/>
      <c r="C504" s="115"/>
      <c r="D504" s="115"/>
      <c r="E504" s="115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</row>
    <row r="505" spans="2:18">
      <c r="B505" s="115"/>
      <c r="C505" s="115"/>
      <c r="D505" s="115"/>
      <c r="E505" s="115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</row>
    <row r="506" spans="2:18">
      <c r="B506" s="115"/>
      <c r="C506" s="115"/>
      <c r="D506" s="115"/>
      <c r="E506" s="115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</row>
    <row r="507" spans="2:18">
      <c r="B507" s="115"/>
      <c r="C507" s="115"/>
      <c r="D507" s="115"/>
      <c r="E507" s="115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</row>
    <row r="508" spans="2:18">
      <c r="B508" s="115"/>
      <c r="C508" s="115"/>
      <c r="D508" s="115"/>
      <c r="E508" s="115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</row>
    <row r="509" spans="2:18">
      <c r="B509" s="115"/>
      <c r="C509" s="115"/>
      <c r="D509" s="115"/>
      <c r="E509" s="115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</row>
    <row r="510" spans="2:18">
      <c r="B510" s="115"/>
      <c r="C510" s="115"/>
      <c r="D510" s="115"/>
      <c r="E510" s="115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</row>
    <row r="511" spans="2:18">
      <c r="B511" s="115"/>
      <c r="C511" s="115"/>
      <c r="D511" s="115"/>
      <c r="E511" s="115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</row>
    <row r="512" spans="2:18">
      <c r="B512" s="115"/>
      <c r="C512" s="115"/>
      <c r="D512" s="115"/>
      <c r="E512" s="115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</row>
    <row r="513" spans="2:18">
      <c r="B513" s="115"/>
      <c r="C513" s="115"/>
      <c r="D513" s="115"/>
      <c r="E513" s="115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</row>
    <row r="514" spans="2:18">
      <c r="B514" s="115"/>
      <c r="C514" s="115"/>
      <c r="D514" s="115"/>
      <c r="E514" s="115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</row>
    <row r="515" spans="2:18">
      <c r="B515" s="115"/>
      <c r="C515" s="115"/>
      <c r="D515" s="115"/>
      <c r="E515" s="115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</row>
    <row r="516" spans="2:18">
      <c r="B516" s="115"/>
      <c r="C516" s="115"/>
      <c r="D516" s="115"/>
      <c r="E516" s="115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</row>
    <row r="517" spans="2:18">
      <c r="B517" s="115"/>
      <c r="C517" s="115"/>
      <c r="D517" s="115"/>
      <c r="E517" s="115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</row>
    <row r="518" spans="2:18">
      <c r="B518" s="115"/>
      <c r="C518" s="115"/>
      <c r="D518" s="115"/>
      <c r="E518" s="115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</row>
    <row r="519" spans="2:18">
      <c r="B519" s="115"/>
      <c r="C519" s="115"/>
      <c r="D519" s="115"/>
      <c r="E519" s="115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</row>
    <row r="520" spans="2:18">
      <c r="B520" s="115"/>
      <c r="C520" s="115"/>
      <c r="D520" s="115"/>
      <c r="E520" s="115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</row>
    <row r="521" spans="2:18">
      <c r="B521" s="115"/>
      <c r="C521" s="115"/>
      <c r="D521" s="115"/>
      <c r="E521" s="115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</row>
    <row r="522" spans="2:18">
      <c r="B522" s="115"/>
      <c r="C522" s="115"/>
      <c r="D522" s="115"/>
      <c r="E522" s="115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</row>
    <row r="523" spans="2:18">
      <c r="B523" s="115"/>
      <c r="C523" s="115"/>
      <c r="D523" s="115"/>
      <c r="E523" s="115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</row>
    <row r="524" spans="2:18">
      <c r="B524" s="115"/>
      <c r="C524" s="115"/>
      <c r="D524" s="115"/>
      <c r="E524" s="115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</row>
    <row r="525" spans="2:18">
      <c r="B525" s="115"/>
      <c r="C525" s="115"/>
      <c r="D525" s="115"/>
      <c r="E525" s="115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</row>
    <row r="526" spans="2:18">
      <c r="B526" s="115"/>
      <c r="C526" s="115"/>
      <c r="D526" s="115"/>
      <c r="E526" s="115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</row>
    <row r="527" spans="2:18">
      <c r="B527" s="115"/>
      <c r="C527" s="115"/>
      <c r="D527" s="115"/>
      <c r="E527" s="115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</row>
    <row r="528" spans="2:18">
      <c r="B528" s="115"/>
      <c r="C528" s="115"/>
      <c r="D528" s="115"/>
      <c r="E528" s="115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</row>
    <row r="529" spans="2:18">
      <c r="B529" s="115"/>
      <c r="C529" s="115"/>
      <c r="D529" s="115"/>
      <c r="E529" s="115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</row>
    <row r="530" spans="2:18">
      <c r="B530" s="115"/>
      <c r="C530" s="115"/>
      <c r="D530" s="115"/>
      <c r="E530" s="115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</row>
    <row r="531" spans="2:18">
      <c r="B531" s="115"/>
      <c r="C531" s="115"/>
      <c r="D531" s="115"/>
      <c r="E531" s="115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</row>
    <row r="532" spans="2:18">
      <c r="B532" s="115"/>
      <c r="C532" s="115"/>
      <c r="D532" s="115"/>
      <c r="E532" s="115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</row>
    <row r="533" spans="2:18">
      <c r="B533" s="115"/>
      <c r="C533" s="115"/>
      <c r="D533" s="115"/>
      <c r="E533" s="115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</row>
    <row r="534" spans="2:18">
      <c r="B534" s="115"/>
      <c r="C534" s="115"/>
      <c r="D534" s="115"/>
      <c r="E534" s="115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</row>
    <row r="535" spans="2:18">
      <c r="B535" s="115"/>
      <c r="C535" s="115"/>
      <c r="D535" s="115"/>
      <c r="E535" s="115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</row>
    <row r="536" spans="2:18">
      <c r="B536" s="115"/>
      <c r="C536" s="115"/>
      <c r="D536" s="115"/>
      <c r="E536" s="115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</row>
    <row r="537" spans="2:18">
      <c r="B537" s="115"/>
      <c r="C537" s="115"/>
      <c r="D537" s="115"/>
      <c r="E537" s="115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</row>
    <row r="538" spans="2:18">
      <c r="B538" s="115"/>
      <c r="C538" s="115"/>
      <c r="D538" s="115"/>
      <c r="E538" s="115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</row>
    <row r="539" spans="2:18">
      <c r="B539" s="115"/>
      <c r="C539" s="115"/>
      <c r="D539" s="115"/>
      <c r="E539" s="115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</row>
    <row r="540" spans="2:18">
      <c r="B540" s="115"/>
      <c r="C540" s="115"/>
      <c r="D540" s="115"/>
      <c r="E540" s="115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</row>
    <row r="541" spans="2:18">
      <c r="B541" s="115"/>
      <c r="C541" s="115"/>
      <c r="D541" s="115"/>
      <c r="E541" s="115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</row>
    <row r="542" spans="2:18">
      <c r="B542" s="115"/>
      <c r="C542" s="115"/>
      <c r="D542" s="115"/>
      <c r="E542" s="115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</row>
    <row r="543" spans="2:18">
      <c r="B543" s="115"/>
      <c r="C543" s="115"/>
      <c r="D543" s="115"/>
      <c r="E543" s="115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</row>
    <row r="544" spans="2:18">
      <c r="B544" s="115"/>
      <c r="C544" s="115"/>
      <c r="D544" s="115"/>
      <c r="E544" s="115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</row>
    <row r="545" spans="2:18">
      <c r="B545" s="115"/>
      <c r="C545" s="115"/>
      <c r="D545" s="115"/>
      <c r="E545" s="115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</row>
    <row r="546" spans="2:18">
      <c r="B546" s="115"/>
      <c r="C546" s="115"/>
      <c r="D546" s="115"/>
      <c r="E546" s="115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</row>
    <row r="547" spans="2:18">
      <c r="B547" s="115"/>
      <c r="C547" s="115"/>
      <c r="D547" s="115"/>
      <c r="E547" s="115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</row>
    <row r="548" spans="2:18">
      <c r="B548" s="115"/>
      <c r="C548" s="115"/>
      <c r="D548" s="115"/>
      <c r="E548" s="115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</row>
    <row r="549" spans="2:18">
      <c r="B549" s="115"/>
      <c r="C549" s="115"/>
      <c r="D549" s="115"/>
      <c r="E549" s="115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</row>
    <row r="550" spans="2:18">
      <c r="B550" s="115"/>
      <c r="C550" s="115"/>
      <c r="D550" s="115"/>
      <c r="E550" s="115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</row>
    <row r="551" spans="2:18">
      <c r="B551" s="115"/>
      <c r="C551" s="115"/>
      <c r="D551" s="115"/>
      <c r="E551" s="115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</row>
    <row r="552" spans="2:18">
      <c r="B552" s="115"/>
      <c r="C552" s="115"/>
      <c r="D552" s="115"/>
      <c r="E552" s="115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</row>
    <row r="553" spans="2:18">
      <c r="B553" s="115"/>
      <c r="C553" s="115"/>
      <c r="D553" s="115"/>
      <c r="E553" s="115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</row>
    <row r="554" spans="2:18">
      <c r="B554" s="115"/>
      <c r="C554" s="115"/>
      <c r="D554" s="115"/>
      <c r="E554" s="115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</row>
    <row r="555" spans="2:18">
      <c r="B555" s="115"/>
      <c r="C555" s="115"/>
      <c r="D555" s="115"/>
      <c r="E555" s="115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</row>
    <row r="556" spans="2:18">
      <c r="B556" s="115"/>
      <c r="C556" s="115"/>
      <c r="D556" s="115"/>
      <c r="E556" s="115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</row>
    <row r="557" spans="2:18">
      <c r="B557" s="115"/>
      <c r="C557" s="115"/>
      <c r="D557" s="115"/>
      <c r="E557" s="115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</row>
    <row r="558" spans="2:18">
      <c r="B558" s="115"/>
      <c r="C558" s="115"/>
      <c r="D558" s="115"/>
      <c r="E558" s="115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</row>
    <row r="559" spans="2:18">
      <c r="B559" s="115"/>
      <c r="C559" s="115"/>
      <c r="D559" s="115"/>
      <c r="E559" s="115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</row>
    <row r="560" spans="2:18">
      <c r="B560" s="115"/>
      <c r="C560" s="115"/>
      <c r="D560" s="115"/>
      <c r="E560" s="115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</row>
    <row r="561" spans="2:18">
      <c r="B561" s="115"/>
      <c r="C561" s="115"/>
      <c r="D561" s="115"/>
      <c r="E561" s="115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</row>
    <row r="562" spans="2:18">
      <c r="B562" s="115"/>
      <c r="C562" s="115"/>
      <c r="D562" s="115"/>
      <c r="E562" s="115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</row>
    <row r="563" spans="2:18">
      <c r="B563" s="115"/>
      <c r="C563" s="115"/>
      <c r="D563" s="115"/>
      <c r="E563" s="115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</row>
    <row r="564" spans="2:18">
      <c r="B564" s="115"/>
      <c r="C564" s="115"/>
      <c r="D564" s="115"/>
      <c r="E564" s="115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</row>
    <row r="565" spans="2:18">
      <c r="B565" s="115"/>
      <c r="C565" s="115"/>
      <c r="D565" s="115"/>
      <c r="E565" s="115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</row>
    <row r="566" spans="2:18">
      <c r="B566" s="115"/>
      <c r="C566" s="115"/>
      <c r="D566" s="115"/>
      <c r="E566" s="115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</row>
    <row r="567" spans="2:18">
      <c r="B567" s="115"/>
      <c r="C567" s="115"/>
      <c r="D567" s="115"/>
      <c r="E567" s="115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</row>
    <row r="568" spans="2:18">
      <c r="B568" s="115"/>
      <c r="C568" s="115"/>
      <c r="D568" s="115"/>
      <c r="E568" s="115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</row>
    <row r="569" spans="2:18">
      <c r="B569" s="115"/>
      <c r="C569" s="115"/>
      <c r="D569" s="115"/>
      <c r="E569" s="115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</row>
    <row r="570" spans="2:18">
      <c r="B570" s="115"/>
      <c r="C570" s="115"/>
      <c r="D570" s="115"/>
      <c r="E570" s="115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</row>
    <row r="571" spans="2:18">
      <c r="B571" s="115"/>
      <c r="C571" s="115"/>
      <c r="D571" s="115"/>
      <c r="E571" s="115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</row>
    <row r="572" spans="2:18">
      <c r="B572" s="115"/>
      <c r="C572" s="115"/>
      <c r="D572" s="115"/>
      <c r="E572" s="115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</row>
    <row r="573" spans="2:18">
      <c r="B573" s="115"/>
      <c r="C573" s="115"/>
      <c r="D573" s="115"/>
      <c r="E573" s="115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</row>
    <row r="574" spans="2:18">
      <c r="B574" s="115"/>
      <c r="C574" s="115"/>
      <c r="D574" s="115"/>
      <c r="E574" s="115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</row>
    <row r="575" spans="2:18">
      <c r="B575" s="115"/>
      <c r="C575" s="115"/>
      <c r="D575" s="115"/>
      <c r="E575" s="115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</row>
    <row r="576" spans="2:18">
      <c r="B576" s="115"/>
      <c r="C576" s="115"/>
      <c r="D576" s="115"/>
      <c r="E576" s="115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</row>
    <row r="577" spans="2:18">
      <c r="B577" s="115"/>
      <c r="C577" s="115"/>
      <c r="D577" s="115"/>
      <c r="E577" s="115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</row>
    <row r="578" spans="2:18">
      <c r="B578" s="115"/>
      <c r="C578" s="115"/>
      <c r="D578" s="115"/>
      <c r="E578" s="115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</row>
    <row r="579" spans="2:18">
      <c r="B579" s="115"/>
      <c r="C579" s="115"/>
      <c r="D579" s="115"/>
      <c r="E579" s="115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</row>
    <row r="580" spans="2:18">
      <c r="B580" s="115"/>
      <c r="C580" s="115"/>
      <c r="D580" s="115"/>
      <c r="E580" s="115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</row>
    <row r="581" spans="2:18">
      <c r="B581" s="115"/>
      <c r="C581" s="115"/>
      <c r="D581" s="115"/>
      <c r="E581" s="115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</row>
    <row r="582" spans="2:18">
      <c r="B582" s="115"/>
      <c r="C582" s="115"/>
      <c r="D582" s="115"/>
      <c r="E582" s="115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</row>
    <row r="583" spans="2:18">
      <c r="B583" s="115"/>
      <c r="C583" s="115"/>
      <c r="D583" s="115"/>
      <c r="E583" s="115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</row>
    <row r="584" spans="2:18">
      <c r="B584" s="115"/>
      <c r="C584" s="115"/>
      <c r="D584" s="115"/>
      <c r="E584" s="115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</row>
    <row r="585" spans="2:18">
      <c r="B585" s="115"/>
      <c r="C585" s="115"/>
      <c r="D585" s="115"/>
      <c r="E585" s="115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</row>
    <row r="586" spans="2:18">
      <c r="B586" s="115"/>
      <c r="C586" s="115"/>
      <c r="D586" s="115"/>
      <c r="E586" s="115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</row>
    <row r="587" spans="2:18">
      <c r="B587" s="115"/>
      <c r="C587" s="115"/>
      <c r="D587" s="115"/>
      <c r="E587" s="115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</row>
    <row r="588" spans="2:18">
      <c r="B588" s="115"/>
      <c r="C588" s="115"/>
      <c r="D588" s="115"/>
      <c r="E588" s="115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</row>
    <row r="589" spans="2:18">
      <c r="B589" s="115"/>
      <c r="C589" s="115"/>
      <c r="D589" s="115"/>
      <c r="E589" s="115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</row>
    <row r="590" spans="2:18">
      <c r="B590" s="115"/>
      <c r="C590" s="115"/>
      <c r="D590" s="115"/>
      <c r="E590" s="115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</row>
    <row r="591" spans="2:18">
      <c r="B591" s="115"/>
      <c r="C591" s="115"/>
      <c r="D591" s="115"/>
      <c r="E591" s="115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</row>
    <row r="592" spans="2:18">
      <c r="B592" s="115"/>
      <c r="C592" s="115"/>
      <c r="D592" s="115"/>
      <c r="E592" s="115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</row>
    <row r="593" spans="2:18">
      <c r="B593" s="115"/>
      <c r="C593" s="115"/>
      <c r="D593" s="115"/>
      <c r="E593" s="115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</row>
    <row r="594" spans="2:18">
      <c r="B594" s="115"/>
      <c r="C594" s="115"/>
      <c r="D594" s="115"/>
      <c r="E594" s="115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</row>
    <row r="595" spans="2:18">
      <c r="B595" s="115"/>
      <c r="C595" s="115"/>
      <c r="D595" s="115"/>
      <c r="E595" s="115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</row>
    <row r="596" spans="2:18">
      <c r="B596" s="115"/>
      <c r="C596" s="115"/>
      <c r="D596" s="115"/>
      <c r="E596" s="115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</row>
    <row r="597" spans="2:18">
      <c r="B597" s="115"/>
      <c r="C597" s="115"/>
      <c r="D597" s="115"/>
      <c r="E597" s="115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</row>
    <row r="598" spans="2:18">
      <c r="B598" s="115"/>
      <c r="C598" s="115"/>
      <c r="D598" s="115"/>
      <c r="E598" s="115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</row>
    <row r="599" spans="2:18">
      <c r="B599" s="115"/>
      <c r="C599" s="115"/>
      <c r="D599" s="115"/>
      <c r="E599" s="115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</row>
    <row r="600" spans="2:18">
      <c r="B600" s="115"/>
      <c r="C600" s="115"/>
      <c r="D600" s="115"/>
      <c r="E600" s="115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</row>
    <row r="601" spans="2:18">
      <c r="B601" s="115"/>
      <c r="C601" s="115"/>
      <c r="D601" s="115"/>
      <c r="E601" s="115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</row>
    <row r="602" spans="2:18">
      <c r="B602" s="115"/>
      <c r="C602" s="115"/>
      <c r="D602" s="115"/>
      <c r="E602" s="115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</row>
    <row r="603" spans="2:18">
      <c r="B603" s="115"/>
      <c r="C603" s="115"/>
      <c r="D603" s="115"/>
      <c r="E603" s="115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</row>
    <row r="604" spans="2:18">
      <c r="B604" s="115"/>
      <c r="C604" s="115"/>
      <c r="D604" s="115"/>
      <c r="E604" s="115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</row>
    <row r="605" spans="2:18">
      <c r="B605" s="115"/>
      <c r="C605" s="115"/>
      <c r="D605" s="115"/>
      <c r="E605" s="115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</row>
    <row r="606" spans="2:18">
      <c r="B606" s="115"/>
      <c r="C606" s="115"/>
      <c r="D606" s="115"/>
      <c r="E606" s="115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</row>
    <row r="607" spans="2:18">
      <c r="B607" s="115"/>
      <c r="C607" s="115"/>
      <c r="D607" s="115"/>
      <c r="E607" s="115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</row>
    <row r="608" spans="2:18">
      <c r="B608" s="115"/>
      <c r="C608" s="115"/>
      <c r="D608" s="115"/>
      <c r="E608" s="115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</row>
    <row r="609" spans="2:18">
      <c r="B609" s="115"/>
      <c r="C609" s="115"/>
      <c r="D609" s="115"/>
      <c r="E609" s="115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</row>
    <row r="610" spans="2:18">
      <c r="B610" s="115"/>
      <c r="C610" s="115"/>
      <c r="D610" s="115"/>
      <c r="E610" s="115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</row>
    <row r="611" spans="2:18">
      <c r="B611" s="115"/>
      <c r="C611" s="115"/>
      <c r="D611" s="115"/>
      <c r="E611" s="115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</row>
    <row r="612" spans="2:18">
      <c r="B612" s="115"/>
      <c r="C612" s="115"/>
      <c r="D612" s="115"/>
      <c r="E612" s="115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</row>
    <row r="613" spans="2:18">
      <c r="B613" s="115"/>
      <c r="C613" s="115"/>
      <c r="D613" s="115"/>
      <c r="E613" s="115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</row>
    <row r="614" spans="2:18">
      <c r="B614" s="115"/>
      <c r="C614" s="115"/>
      <c r="D614" s="115"/>
      <c r="E614" s="115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</row>
    <row r="615" spans="2:18">
      <c r="B615" s="115"/>
      <c r="C615" s="115"/>
      <c r="D615" s="115"/>
      <c r="E615" s="115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</row>
    <row r="616" spans="2:18">
      <c r="B616" s="115"/>
      <c r="C616" s="115"/>
      <c r="D616" s="115"/>
      <c r="E616" s="115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</row>
    <row r="617" spans="2:18">
      <c r="B617" s="115"/>
      <c r="C617" s="115"/>
      <c r="D617" s="115"/>
      <c r="E617" s="115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</row>
    <row r="618" spans="2:18">
      <c r="B618" s="115"/>
      <c r="C618" s="115"/>
      <c r="D618" s="115"/>
      <c r="E618" s="115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</row>
    <row r="619" spans="2:18">
      <c r="B619" s="115"/>
      <c r="C619" s="115"/>
      <c r="D619" s="115"/>
      <c r="E619" s="115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</row>
    <row r="620" spans="2:18">
      <c r="B620" s="115"/>
      <c r="C620" s="115"/>
      <c r="D620" s="115"/>
      <c r="E620" s="115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</row>
    <row r="621" spans="2:18">
      <c r="B621" s="115"/>
      <c r="C621" s="115"/>
      <c r="D621" s="115"/>
      <c r="E621" s="115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</row>
    <row r="622" spans="2:18">
      <c r="B622" s="115"/>
      <c r="C622" s="115"/>
      <c r="D622" s="115"/>
      <c r="E622" s="115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</row>
    <row r="623" spans="2:18">
      <c r="B623" s="115"/>
      <c r="C623" s="115"/>
      <c r="D623" s="115"/>
      <c r="E623" s="115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</row>
    <row r="624" spans="2:18">
      <c r="B624" s="115"/>
      <c r="C624" s="115"/>
      <c r="D624" s="115"/>
      <c r="E624" s="115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</row>
    <row r="625" spans="2:18">
      <c r="B625" s="115"/>
      <c r="C625" s="115"/>
      <c r="D625" s="115"/>
      <c r="E625" s="115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</row>
    <row r="626" spans="2:18">
      <c r="B626" s="115"/>
      <c r="C626" s="115"/>
      <c r="D626" s="115"/>
      <c r="E626" s="115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</row>
    <row r="627" spans="2:18">
      <c r="B627" s="115"/>
      <c r="C627" s="115"/>
      <c r="D627" s="115"/>
      <c r="E627" s="115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</row>
    <row r="628" spans="2:18">
      <c r="B628" s="115"/>
      <c r="C628" s="115"/>
      <c r="D628" s="115"/>
      <c r="E628" s="115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</row>
    <row r="629" spans="2:18">
      <c r="B629" s="115"/>
      <c r="C629" s="115"/>
      <c r="D629" s="115"/>
      <c r="E629" s="115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</row>
    <row r="630" spans="2:18">
      <c r="B630" s="115"/>
      <c r="C630" s="115"/>
      <c r="D630" s="115"/>
      <c r="E630" s="115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</row>
    <row r="631" spans="2:18">
      <c r="B631" s="115"/>
      <c r="C631" s="115"/>
      <c r="D631" s="115"/>
      <c r="E631" s="115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</row>
    <row r="632" spans="2:18">
      <c r="B632" s="115"/>
      <c r="C632" s="115"/>
      <c r="D632" s="115"/>
      <c r="E632" s="115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</row>
    <row r="633" spans="2:18">
      <c r="B633" s="115"/>
      <c r="C633" s="115"/>
      <c r="D633" s="115"/>
      <c r="E633" s="115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</row>
    <row r="634" spans="2:18">
      <c r="B634" s="115"/>
      <c r="C634" s="115"/>
      <c r="D634" s="115"/>
      <c r="E634" s="115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</row>
    <row r="635" spans="2:18">
      <c r="B635" s="115"/>
      <c r="C635" s="115"/>
      <c r="D635" s="115"/>
      <c r="E635" s="115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</row>
    <row r="636" spans="2:18">
      <c r="B636" s="115"/>
      <c r="C636" s="115"/>
      <c r="D636" s="115"/>
      <c r="E636" s="115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</row>
    <row r="637" spans="2:18">
      <c r="B637" s="115"/>
      <c r="C637" s="115"/>
      <c r="D637" s="115"/>
      <c r="E637" s="115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</row>
    <row r="638" spans="2:18">
      <c r="B638" s="115"/>
      <c r="C638" s="115"/>
      <c r="D638" s="115"/>
      <c r="E638" s="115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</row>
    <row r="639" spans="2:18">
      <c r="B639" s="115"/>
      <c r="C639" s="115"/>
      <c r="D639" s="115"/>
      <c r="E639" s="115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</row>
    <row r="640" spans="2:18">
      <c r="B640" s="115"/>
      <c r="C640" s="115"/>
      <c r="D640" s="115"/>
      <c r="E640" s="115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</row>
    <row r="641" spans="2:18">
      <c r="B641" s="115"/>
      <c r="C641" s="115"/>
      <c r="D641" s="115"/>
      <c r="E641" s="115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</row>
    <row r="642" spans="2:18">
      <c r="B642" s="115"/>
      <c r="C642" s="115"/>
      <c r="D642" s="115"/>
      <c r="E642" s="115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</row>
    <row r="643" spans="2:18">
      <c r="B643" s="115"/>
      <c r="C643" s="115"/>
      <c r="D643" s="115"/>
      <c r="E643" s="115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</row>
    <row r="644" spans="2:18">
      <c r="B644" s="115"/>
      <c r="C644" s="115"/>
      <c r="D644" s="115"/>
      <c r="E644" s="115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</row>
    <row r="645" spans="2:18">
      <c r="B645" s="115"/>
      <c r="C645" s="115"/>
      <c r="D645" s="115"/>
      <c r="E645" s="115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</row>
    <row r="646" spans="2:18">
      <c r="B646" s="115"/>
      <c r="C646" s="115"/>
      <c r="D646" s="115"/>
      <c r="E646" s="115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</row>
    <row r="647" spans="2:18">
      <c r="B647" s="115"/>
      <c r="C647" s="115"/>
      <c r="D647" s="115"/>
      <c r="E647" s="115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</row>
    <row r="648" spans="2:18">
      <c r="B648" s="115"/>
      <c r="C648" s="115"/>
      <c r="D648" s="115"/>
      <c r="E648" s="115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</row>
    <row r="649" spans="2:18">
      <c r="B649" s="115"/>
      <c r="C649" s="115"/>
      <c r="D649" s="115"/>
      <c r="E649" s="115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</row>
    <row r="650" spans="2:18">
      <c r="B650" s="115"/>
      <c r="C650" s="115"/>
      <c r="D650" s="115"/>
      <c r="E650" s="115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</row>
    <row r="651" spans="2:18">
      <c r="B651" s="115"/>
      <c r="C651" s="115"/>
      <c r="D651" s="115"/>
      <c r="E651" s="115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</row>
    <row r="652" spans="2:18">
      <c r="B652" s="115"/>
      <c r="C652" s="115"/>
      <c r="D652" s="115"/>
      <c r="E652" s="115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</row>
    <row r="653" spans="2:18">
      <c r="B653" s="115"/>
      <c r="C653" s="115"/>
      <c r="D653" s="115"/>
      <c r="E653" s="115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</row>
    <row r="654" spans="2:18">
      <c r="B654" s="115"/>
      <c r="C654" s="115"/>
      <c r="D654" s="115"/>
      <c r="E654" s="115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</row>
    <row r="655" spans="2:18">
      <c r="B655" s="115"/>
      <c r="C655" s="115"/>
      <c r="D655" s="115"/>
      <c r="E655" s="115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</row>
    <row r="656" spans="2:18">
      <c r="B656" s="115"/>
      <c r="C656" s="115"/>
      <c r="D656" s="115"/>
      <c r="E656" s="115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</row>
    <row r="657" spans="2:18">
      <c r="B657" s="115"/>
      <c r="C657" s="115"/>
      <c r="D657" s="115"/>
      <c r="E657" s="115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</row>
    <row r="658" spans="2:18">
      <c r="B658" s="115"/>
      <c r="C658" s="115"/>
      <c r="D658" s="115"/>
      <c r="E658" s="115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</row>
    <row r="659" spans="2:18">
      <c r="B659" s="115"/>
      <c r="C659" s="115"/>
      <c r="D659" s="115"/>
      <c r="E659" s="115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</row>
    <row r="660" spans="2:18">
      <c r="B660" s="115"/>
      <c r="C660" s="115"/>
      <c r="D660" s="115"/>
      <c r="E660" s="115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</row>
    <row r="661" spans="2:18">
      <c r="B661" s="115"/>
      <c r="C661" s="115"/>
      <c r="D661" s="115"/>
      <c r="E661" s="115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</row>
    <row r="662" spans="2:18">
      <c r="B662" s="115"/>
      <c r="C662" s="115"/>
      <c r="D662" s="115"/>
      <c r="E662" s="115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</row>
    <row r="663" spans="2:18">
      <c r="B663" s="115"/>
      <c r="C663" s="115"/>
      <c r="D663" s="115"/>
      <c r="E663" s="115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</row>
    <row r="664" spans="2:18">
      <c r="B664" s="115"/>
      <c r="C664" s="115"/>
      <c r="D664" s="115"/>
      <c r="E664" s="115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</row>
    <row r="665" spans="2:18">
      <c r="B665" s="115"/>
      <c r="C665" s="115"/>
      <c r="D665" s="115"/>
      <c r="E665" s="115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</row>
    <row r="666" spans="2:18">
      <c r="B666" s="115"/>
      <c r="C666" s="115"/>
      <c r="D666" s="115"/>
      <c r="E666" s="115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</row>
    <row r="667" spans="2:18">
      <c r="B667" s="115"/>
      <c r="C667" s="115"/>
      <c r="D667" s="115"/>
      <c r="E667" s="115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</row>
    <row r="668" spans="2:18">
      <c r="B668" s="115"/>
      <c r="C668" s="115"/>
      <c r="D668" s="115"/>
      <c r="E668" s="115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</row>
    <row r="669" spans="2:18">
      <c r="B669" s="115"/>
      <c r="C669" s="115"/>
      <c r="D669" s="115"/>
      <c r="E669" s="115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</row>
    <row r="670" spans="2:18">
      <c r="B670" s="115"/>
      <c r="C670" s="115"/>
      <c r="D670" s="115"/>
      <c r="E670" s="115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</row>
    <row r="671" spans="2:18">
      <c r="B671" s="115"/>
      <c r="C671" s="115"/>
      <c r="D671" s="115"/>
      <c r="E671" s="115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</row>
    <row r="672" spans="2:18">
      <c r="B672" s="115"/>
      <c r="C672" s="115"/>
      <c r="D672" s="115"/>
      <c r="E672" s="115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</row>
    <row r="673" spans="2:18">
      <c r="B673" s="115"/>
      <c r="C673" s="115"/>
      <c r="D673" s="115"/>
      <c r="E673" s="115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</row>
    <row r="674" spans="2:18">
      <c r="B674" s="115"/>
      <c r="C674" s="115"/>
      <c r="D674" s="115"/>
      <c r="E674" s="115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</row>
    <row r="675" spans="2:18">
      <c r="B675" s="115"/>
      <c r="C675" s="115"/>
      <c r="D675" s="115"/>
      <c r="E675" s="115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</row>
    <row r="676" spans="2:18">
      <c r="B676" s="115"/>
      <c r="C676" s="115"/>
      <c r="D676" s="115"/>
      <c r="E676" s="115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</row>
    <row r="677" spans="2:18">
      <c r="B677" s="115"/>
      <c r="C677" s="115"/>
      <c r="D677" s="115"/>
      <c r="E677" s="115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</row>
    <row r="678" spans="2:18">
      <c r="B678" s="115"/>
      <c r="C678" s="115"/>
      <c r="D678" s="115"/>
      <c r="E678" s="115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</row>
    <row r="679" spans="2:18">
      <c r="B679" s="115"/>
      <c r="C679" s="115"/>
      <c r="D679" s="115"/>
      <c r="E679" s="115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</row>
    <row r="680" spans="2:18">
      <c r="B680" s="115"/>
      <c r="C680" s="115"/>
      <c r="D680" s="115"/>
      <c r="E680" s="115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</row>
    <row r="681" spans="2:18">
      <c r="B681" s="115"/>
      <c r="C681" s="115"/>
      <c r="D681" s="115"/>
      <c r="E681" s="115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</row>
    <row r="682" spans="2:18">
      <c r="B682" s="115"/>
      <c r="C682" s="115"/>
      <c r="D682" s="115"/>
      <c r="E682" s="115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</row>
    <row r="683" spans="2:18">
      <c r="B683" s="115"/>
      <c r="C683" s="115"/>
      <c r="D683" s="115"/>
      <c r="E683" s="115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</row>
    <row r="684" spans="2:18">
      <c r="B684" s="115"/>
      <c r="C684" s="115"/>
      <c r="D684" s="115"/>
      <c r="E684" s="115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</row>
    <row r="685" spans="2:18">
      <c r="B685" s="115"/>
      <c r="C685" s="115"/>
      <c r="D685" s="115"/>
      <c r="E685" s="115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</row>
    <row r="686" spans="2:18">
      <c r="B686" s="115"/>
      <c r="C686" s="115"/>
      <c r="D686" s="115"/>
      <c r="E686" s="115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</row>
    <row r="687" spans="2:18">
      <c r="B687" s="115"/>
      <c r="C687" s="115"/>
      <c r="D687" s="115"/>
      <c r="E687" s="115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</row>
    <row r="688" spans="2:18">
      <c r="B688" s="115"/>
      <c r="C688" s="115"/>
      <c r="D688" s="115"/>
      <c r="E688" s="115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</row>
    <row r="689" spans="2:18">
      <c r="B689" s="115"/>
      <c r="C689" s="115"/>
      <c r="D689" s="115"/>
      <c r="E689" s="115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</row>
    <row r="690" spans="2:18">
      <c r="B690" s="115"/>
      <c r="C690" s="115"/>
      <c r="D690" s="115"/>
      <c r="E690" s="115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</row>
    <row r="691" spans="2:18">
      <c r="B691" s="115"/>
      <c r="C691" s="115"/>
      <c r="D691" s="115"/>
      <c r="E691" s="115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</row>
    <row r="692" spans="2:18">
      <c r="B692" s="115"/>
      <c r="C692" s="115"/>
      <c r="D692" s="115"/>
      <c r="E692" s="115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</row>
    <row r="693" spans="2:18">
      <c r="B693" s="115"/>
      <c r="C693" s="115"/>
      <c r="D693" s="115"/>
      <c r="E693" s="115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</row>
    <row r="694" spans="2:18">
      <c r="B694" s="115"/>
      <c r="C694" s="115"/>
      <c r="D694" s="115"/>
      <c r="E694" s="115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</row>
    <row r="695" spans="2:18">
      <c r="B695" s="115"/>
      <c r="C695" s="115"/>
      <c r="D695" s="115"/>
      <c r="E695" s="115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</row>
    <row r="696" spans="2:18">
      <c r="B696" s="115"/>
      <c r="C696" s="115"/>
      <c r="D696" s="115"/>
      <c r="E696" s="115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</row>
    <row r="697" spans="2:18">
      <c r="B697" s="115"/>
      <c r="C697" s="115"/>
      <c r="D697" s="115"/>
      <c r="E697" s="115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</row>
    <row r="698" spans="2:18">
      <c r="B698" s="115"/>
      <c r="C698" s="115"/>
      <c r="D698" s="115"/>
      <c r="E698" s="115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</row>
    <row r="699" spans="2:18">
      <c r="B699" s="115"/>
      <c r="C699" s="115"/>
      <c r="D699" s="115"/>
      <c r="E699" s="115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</row>
    <row r="700" spans="2:18">
      <c r="B700" s="115"/>
      <c r="C700" s="115"/>
      <c r="D700" s="115"/>
      <c r="E700" s="115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</row>
    <row r="701" spans="2:18">
      <c r="B701" s="115"/>
      <c r="C701" s="115"/>
      <c r="D701" s="115"/>
      <c r="E701" s="115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</row>
    <row r="702" spans="2:18">
      <c r="B702" s="115"/>
      <c r="C702" s="115"/>
      <c r="D702" s="115"/>
      <c r="E702" s="115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</row>
    <row r="703" spans="2:18">
      <c r="B703" s="115"/>
      <c r="C703" s="115"/>
      <c r="D703" s="115"/>
      <c r="E703" s="115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</row>
    <row r="704" spans="2:18">
      <c r="B704" s="115"/>
      <c r="C704" s="115"/>
      <c r="D704" s="115"/>
      <c r="E704" s="115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</row>
    <row r="705" spans="2:18">
      <c r="B705" s="115"/>
      <c r="C705" s="115"/>
      <c r="D705" s="115"/>
      <c r="E705" s="115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</row>
    <row r="706" spans="2:18">
      <c r="B706" s="115"/>
      <c r="C706" s="115"/>
      <c r="D706" s="115"/>
      <c r="E706" s="115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</row>
    <row r="707" spans="2:18">
      <c r="B707" s="115"/>
      <c r="C707" s="115"/>
      <c r="D707" s="115"/>
      <c r="E707" s="115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</row>
    <row r="708" spans="2:18">
      <c r="B708" s="115"/>
      <c r="C708" s="115"/>
      <c r="D708" s="115"/>
      <c r="E708" s="115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</row>
    <row r="709" spans="2:18">
      <c r="B709" s="115"/>
      <c r="C709" s="115"/>
      <c r="D709" s="115"/>
      <c r="E709" s="115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</row>
    <row r="710" spans="2:18">
      <c r="B710" s="115"/>
      <c r="C710" s="115"/>
      <c r="D710" s="115"/>
      <c r="E710" s="115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</row>
    <row r="711" spans="2:18">
      <c r="B711" s="115"/>
      <c r="C711" s="115"/>
      <c r="D711" s="115"/>
      <c r="E711" s="115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</row>
    <row r="712" spans="2:18">
      <c r="B712" s="115"/>
      <c r="C712" s="115"/>
      <c r="D712" s="115"/>
      <c r="E712" s="115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</row>
    <row r="713" spans="2:18">
      <c r="B713" s="115"/>
      <c r="C713" s="115"/>
      <c r="D713" s="115"/>
      <c r="E713" s="115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</row>
    <row r="714" spans="2:18">
      <c r="B714" s="115"/>
      <c r="C714" s="115"/>
      <c r="D714" s="115"/>
      <c r="E714" s="115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</row>
    <row r="715" spans="2:18">
      <c r="B715" s="115"/>
      <c r="C715" s="115"/>
      <c r="D715" s="115"/>
      <c r="E715" s="115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</row>
    <row r="716" spans="2:18">
      <c r="B716" s="115"/>
      <c r="C716" s="115"/>
      <c r="D716" s="115"/>
      <c r="E716" s="115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</row>
    <row r="717" spans="2:18">
      <c r="B717" s="115"/>
      <c r="C717" s="115"/>
      <c r="D717" s="115"/>
      <c r="E717" s="115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</row>
    <row r="718" spans="2:18">
      <c r="B718" s="115"/>
      <c r="C718" s="115"/>
      <c r="D718" s="115"/>
      <c r="E718" s="115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</row>
    <row r="719" spans="2:18">
      <c r="B719" s="115"/>
      <c r="C719" s="115"/>
      <c r="D719" s="115"/>
      <c r="E719" s="115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</row>
    <row r="720" spans="2:18">
      <c r="B720" s="115"/>
      <c r="C720" s="115"/>
      <c r="D720" s="115"/>
      <c r="E720" s="115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</row>
    <row r="721" spans="2:18">
      <c r="B721" s="115"/>
      <c r="C721" s="115"/>
      <c r="D721" s="115"/>
      <c r="E721" s="115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</row>
    <row r="722" spans="2:18">
      <c r="B722" s="115"/>
      <c r="C722" s="115"/>
      <c r="D722" s="115"/>
      <c r="E722" s="115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</row>
    <row r="723" spans="2:18">
      <c r="B723" s="115"/>
      <c r="C723" s="115"/>
      <c r="D723" s="115"/>
      <c r="E723" s="115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</row>
    <row r="724" spans="2:18">
      <c r="B724" s="115"/>
      <c r="C724" s="115"/>
      <c r="D724" s="115"/>
      <c r="E724" s="115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</row>
    <row r="725" spans="2:18">
      <c r="B725" s="115"/>
      <c r="C725" s="115"/>
      <c r="D725" s="115"/>
      <c r="E725" s="115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</row>
    <row r="726" spans="2:18">
      <c r="B726" s="115"/>
      <c r="C726" s="115"/>
      <c r="D726" s="115"/>
      <c r="E726" s="115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</row>
    <row r="727" spans="2:18">
      <c r="B727" s="115"/>
      <c r="C727" s="115"/>
      <c r="D727" s="115"/>
      <c r="E727" s="115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</row>
    <row r="728" spans="2:18">
      <c r="B728" s="115"/>
      <c r="C728" s="115"/>
      <c r="D728" s="115"/>
      <c r="E728" s="115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</row>
    <row r="729" spans="2:18">
      <c r="B729" s="115"/>
      <c r="C729" s="115"/>
      <c r="D729" s="115"/>
      <c r="E729" s="115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</row>
    <row r="730" spans="2:18">
      <c r="B730" s="115"/>
      <c r="C730" s="115"/>
      <c r="D730" s="115"/>
      <c r="E730" s="115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</row>
    <row r="731" spans="2:18">
      <c r="B731" s="115"/>
      <c r="C731" s="115"/>
      <c r="D731" s="115"/>
      <c r="E731" s="115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</row>
    <row r="732" spans="2:18">
      <c r="B732" s="115"/>
      <c r="C732" s="115"/>
      <c r="D732" s="115"/>
      <c r="E732" s="115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</row>
    <row r="733" spans="2:18">
      <c r="B733" s="115"/>
      <c r="C733" s="115"/>
      <c r="D733" s="115"/>
      <c r="E733" s="115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</row>
    <row r="734" spans="2:18">
      <c r="B734" s="115"/>
      <c r="C734" s="115"/>
      <c r="D734" s="115"/>
      <c r="E734" s="115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</row>
    <row r="735" spans="2:18">
      <c r="B735" s="115"/>
      <c r="C735" s="115"/>
      <c r="D735" s="115"/>
      <c r="E735" s="115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</row>
    <row r="736" spans="2:18">
      <c r="B736" s="115"/>
      <c r="C736" s="115"/>
      <c r="D736" s="115"/>
      <c r="E736" s="115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</row>
    <row r="737" spans="2:18">
      <c r="B737" s="115"/>
      <c r="C737" s="115"/>
      <c r="D737" s="115"/>
      <c r="E737" s="115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</row>
    <row r="738" spans="2:18">
      <c r="B738" s="115"/>
      <c r="C738" s="115"/>
      <c r="D738" s="115"/>
      <c r="E738" s="115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</row>
    <row r="739" spans="2:18">
      <c r="B739" s="115"/>
      <c r="C739" s="115"/>
      <c r="D739" s="115"/>
      <c r="E739" s="115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</row>
    <row r="740" spans="2:18">
      <c r="B740" s="115"/>
      <c r="C740" s="115"/>
      <c r="D740" s="115"/>
      <c r="E740" s="115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</row>
    <row r="741" spans="2:18">
      <c r="B741" s="115"/>
      <c r="C741" s="115"/>
      <c r="D741" s="115"/>
      <c r="E741" s="115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</row>
    <row r="742" spans="2:18">
      <c r="B742" s="115"/>
      <c r="C742" s="115"/>
      <c r="D742" s="115"/>
      <c r="E742" s="115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</row>
    <row r="743" spans="2:18">
      <c r="B743" s="115"/>
      <c r="C743" s="115"/>
      <c r="D743" s="115"/>
      <c r="E743" s="115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</row>
    <row r="744" spans="2:18">
      <c r="B744" s="115"/>
      <c r="C744" s="115"/>
      <c r="D744" s="115"/>
      <c r="E744" s="115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</row>
    <row r="745" spans="2:18">
      <c r="B745" s="115"/>
      <c r="C745" s="115"/>
      <c r="D745" s="115"/>
      <c r="E745" s="115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</row>
    <row r="746" spans="2:18">
      <c r="B746" s="115"/>
      <c r="C746" s="115"/>
      <c r="D746" s="115"/>
      <c r="E746" s="115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</row>
    <row r="747" spans="2:18">
      <c r="B747" s="115"/>
      <c r="C747" s="115"/>
      <c r="D747" s="115"/>
      <c r="E747" s="115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</row>
    <row r="748" spans="2:18">
      <c r="B748" s="115"/>
      <c r="C748" s="115"/>
      <c r="D748" s="115"/>
      <c r="E748" s="115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</row>
    <row r="749" spans="2:18">
      <c r="B749" s="115"/>
      <c r="C749" s="115"/>
      <c r="D749" s="115"/>
      <c r="E749" s="115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</row>
    <row r="750" spans="2:18">
      <c r="B750" s="115"/>
      <c r="C750" s="115"/>
      <c r="D750" s="115"/>
      <c r="E750" s="115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</row>
    <row r="751" spans="2:18">
      <c r="B751" s="115"/>
      <c r="C751" s="115"/>
      <c r="D751" s="115"/>
      <c r="E751" s="115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</row>
    <row r="752" spans="2:18">
      <c r="B752" s="115"/>
      <c r="C752" s="115"/>
      <c r="D752" s="115"/>
      <c r="E752" s="115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</row>
    <row r="753" spans="2:18">
      <c r="B753" s="115"/>
      <c r="C753" s="115"/>
      <c r="D753" s="115"/>
      <c r="E753" s="115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</row>
    <row r="754" spans="2:18">
      <c r="B754" s="115"/>
      <c r="C754" s="115"/>
      <c r="D754" s="115"/>
      <c r="E754" s="115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</row>
    <row r="755" spans="2:18">
      <c r="B755" s="115"/>
      <c r="C755" s="115"/>
      <c r="D755" s="115"/>
      <c r="E755" s="115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</row>
    <row r="756" spans="2:18">
      <c r="B756" s="115"/>
      <c r="C756" s="115"/>
      <c r="D756" s="115"/>
      <c r="E756" s="115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</row>
    <row r="757" spans="2:18">
      <c r="B757" s="115"/>
      <c r="C757" s="115"/>
      <c r="D757" s="115"/>
      <c r="E757" s="115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</row>
    <row r="758" spans="2:18">
      <c r="B758" s="115"/>
      <c r="C758" s="115"/>
      <c r="D758" s="115"/>
      <c r="E758" s="115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</row>
    <row r="759" spans="2:18">
      <c r="B759" s="115"/>
      <c r="C759" s="115"/>
      <c r="D759" s="115"/>
      <c r="E759" s="115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</row>
    <row r="760" spans="2:18">
      <c r="B760" s="115"/>
      <c r="C760" s="115"/>
      <c r="D760" s="115"/>
      <c r="E760" s="115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</row>
    <row r="761" spans="2:18">
      <c r="B761" s="115"/>
      <c r="C761" s="115"/>
      <c r="D761" s="115"/>
      <c r="E761" s="115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</row>
    <row r="762" spans="2:18">
      <c r="B762" s="115"/>
      <c r="C762" s="115"/>
      <c r="D762" s="115"/>
      <c r="E762" s="115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</row>
    <row r="763" spans="2:18">
      <c r="B763" s="115"/>
      <c r="C763" s="115"/>
      <c r="D763" s="115"/>
      <c r="E763" s="115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</row>
    <row r="764" spans="2:18">
      <c r="B764" s="115"/>
      <c r="C764" s="115"/>
      <c r="D764" s="115"/>
      <c r="E764" s="115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</row>
    <row r="765" spans="2:18">
      <c r="B765" s="115"/>
      <c r="C765" s="115"/>
      <c r="D765" s="115"/>
      <c r="E765" s="115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</row>
    <row r="766" spans="2:18">
      <c r="B766" s="115"/>
      <c r="C766" s="115"/>
      <c r="D766" s="115"/>
      <c r="E766" s="115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</row>
    <row r="767" spans="2:18">
      <c r="B767" s="115"/>
      <c r="C767" s="115"/>
      <c r="D767" s="115"/>
      <c r="E767" s="115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</row>
    <row r="768" spans="2:18">
      <c r="B768" s="115"/>
      <c r="C768" s="115"/>
      <c r="D768" s="115"/>
      <c r="E768" s="115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</row>
    <row r="769" spans="2:18">
      <c r="B769" s="115"/>
      <c r="C769" s="115"/>
      <c r="D769" s="115"/>
      <c r="E769" s="115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</row>
    <row r="770" spans="2:18">
      <c r="B770" s="115"/>
      <c r="C770" s="115"/>
      <c r="D770" s="115"/>
      <c r="E770" s="115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</row>
    <row r="771" spans="2:18">
      <c r="B771" s="115"/>
      <c r="C771" s="115"/>
      <c r="D771" s="115"/>
      <c r="E771" s="115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</row>
    <row r="772" spans="2:18">
      <c r="B772" s="115"/>
      <c r="C772" s="115"/>
      <c r="D772" s="115"/>
      <c r="E772" s="115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</row>
    <row r="773" spans="2:18">
      <c r="B773" s="115"/>
      <c r="C773" s="115"/>
      <c r="D773" s="115"/>
      <c r="E773" s="115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</row>
    <row r="774" spans="2:18">
      <c r="B774" s="115"/>
      <c r="C774" s="115"/>
      <c r="D774" s="115"/>
      <c r="E774" s="115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</row>
    <row r="775" spans="2:18">
      <c r="B775" s="115"/>
      <c r="C775" s="115"/>
      <c r="D775" s="115"/>
      <c r="E775" s="115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</row>
    <row r="776" spans="2:18">
      <c r="B776" s="115"/>
      <c r="C776" s="115"/>
      <c r="D776" s="115"/>
      <c r="E776" s="115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</row>
    <row r="777" spans="2:18">
      <c r="B777" s="115"/>
      <c r="C777" s="115"/>
      <c r="D777" s="115"/>
      <c r="E777" s="115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</row>
    <row r="778" spans="2:18">
      <c r="B778" s="115"/>
      <c r="C778" s="115"/>
      <c r="D778" s="115"/>
      <c r="E778" s="115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</row>
    <row r="779" spans="2:18">
      <c r="B779" s="115"/>
      <c r="C779" s="115"/>
      <c r="D779" s="115"/>
      <c r="E779" s="115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</row>
    <row r="780" spans="2:18">
      <c r="B780" s="115"/>
      <c r="C780" s="115"/>
      <c r="D780" s="115"/>
      <c r="E780" s="115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</row>
    <row r="781" spans="2:18">
      <c r="B781" s="115"/>
      <c r="C781" s="115"/>
      <c r="D781" s="115"/>
      <c r="E781" s="115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</row>
    <row r="782" spans="2:18">
      <c r="B782" s="115"/>
      <c r="C782" s="115"/>
      <c r="D782" s="115"/>
      <c r="E782" s="115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</row>
    <row r="783" spans="2:18">
      <c r="B783" s="115"/>
      <c r="C783" s="115"/>
      <c r="D783" s="115"/>
      <c r="E783" s="115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</row>
    <row r="784" spans="2:18">
      <c r="B784" s="115"/>
      <c r="C784" s="115"/>
      <c r="D784" s="115"/>
      <c r="E784" s="115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</row>
    <row r="785" spans="2:18">
      <c r="B785" s="115"/>
      <c r="C785" s="115"/>
      <c r="D785" s="115"/>
      <c r="E785" s="115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</row>
    <row r="786" spans="2:18">
      <c r="B786" s="115"/>
      <c r="C786" s="115"/>
      <c r="D786" s="115"/>
      <c r="E786" s="115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</row>
    <row r="787" spans="2:18">
      <c r="B787" s="115"/>
      <c r="C787" s="115"/>
      <c r="D787" s="115"/>
      <c r="E787" s="115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</row>
    <row r="788" spans="2:18">
      <c r="B788" s="115"/>
      <c r="C788" s="115"/>
      <c r="D788" s="115"/>
      <c r="E788" s="115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</row>
    <row r="789" spans="2:18">
      <c r="B789" s="115"/>
      <c r="C789" s="115"/>
      <c r="D789" s="115"/>
      <c r="E789" s="115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</row>
    <row r="790" spans="2:18">
      <c r="B790" s="115"/>
      <c r="C790" s="115"/>
      <c r="D790" s="115"/>
      <c r="E790" s="115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</row>
    <row r="791" spans="2:18">
      <c r="B791" s="115"/>
      <c r="C791" s="115"/>
      <c r="D791" s="115"/>
      <c r="E791" s="115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</row>
    <row r="792" spans="2:18">
      <c r="B792" s="115"/>
      <c r="C792" s="115"/>
      <c r="D792" s="115"/>
      <c r="E792" s="115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</row>
    <row r="793" spans="2:18">
      <c r="B793" s="115"/>
      <c r="C793" s="115"/>
      <c r="D793" s="115"/>
      <c r="E793" s="115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</row>
    <row r="794" spans="2:18">
      <c r="B794" s="115"/>
      <c r="C794" s="115"/>
      <c r="D794" s="115"/>
      <c r="E794" s="115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</row>
    <row r="795" spans="2:18">
      <c r="B795" s="115"/>
      <c r="C795" s="115"/>
      <c r="D795" s="115"/>
      <c r="E795" s="115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</row>
    <row r="796" spans="2:18">
      <c r="B796" s="115"/>
      <c r="C796" s="115"/>
      <c r="D796" s="115"/>
      <c r="E796" s="115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</row>
    <row r="797" spans="2:18">
      <c r="B797" s="115"/>
      <c r="C797" s="115"/>
      <c r="D797" s="115"/>
      <c r="E797" s="115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</row>
    <row r="798" spans="2:18">
      <c r="B798" s="115"/>
      <c r="C798" s="115"/>
      <c r="D798" s="115"/>
      <c r="E798" s="115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</row>
    <row r="799" spans="2:18">
      <c r="B799" s="115"/>
      <c r="C799" s="115"/>
      <c r="D799" s="115"/>
      <c r="E799" s="115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</row>
    <row r="800" spans="2:18">
      <c r="B800" s="115"/>
      <c r="C800" s="115"/>
      <c r="D800" s="115"/>
      <c r="E800" s="115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</row>
    <row r="801" spans="2:18">
      <c r="B801" s="115"/>
      <c r="C801" s="115"/>
      <c r="D801" s="115"/>
      <c r="E801" s="115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</row>
    <row r="802" spans="2:18">
      <c r="B802" s="115"/>
      <c r="C802" s="115"/>
      <c r="D802" s="115"/>
      <c r="E802" s="115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</row>
    <row r="803" spans="2:18">
      <c r="B803" s="115"/>
      <c r="C803" s="115"/>
      <c r="D803" s="115"/>
      <c r="E803" s="115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</row>
    <row r="804" spans="2:18">
      <c r="B804" s="115"/>
      <c r="C804" s="115"/>
      <c r="D804" s="115"/>
      <c r="E804" s="115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</row>
    <row r="805" spans="2:18">
      <c r="B805" s="115"/>
      <c r="C805" s="115"/>
      <c r="D805" s="115"/>
      <c r="E805" s="115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</row>
    <row r="806" spans="2:18">
      <c r="B806" s="115"/>
      <c r="C806" s="115"/>
      <c r="D806" s="115"/>
      <c r="E806" s="115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</row>
    <row r="807" spans="2:18">
      <c r="B807" s="115"/>
      <c r="C807" s="115"/>
      <c r="D807" s="115"/>
      <c r="E807" s="115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</row>
    <row r="808" spans="2:18">
      <c r="B808" s="115"/>
      <c r="C808" s="115"/>
      <c r="D808" s="115"/>
      <c r="E808" s="115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</row>
    <row r="809" spans="2:18">
      <c r="B809" s="115"/>
      <c r="C809" s="115"/>
      <c r="D809" s="115"/>
      <c r="E809" s="115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</row>
    <row r="810" spans="2:18">
      <c r="B810" s="115"/>
      <c r="C810" s="115"/>
      <c r="D810" s="115"/>
      <c r="E810" s="115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</row>
    <row r="811" spans="2:18">
      <c r="B811" s="115"/>
      <c r="C811" s="115"/>
      <c r="D811" s="115"/>
      <c r="E811" s="115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</row>
    <row r="812" spans="2:18">
      <c r="B812" s="115"/>
      <c r="C812" s="115"/>
      <c r="D812" s="115"/>
      <c r="E812" s="115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</row>
    <row r="813" spans="2:18">
      <c r="B813" s="115"/>
      <c r="C813" s="115"/>
      <c r="D813" s="115"/>
      <c r="E813" s="115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</row>
    <row r="814" spans="2:18">
      <c r="B814" s="115"/>
      <c r="C814" s="115"/>
      <c r="D814" s="115"/>
      <c r="E814" s="115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</row>
    <row r="815" spans="2:18">
      <c r="B815" s="115"/>
      <c r="C815" s="115"/>
      <c r="D815" s="115"/>
      <c r="E815" s="115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</row>
    <row r="816" spans="2:18">
      <c r="B816" s="115"/>
      <c r="C816" s="115"/>
      <c r="D816" s="115"/>
      <c r="E816" s="115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</row>
    <row r="817" spans="2:18">
      <c r="B817" s="115"/>
      <c r="C817" s="115"/>
      <c r="D817" s="115"/>
      <c r="E817" s="115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</row>
    <row r="818" spans="2:18">
      <c r="B818" s="115"/>
      <c r="C818" s="115"/>
      <c r="D818" s="115"/>
      <c r="E818" s="115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</row>
    <row r="819" spans="2:18">
      <c r="B819" s="115"/>
      <c r="C819" s="115"/>
      <c r="D819" s="115"/>
      <c r="E819" s="115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</row>
    <row r="820" spans="2:18">
      <c r="B820" s="115"/>
      <c r="C820" s="115"/>
      <c r="D820" s="115"/>
      <c r="E820" s="115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</row>
    <row r="821" spans="2:18">
      <c r="B821" s="115"/>
      <c r="C821" s="115"/>
      <c r="D821" s="115"/>
      <c r="E821" s="115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</row>
    <row r="822" spans="2:18">
      <c r="B822" s="115"/>
      <c r="C822" s="115"/>
      <c r="D822" s="115"/>
      <c r="E822" s="115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</row>
    <row r="823" spans="2:18">
      <c r="B823" s="115"/>
      <c r="C823" s="115"/>
      <c r="D823" s="115"/>
      <c r="E823" s="115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</row>
    <row r="824" spans="2:18">
      <c r="B824" s="115"/>
      <c r="C824" s="115"/>
      <c r="D824" s="115"/>
      <c r="E824" s="115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</row>
    <row r="825" spans="2:18">
      <c r="B825" s="115"/>
      <c r="C825" s="115"/>
      <c r="D825" s="115"/>
      <c r="E825" s="115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</row>
    <row r="826" spans="2:18">
      <c r="B826" s="115"/>
      <c r="C826" s="115"/>
      <c r="D826" s="115"/>
      <c r="E826" s="115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</row>
    <row r="827" spans="2:18">
      <c r="B827" s="115"/>
      <c r="C827" s="115"/>
      <c r="D827" s="115"/>
      <c r="E827" s="115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</row>
    <row r="828" spans="2:18">
      <c r="B828" s="115"/>
      <c r="C828" s="115"/>
      <c r="D828" s="115"/>
      <c r="E828" s="115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</row>
    <row r="829" spans="2:18">
      <c r="B829" s="115"/>
      <c r="C829" s="115"/>
      <c r="D829" s="115"/>
      <c r="E829" s="115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</row>
    <row r="830" spans="2:18">
      <c r="B830" s="115"/>
      <c r="C830" s="115"/>
      <c r="D830" s="115"/>
      <c r="E830" s="115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</row>
    <row r="831" spans="2:18">
      <c r="B831" s="115"/>
      <c r="C831" s="115"/>
      <c r="D831" s="115"/>
      <c r="E831" s="115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</row>
    <row r="832" spans="2:18">
      <c r="B832" s="115"/>
      <c r="C832" s="115"/>
      <c r="D832" s="115"/>
      <c r="E832" s="115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</row>
    <row r="833" spans="2:18">
      <c r="B833" s="115"/>
      <c r="C833" s="115"/>
      <c r="D833" s="115"/>
      <c r="E833" s="115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</row>
    <row r="834" spans="2:18">
      <c r="B834" s="115"/>
      <c r="C834" s="115"/>
      <c r="D834" s="115"/>
      <c r="E834" s="115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</row>
    <row r="835" spans="2:18">
      <c r="B835" s="115"/>
      <c r="C835" s="115"/>
      <c r="D835" s="115"/>
      <c r="E835" s="115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</row>
    <row r="836" spans="2:18">
      <c r="B836" s="115"/>
      <c r="C836" s="115"/>
      <c r="D836" s="115"/>
      <c r="E836" s="115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</row>
    <row r="837" spans="2:18">
      <c r="B837" s="115"/>
      <c r="C837" s="115"/>
      <c r="D837" s="115"/>
      <c r="E837" s="115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</row>
    <row r="838" spans="2:18">
      <c r="B838" s="115"/>
      <c r="C838" s="115"/>
      <c r="D838" s="115"/>
      <c r="E838" s="115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</row>
    <row r="839" spans="2:18">
      <c r="B839" s="115"/>
      <c r="C839" s="115"/>
      <c r="D839" s="115"/>
      <c r="E839" s="115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</row>
    <row r="840" spans="2:18">
      <c r="B840" s="115"/>
      <c r="C840" s="115"/>
      <c r="D840" s="115"/>
      <c r="E840" s="115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</row>
    <row r="841" spans="2:18">
      <c r="B841" s="115"/>
      <c r="C841" s="115"/>
      <c r="D841" s="115"/>
      <c r="E841" s="115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</row>
    <row r="842" spans="2:18">
      <c r="B842" s="115"/>
      <c r="C842" s="115"/>
      <c r="D842" s="115"/>
      <c r="E842" s="115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</row>
    <row r="843" spans="2:18">
      <c r="B843" s="115"/>
      <c r="C843" s="115"/>
      <c r="D843" s="115"/>
      <c r="E843" s="115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</row>
    <row r="844" spans="2:18">
      <c r="B844" s="115"/>
      <c r="C844" s="115"/>
      <c r="D844" s="115"/>
      <c r="E844" s="115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</row>
    <row r="845" spans="2:18">
      <c r="B845" s="115"/>
      <c r="C845" s="115"/>
      <c r="D845" s="115"/>
      <c r="E845" s="115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</row>
    <row r="846" spans="2:18">
      <c r="B846" s="115"/>
      <c r="C846" s="115"/>
      <c r="D846" s="115"/>
      <c r="E846" s="115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</row>
    <row r="847" spans="2:18">
      <c r="B847" s="115"/>
      <c r="C847" s="115"/>
      <c r="D847" s="115"/>
      <c r="E847" s="115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</row>
    <row r="848" spans="2:18">
      <c r="B848" s="115"/>
      <c r="C848" s="115"/>
      <c r="D848" s="115"/>
      <c r="E848" s="115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</row>
    <row r="849" spans="2:18">
      <c r="B849" s="115"/>
      <c r="C849" s="115"/>
      <c r="D849" s="115"/>
      <c r="E849" s="115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</row>
    <row r="850" spans="2:18">
      <c r="B850" s="115"/>
      <c r="C850" s="115"/>
      <c r="D850" s="115"/>
      <c r="E850" s="115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</row>
    <row r="851" spans="2:18">
      <c r="B851" s="115"/>
      <c r="C851" s="115"/>
      <c r="D851" s="115"/>
      <c r="E851" s="115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</row>
    <row r="852" spans="2:18">
      <c r="B852" s="115"/>
      <c r="C852" s="115"/>
      <c r="D852" s="115"/>
      <c r="E852" s="115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</row>
    <row r="853" spans="2:18">
      <c r="B853" s="115"/>
      <c r="C853" s="115"/>
      <c r="D853" s="115"/>
      <c r="E853" s="115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</row>
    <row r="854" spans="2:18">
      <c r="B854" s="115"/>
      <c r="C854" s="115"/>
      <c r="D854" s="115"/>
      <c r="E854" s="115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</row>
    <row r="855" spans="2:18">
      <c r="B855" s="115"/>
      <c r="C855" s="115"/>
      <c r="D855" s="115"/>
      <c r="E855" s="115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</row>
    <row r="856" spans="2:18">
      <c r="B856" s="115"/>
      <c r="C856" s="115"/>
      <c r="D856" s="115"/>
      <c r="E856" s="115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</row>
    <row r="857" spans="2:18">
      <c r="B857" s="115"/>
      <c r="C857" s="115"/>
      <c r="D857" s="115"/>
      <c r="E857" s="115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</row>
    <row r="858" spans="2:18">
      <c r="B858" s="115"/>
      <c r="C858" s="115"/>
      <c r="D858" s="115"/>
      <c r="E858" s="115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</row>
    <row r="859" spans="2:18">
      <c r="B859" s="115"/>
      <c r="C859" s="115"/>
      <c r="D859" s="115"/>
      <c r="E859" s="115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</row>
    <row r="860" spans="2:18">
      <c r="B860" s="115"/>
      <c r="C860" s="115"/>
      <c r="D860" s="115"/>
      <c r="E860" s="115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</row>
    <row r="861" spans="2:18">
      <c r="B861" s="115"/>
      <c r="C861" s="115"/>
      <c r="D861" s="115"/>
      <c r="E861" s="115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</row>
    <row r="862" spans="2:18">
      <c r="B862" s="115"/>
      <c r="C862" s="115"/>
      <c r="D862" s="115"/>
      <c r="E862" s="115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</row>
    <row r="863" spans="2:18">
      <c r="B863" s="115"/>
      <c r="C863" s="115"/>
      <c r="D863" s="115"/>
      <c r="E863" s="115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</row>
    <row r="864" spans="2:18">
      <c r="B864" s="115"/>
      <c r="C864" s="115"/>
      <c r="D864" s="115"/>
      <c r="E864" s="115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</row>
    <row r="865" spans="2:18">
      <c r="B865" s="115"/>
      <c r="C865" s="115"/>
      <c r="D865" s="115"/>
      <c r="E865" s="115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</row>
    <row r="866" spans="2:18">
      <c r="B866" s="115"/>
      <c r="C866" s="115"/>
      <c r="D866" s="115"/>
      <c r="E866" s="115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</row>
    <row r="867" spans="2:18">
      <c r="B867" s="115"/>
      <c r="C867" s="115"/>
      <c r="D867" s="115"/>
      <c r="E867" s="115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</row>
    <row r="868" spans="2:18">
      <c r="B868" s="115"/>
      <c r="C868" s="115"/>
      <c r="D868" s="115"/>
      <c r="E868" s="115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</row>
    <row r="869" spans="2:18">
      <c r="B869" s="115"/>
      <c r="C869" s="115"/>
      <c r="D869" s="115"/>
      <c r="E869" s="115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</row>
    <row r="870" spans="2:18">
      <c r="B870" s="115"/>
      <c r="C870" s="115"/>
      <c r="D870" s="115"/>
      <c r="E870" s="115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</row>
    <row r="871" spans="2:18">
      <c r="B871" s="115"/>
      <c r="C871" s="115"/>
      <c r="D871" s="115"/>
      <c r="E871" s="115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</row>
    <row r="872" spans="2:18">
      <c r="B872" s="115"/>
      <c r="C872" s="115"/>
      <c r="D872" s="115"/>
      <c r="E872" s="115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</row>
    <row r="873" spans="2:18">
      <c r="B873" s="115"/>
      <c r="C873" s="115"/>
      <c r="D873" s="115"/>
      <c r="E873" s="115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</row>
    <row r="874" spans="2:18">
      <c r="B874" s="115"/>
      <c r="C874" s="115"/>
      <c r="D874" s="115"/>
      <c r="E874" s="115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</row>
    <row r="875" spans="2:18">
      <c r="B875" s="115"/>
      <c r="C875" s="115"/>
      <c r="D875" s="115"/>
      <c r="E875" s="115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</row>
    <row r="876" spans="2:18">
      <c r="B876" s="115"/>
      <c r="C876" s="115"/>
      <c r="D876" s="115"/>
      <c r="E876" s="115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</row>
    <row r="877" spans="2:18">
      <c r="B877" s="115"/>
      <c r="C877" s="115"/>
      <c r="D877" s="115"/>
      <c r="E877" s="115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</row>
    <row r="878" spans="2:18">
      <c r="B878" s="115"/>
      <c r="C878" s="115"/>
      <c r="D878" s="115"/>
      <c r="E878" s="115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</row>
    <row r="879" spans="2:18">
      <c r="B879" s="115"/>
      <c r="C879" s="115"/>
      <c r="D879" s="115"/>
      <c r="E879" s="115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</row>
    <row r="880" spans="2:18">
      <c r="B880" s="115"/>
      <c r="C880" s="115"/>
      <c r="D880" s="115"/>
      <c r="E880" s="115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</row>
    <row r="881" spans="2:18">
      <c r="B881" s="115"/>
      <c r="C881" s="115"/>
      <c r="D881" s="115"/>
      <c r="E881" s="115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</row>
    <row r="882" spans="2:18">
      <c r="B882" s="115"/>
      <c r="C882" s="115"/>
      <c r="D882" s="115"/>
      <c r="E882" s="115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</row>
    <row r="883" spans="2:18">
      <c r="B883" s="115"/>
      <c r="C883" s="115"/>
      <c r="D883" s="115"/>
      <c r="E883" s="115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</row>
    <row r="884" spans="2:18">
      <c r="B884" s="115"/>
      <c r="C884" s="115"/>
      <c r="D884" s="115"/>
      <c r="E884" s="115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</row>
    <row r="885" spans="2:18">
      <c r="B885" s="115"/>
      <c r="C885" s="115"/>
      <c r="D885" s="115"/>
      <c r="E885" s="115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</row>
    <row r="886" spans="2:18">
      <c r="B886" s="115"/>
      <c r="C886" s="115"/>
      <c r="D886" s="115"/>
      <c r="E886" s="115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</row>
    <row r="887" spans="2:18">
      <c r="B887" s="115"/>
      <c r="C887" s="115"/>
      <c r="D887" s="115"/>
      <c r="E887" s="115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</row>
    <row r="888" spans="2:18">
      <c r="B888" s="115"/>
      <c r="C888" s="115"/>
      <c r="D888" s="115"/>
      <c r="E888" s="115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</row>
    <row r="889" spans="2:18">
      <c r="B889" s="115"/>
      <c r="C889" s="115"/>
      <c r="D889" s="115"/>
      <c r="E889" s="115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</row>
    <row r="890" spans="2:18">
      <c r="B890" s="115"/>
      <c r="C890" s="115"/>
      <c r="D890" s="115"/>
      <c r="E890" s="115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</row>
    <row r="891" spans="2:18">
      <c r="B891" s="115"/>
      <c r="C891" s="115"/>
      <c r="D891" s="115"/>
      <c r="E891" s="115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</row>
    <row r="892" spans="2:18">
      <c r="B892" s="115"/>
      <c r="C892" s="115"/>
      <c r="D892" s="115"/>
      <c r="E892" s="115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</row>
    <row r="893" spans="2:18">
      <c r="B893" s="115"/>
      <c r="C893" s="115"/>
      <c r="D893" s="115"/>
      <c r="E893" s="115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</row>
    <row r="894" spans="2:18">
      <c r="B894" s="115"/>
      <c r="C894" s="115"/>
      <c r="D894" s="115"/>
      <c r="E894" s="115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</row>
    <row r="895" spans="2:18">
      <c r="B895" s="115"/>
      <c r="C895" s="115"/>
      <c r="D895" s="115"/>
      <c r="E895" s="115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</row>
    <row r="896" spans="2:18">
      <c r="B896" s="115"/>
      <c r="C896" s="115"/>
      <c r="D896" s="115"/>
      <c r="E896" s="115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</row>
    <row r="897" spans="2:18">
      <c r="B897" s="115"/>
      <c r="C897" s="115"/>
      <c r="D897" s="115"/>
      <c r="E897" s="115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</row>
    <row r="898" spans="2:18">
      <c r="B898" s="115"/>
      <c r="C898" s="115"/>
      <c r="D898" s="115"/>
      <c r="E898" s="115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</row>
    <row r="899" spans="2:18">
      <c r="B899" s="115"/>
      <c r="C899" s="115"/>
      <c r="D899" s="115"/>
      <c r="E899" s="115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</row>
    <row r="900" spans="2:18">
      <c r="B900" s="115"/>
      <c r="C900" s="115"/>
      <c r="D900" s="115"/>
      <c r="E900" s="115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</row>
    <row r="901" spans="2:18">
      <c r="B901" s="115"/>
      <c r="C901" s="115"/>
      <c r="D901" s="115"/>
      <c r="E901" s="115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</row>
    <row r="902" spans="2:18">
      <c r="B902" s="115"/>
      <c r="C902" s="115"/>
      <c r="D902" s="115"/>
      <c r="E902" s="115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</row>
    <row r="903" spans="2:18">
      <c r="B903" s="115"/>
      <c r="C903" s="115"/>
      <c r="D903" s="115"/>
      <c r="E903" s="115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</row>
    <row r="904" spans="2:18">
      <c r="B904" s="115"/>
      <c r="C904" s="115"/>
      <c r="D904" s="115"/>
      <c r="E904" s="115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</row>
    <row r="905" spans="2:18">
      <c r="B905" s="115"/>
      <c r="C905" s="115"/>
      <c r="D905" s="115"/>
      <c r="E905" s="115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</row>
    <row r="906" spans="2:18">
      <c r="B906" s="115"/>
      <c r="C906" s="115"/>
      <c r="D906" s="115"/>
      <c r="E906" s="115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</row>
    <row r="907" spans="2:18">
      <c r="B907" s="115"/>
      <c r="C907" s="115"/>
      <c r="D907" s="115"/>
      <c r="E907" s="115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</row>
    <row r="908" spans="2:18">
      <c r="B908" s="115"/>
      <c r="C908" s="115"/>
      <c r="D908" s="115"/>
      <c r="E908" s="115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</row>
    <row r="909" spans="2:18">
      <c r="B909" s="115"/>
      <c r="C909" s="115"/>
      <c r="D909" s="115"/>
      <c r="E909" s="115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</row>
    <row r="910" spans="2:18">
      <c r="B910" s="115"/>
      <c r="C910" s="115"/>
      <c r="D910" s="115"/>
      <c r="E910" s="115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</row>
    <row r="911" spans="2:18">
      <c r="B911" s="115"/>
      <c r="C911" s="115"/>
      <c r="D911" s="115"/>
      <c r="E911" s="115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</row>
    <row r="912" spans="2:18">
      <c r="B912" s="115"/>
      <c r="C912" s="115"/>
      <c r="D912" s="115"/>
      <c r="E912" s="115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</row>
    <row r="913" spans="2:18">
      <c r="B913" s="115"/>
      <c r="C913" s="115"/>
      <c r="D913" s="115"/>
      <c r="E913" s="115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</row>
    <row r="914" spans="2:18">
      <c r="B914" s="115"/>
      <c r="C914" s="115"/>
      <c r="D914" s="115"/>
      <c r="E914" s="115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</row>
    <row r="915" spans="2:18">
      <c r="B915" s="115"/>
      <c r="C915" s="115"/>
      <c r="D915" s="115"/>
      <c r="E915" s="115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</row>
    <row r="916" spans="2:18">
      <c r="B916" s="115"/>
      <c r="C916" s="115"/>
      <c r="D916" s="115"/>
      <c r="E916" s="115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</row>
    <row r="917" spans="2:18">
      <c r="B917" s="115"/>
      <c r="C917" s="115"/>
      <c r="D917" s="115"/>
      <c r="E917" s="115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</row>
    <row r="918" spans="2:18">
      <c r="B918" s="115"/>
      <c r="C918" s="115"/>
      <c r="D918" s="115"/>
      <c r="E918" s="115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</row>
    <row r="919" spans="2:18">
      <c r="B919" s="115"/>
      <c r="C919" s="115"/>
      <c r="D919" s="115"/>
      <c r="E919" s="115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</row>
    <row r="920" spans="2:18">
      <c r="B920" s="115"/>
      <c r="C920" s="115"/>
      <c r="D920" s="115"/>
      <c r="E920" s="115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</row>
    <row r="921" spans="2:18">
      <c r="B921" s="115"/>
      <c r="C921" s="115"/>
      <c r="D921" s="115"/>
      <c r="E921" s="115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</row>
    <row r="922" spans="2:18">
      <c r="B922" s="115"/>
      <c r="C922" s="115"/>
      <c r="D922" s="115"/>
      <c r="E922" s="115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</row>
    <row r="923" spans="2:18">
      <c r="B923" s="115"/>
      <c r="C923" s="115"/>
      <c r="D923" s="115"/>
      <c r="E923" s="115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</row>
    <row r="924" spans="2:18">
      <c r="B924" s="115"/>
      <c r="C924" s="115"/>
      <c r="D924" s="115"/>
      <c r="E924" s="115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</row>
    <row r="925" spans="2:18">
      <c r="B925" s="115"/>
      <c r="C925" s="115"/>
      <c r="D925" s="115"/>
      <c r="E925" s="115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</row>
    <row r="926" spans="2:18">
      <c r="B926" s="115"/>
      <c r="C926" s="115"/>
      <c r="D926" s="115"/>
      <c r="E926" s="115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</row>
    <row r="927" spans="2:18">
      <c r="B927" s="115"/>
      <c r="C927" s="115"/>
      <c r="D927" s="115"/>
      <c r="E927" s="115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</row>
    <row r="928" spans="2:18">
      <c r="B928" s="115"/>
      <c r="C928" s="115"/>
      <c r="D928" s="115"/>
      <c r="E928" s="115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</row>
    <row r="929" spans="2:18">
      <c r="B929" s="115"/>
      <c r="C929" s="115"/>
      <c r="D929" s="115"/>
      <c r="E929" s="115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</row>
    <row r="930" spans="2:18">
      <c r="B930" s="115"/>
      <c r="C930" s="115"/>
      <c r="D930" s="115"/>
      <c r="E930" s="115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</row>
    <row r="931" spans="2:18">
      <c r="B931" s="115"/>
      <c r="C931" s="115"/>
      <c r="D931" s="115"/>
      <c r="E931" s="115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</row>
    <row r="932" spans="2:18">
      <c r="B932" s="115"/>
      <c r="C932" s="115"/>
      <c r="D932" s="115"/>
      <c r="E932" s="115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</row>
    <row r="933" spans="2:18">
      <c r="B933" s="115"/>
      <c r="C933" s="115"/>
      <c r="D933" s="115"/>
      <c r="E933" s="115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</row>
    <row r="934" spans="2:18">
      <c r="B934" s="115"/>
      <c r="C934" s="115"/>
      <c r="D934" s="115"/>
      <c r="E934" s="115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</row>
    <row r="935" spans="2:18">
      <c r="B935" s="115"/>
      <c r="C935" s="115"/>
      <c r="D935" s="115"/>
      <c r="E935" s="115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</row>
    <row r="936" spans="2:18">
      <c r="B936" s="115"/>
      <c r="C936" s="115"/>
      <c r="D936" s="115"/>
      <c r="E936" s="115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</row>
    <row r="937" spans="2:18">
      <c r="B937" s="115"/>
      <c r="C937" s="115"/>
      <c r="D937" s="115"/>
      <c r="E937" s="115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</row>
    <row r="938" spans="2:18">
      <c r="B938" s="115"/>
      <c r="C938" s="115"/>
      <c r="D938" s="115"/>
      <c r="E938" s="115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</row>
    <row r="939" spans="2:18">
      <c r="B939" s="115"/>
      <c r="C939" s="115"/>
      <c r="D939" s="115"/>
      <c r="E939" s="115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</row>
    <row r="940" spans="2:18">
      <c r="B940" s="115"/>
      <c r="C940" s="115"/>
      <c r="D940" s="115"/>
      <c r="E940" s="115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</row>
    <row r="941" spans="2:18">
      <c r="B941" s="115"/>
      <c r="C941" s="115"/>
      <c r="D941" s="115"/>
      <c r="E941" s="115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</row>
    <row r="942" spans="2:18">
      <c r="B942" s="115"/>
      <c r="C942" s="115"/>
      <c r="D942" s="115"/>
      <c r="E942" s="115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</row>
    <row r="943" spans="2:18">
      <c r="B943" s="115"/>
      <c r="C943" s="115"/>
      <c r="D943" s="115"/>
      <c r="E943" s="115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</row>
    <row r="944" spans="2:18">
      <c r="B944" s="115"/>
      <c r="C944" s="115"/>
      <c r="D944" s="115"/>
      <c r="E944" s="115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</row>
    <row r="945" spans="2:18">
      <c r="B945" s="115"/>
      <c r="C945" s="115"/>
      <c r="D945" s="115"/>
      <c r="E945" s="115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</row>
    <row r="946" spans="2:18">
      <c r="B946" s="115"/>
      <c r="C946" s="115"/>
      <c r="D946" s="115"/>
      <c r="E946" s="115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</row>
    <row r="947" spans="2:18">
      <c r="B947" s="115"/>
      <c r="C947" s="115"/>
      <c r="D947" s="115"/>
      <c r="E947" s="115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</row>
    <row r="948" spans="2:18">
      <c r="B948" s="115"/>
      <c r="C948" s="115"/>
      <c r="D948" s="115"/>
      <c r="E948" s="115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</row>
    <row r="949" spans="2:18">
      <c r="B949" s="115"/>
      <c r="C949" s="115"/>
      <c r="D949" s="115"/>
      <c r="E949" s="115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</row>
    <row r="950" spans="2:18">
      <c r="B950" s="115"/>
      <c r="C950" s="115"/>
      <c r="D950" s="115"/>
      <c r="E950" s="115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</row>
    <row r="951" spans="2:18">
      <c r="B951" s="115"/>
      <c r="C951" s="115"/>
      <c r="D951" s="115"/>
      <c r="E951" s="115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</row>
    <row r="952" spans="2:18">
      <c r="B952" s="115"/>
      <c r="C952" s="115"/>
      <c r="D952" s="115"/>
      <c r="E952" s="115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</row>
    <row r="953" spans="2:18">
      <c r="B953" s="115"/>
      <c r="C953" s="115"/>
      <c r="D953" s="115"/>
      <c r="E953" s="115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</row>
    <row r="954" spans="2:18">
      <c r="B954" s="115"/>
      <c r="C954" s="115"/>
      <c r="D954" s="115"/>
      <c r="E954" s="115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</row>
    <row r="955" spans="2:18">
      <c r="B955" s="115"/>
      <c r="C955" s="115"/>
      <c r="D955" s="115"/>
      <c r="E955" s="115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</row>
    <row r="956" spans="2:18">
      <c r="B956" s="115"/>
      <c r="C956" s="115"/>
      <c r="D956" s="115"/>
      <c r="E956" s="115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</row>
    <row r="957" spans="2:18">
      <c r="B957" s="115"/>
      <c r="C957" s="115"/>
      <c r="D957" s="115"/>
      <c r="E957" s="115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</row>
    <row r="958" spans="2:18">
      <c r="B958" s="115"/>
      <c r="C958" s="115"/>
      <c r="D958" s="115"/>
      <c r="E958" s="115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</row>
    <row r="959" spans="2:18">
      <c r="B959" s="115"/>
      <c r="C959" s="115"/>
      <c r="D959" s="115"/>
      <c r="E959" s="115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</row>
    <row r="960" spans="2:18">
      <c r="B960" s="115"/>
      <c r="C960" s="115"/>
      <c r="D960" s="115"/>
      <c r="E960" s="115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</row>
    <row r="961" spans="2:18">
      <c r="B961" s="115"/>
      <c r="C961" s="115"/>
      <c r="D961" s="115"/>
      <c r="E961" s="115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</row>
    <row r="962" spans="2:18">
      <c r="B962" s="115"/>
      <c r="C962" s="115"/>
      <c r="D962" s="115"/>
      <c r="E962" s="115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</row>
    <row r="963" spans="2:18">
      <c r="B963" s="115"/>
      <c r="C963" s="115"/>
      <c r="D963" s="115"/>
      <c r="E963" s="115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</row>
    <row r="964" spans="2:18">
      <c r="B964" s="115"/>
      <c r="C964" s="115"/>
      <c r="D964" s="115"/>
      <c r="E964" s="115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</row>
    <row r="965" spans="2:18">
      <c r="B965" s="115"/>
      <c r="C965" s="115"/>
      <c r="D965" s="115"/>
      <c r="E965" s="115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</row>
    <row r="966" spans="2:18">
      <c r="B966" s="115"/>
      <c r="C966" s="115"/>
      <c r="D966" s="115"/>
      <c r="E966" s="115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</row>
    <row r="967" spans="2:18">
      <c r="B967" s="115"/>
      <c r="C967" s="115"/>
      <c r="D967" s="115"/>
      <c r="E967" s="115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</row>
    <row r="968" spans="2:18">
      <c r="B968" s="115"/>
      <c r="C968" s="115"/>
      <c r="D968" s="115"/>
      <c r="E968" s="115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</row>
    <row r="969" spans="2:18">
      <c r="B969" s="115"/>
      <c r="C969" s="115"/>
      <c r="D969" s="115"/>
      <c r="E969" s="115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</row>
    <row r="970" spans="2:18">
      <c r="B970" s="115"/>
      <c r="C970" s="115"/>
      <c r="D970" s="115"/>
      <c r="E970" s="115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</row>
    <row r="971" spans="2:18">
      <c r="B971" s="115"/>
      <c r="C971" s="115"/>
      <c r="D971" s="115"/>
      <c r="E971" s="115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</row>
    <row r="972" spans="2:18">
      <c r="B972" s="115"/>
      <c r="C972" s="115"/>
      <c r="D972" s="115"/>
      <c r="E972" s="115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</row>
    <row r="973" spans="2:18">
      <c r="B973" s="115"/>
      <c r="C973" s="115"/>
      <c r="D973" s="115"/>
      <c r="E973" s="115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</row>
    <row r="974" spans="2:18">
      <c r="B974" s="115"/>
      <c r="C974" s="115"/>
      <c r="D974" s="115"/>
      <c r="E974" s="115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</row>
    <row r="975" spans="2:18">
      <c r="B975" s="115"/>
      <c r="C975" s="115"/>
      <c r="D975" s="115"/>
      <c r="E975" s="115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</row>
    <row r="976" spans="2:18">
      <c r="B976" s="115"/>
      <c r="C976" s="115"/>
      <c r="D976" s="115"/>
      <c r="E976" s="115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</row>
    <row r="977" spans="2:18">
      <c r="B977" s="115"/>
      <c r="C977" s="115"/>
      <c r="D977" s="115"/>
      <c r="E977" s="115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</row>
    <row r="978" spans="2:18">
      <c r="B978" s="115"/>
      <c r="C978" s="115"/>
      <c r="D978" s="115"/>
      <c r="E978" s="115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</row>
    <row r="979" spans="2:18">
      <c r="B979" s="115"/>
      <c r="C979" s="115"/>
      <c r="D979" s="115"/>
      <c r="E979" s="115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</row>
    <row r="980" spans="2:18">
      <c r="B980" s="115"/>
      <c r="C980" s="115"/>
      <c r="D980" s="115"/>
      <c r="E980" s="115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</row>
    <row r="981" spans="2:18">
      <c r="B981" s="115"/>
      <c r="C981" s="115"/>
      <c r="D981" s="115"/>
      <c r="E981" s="115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</row>
    <row r="982" spans="2:18">
      <c r="B982" s="115"/>
      <c r="C982" s="115"/>
      <c r="D982" s="115"/>
      <c r="E982" s="115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</row>
    <row r="983" spans="2:18">
      <c r="B983" s="115"/>
      <c r="C983" s="115"/>
      <c r="D983" s="115"/>
      <c r="E983" s="115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</row>
    <row r="984" spans="2:18">
      <c r="B984" s="115"/>
      <c r="C984" s="115"/>
      <c r="D984" s="115"/>
      <c r="E984" s="115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</row>
    <row r="985" spans="2:18">
      <c r="B985" s="115"/>
      <c r="C985" s="115"/>
      <c r="D985" s="115"/>
      <c r="E985" s="115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</row>
    <row r="986" spans="2:18">
      <c r="B986" s="115"/>
      <c r="C986" s="115"/>
      <c r="D986" s="115"/>
      <c r="E986" s="115"/>
      <c r="F986" s="116"/>
      <c r="G986" s="116"/>
      <c r="H986" s="116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</row>
    <row r="987" spans="2:18">
      <c r="B987" s="115"/>
      <c r="C987" s="115"/>
      <c r="D987" s="115"/>
      <c r="E987" s="115"/>
      <c r="F987" s="116"/>
      <c r="G987" s="116"/>
      <c r="H987" s="116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</row>
    <row r="988" spans="2:18">
      <c r="B988" s="115"/>
      <c r="C988" s="115"/>
      <c r="D988" s="115"/>
      <c r="E988" s="115"/>
      <c r="F988" s="116"/>
      <c r="G988" s="116"/>
      <c r="H988" s="116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</row>
    <row r="989" spans="2:18">
      <c r="B989" s="115"/>
      <c r="C989" s="115"/>
      <c r="D989" s="115"/>
      <c r="E989" s="115"/>
      <c r="F989" s="116"/>
      <c r="G989" s="116"/>
      <c r="H989" s="116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</row>
    <row r="990" spans="2:18">
      <c r="B990" s="115"/>
      <c r="C990" s="115"/>
      <c r="D990" s="115"/>
      <c r="E990" s="115"/>
      <c r="F990" s="116"/>
      <c r="G990" s="116"/>
      <c r="H990" s="116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</row>
    <row r="991" spans="2:18">
      <c r="B991" s="115"/>
      <c r="C991" s="115"/>
      <c r="D991" s="115"/>
      <c r="E991" s="115"/>
      <c r="F991" s="116"/>
      <c r="G991" s="116"/>
      <c r="H991" s="116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</row>
    <row r="992" spans="2:18">
      <c r="B992" s="115"/>
      <c r="C992" s="115"/>
      <c r="D992" s="115"/>
      <c r="E992" s="115"/>
      <c r="F992" s="116"/>
      <c r="G992" s="116"/>
      <c r="H992" s="116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</row>
    <row r="993" spans="2:18">
      <c r="B993" s="115"/>
      <c r="C993" s="115"/>
      <c r="D993" s="115"/>
      <c r="E993" s="115"/>
      <c r="F993" s="116"/>
      <c r="G993" s="116"/>
      <c r="H993" s="116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</row>
    <row r="994" spans="2:18">
      <c r="B994" s="115"/>
      <c r="C994" s="115"/>
      <c r="D994" s="115"/>
      <c r="E994" s="115"/>
      <c r="F994" s="116"/>
      <c r="G994" s="116"/>
      <c r="H994" s="116"/>
      <c r="I994" s="116"/>
      <c r="J994" s="116"/>
      <c r="K994" s="116"/>
      <c r="L994" s="116"/>
      <c r="M994" s="116"/>
      <c r="N994" s="116"/>
      <c r="O994" s="116"/>
      <c r="P994" s="116"/>
      <c r="Q994" s="116"/>
      <c r="R994" s="116"/>
    </row>
    <row r="995" spans="2:18">
      <c r="B995" s="115"/>
      <c r="C995" s="115"/>
      <c r="D995" s="115"/>
      <c r="E995" s="115"/>
      <c r="F995" s="116"/>
      <c r="G995" s="116"/>
      <c r="H995" s="116"/>
      <c r="I995" s="116"/>
      <c r="J995" s="116"/>
      <c r="K995" s="116"/>
      <c r="L995" s="116"/>
      <c r="M995" s="116"/>
      <c r="N995" s="116"/>
      <c r="O995" s="116"/>
      <c r="P995" s="116"/>
      <c r="Q995" s="116"/>
      <c r="R995" s="116"/>
    </row>
    <row r="996" spans="2:18">
      <c r="B996" s="115"/>
      <c r="C996" s="115"/>
      <c r="D996" s="115"/>
      <c r="E996" s="115"/>
      <c r="F996" s="116"/>
      <c r="G996" s="116"/>
      <c r="H996" s="116"/>
      <c r="I996" s="116"/>
      <c r="J996" s="116"/>
      <c r="K996" s="116"/>
      <c r="L996" s="116"/>
      <c r="M996" s="116"/>
      <c r="N996" s="116"/>
      <c r="O996" s="116"/>
      <c r="P996" s="116"/>
      <c r="Q996" s="116"/>
      <c r="R996" s="116"/>
    </row>
    <row r="997" spans="2:18">
      <c r="B997" s="115"/>
      <c r="C997" s="115"/>
      <c r="D997" s="115"/>
      <c r="E997" s="115"/>
      <c r="F997" s="116"/>
      <c r="G997" s="116"/>
      <c r="H997" s="116"/>
      <c r="I997" s="116"/>
      <c r="J997" s="116"/>
      <c r="K997" s="116"/>
      <c r="L997" s="116"/>
      <c r="M997" s="116"/>
      <c r="N997" s="116"/>
      <c r="O997" s="116"/>
      <c r="P997" s="116"/>
      <c r="Q997" s="116"/>
      <c r="R997" s="116"/>
    </row>
    <row r="998" spans="2:18">
      <c r="B998" s="115"/>
      <c r="C998" s="115"/>
      <c r="D998" s="115"/>
      <c r="E998" s="115"/>
      <c r="F998" s="116"/>
      <c r="G998" s="116"/>
      <c r="H998" s="116"/>
      <c r="I998" s="116"/>
      <c r="J998" s="116"/>
      <c r="K998" s="116"/>
      <c r="L998" s="116"/>
      <c r="M998" s="116"/>
      <c r="N998" s="116"/>
      <c r="O998" s="116"/>
      <c r="P998" s="116"/>
      <c r="Q998" s="116"/>
      <c r="R998" s="116"/>
    </row>
    <row r="999" spans="2:18">
      <c r="B999" s="115"/>
      <c r="C999" s="115"/>
      <c r="D999" s="115"/>
      <c r="E999" s="115"/>
      <c r="F999" s="116"/>
      <c r="G999" s="116"/>
      <c r="H999" s="116"/>
      <c r="I999" s="116"/>
      <c r="J999" s="116"/>
      <c r="K999" s="116"/>
      <c r="L999" s="116"/>
      <c r="M999" s="116"/>
      <c r="N999" s="116"/>
      <c r="O999" s="116"/>
      <c r="P999" s="116"/>
      <c r="Q999" s="116"/>
      <c r="R999" s="116"/>
    </row>
    <row r="1000" spans="2:18">
      <c r="B1000" s="115"/>
      <c r="C1000" s="115"/>
      <c r="D1000" s="115"/>
      <c r="E1000" s="115"/>
      <c r="F1000" s="116"/>
      <c r="G1000" s="116"/>
      <c r="H1000" s="116"/>
      <c r="I1000" s="116"/>
      <c r="J1000" s="116"/>
      <c r="K1000" s="116"/>
      <c r="L1000" s="116"/>
      <c r="M1000" s="116"/>
      <c r="N1000" s="116"/>
      <c r="O1000" s="116"/>
      <c r="P1000" s="116"/>
      <c r="Q1000" s="116"/>
      <c r="R1000" s="116"/>
    </row>
    <row r="1001" spans="2:18">
      <c r="B1001" s="115"/>
      <c r="C1001" s="115"/>
      <c r="D1001" s="115"/>
      <c r="E1001" s="115"/>
      <c r="F1001" s="116"/>
      <c r="G1001" s="116"/>
      <c r="H1001" s="116"/>
      <c r="I1001" s="116"/>
      <c r="J1001" s="116"/>
      <c r="K1001" s="116"/>
      <c r="L1001" s="116"/>
      <c r="M1001" s="116"/>
      <c r="N1001" s="116"/>
      <c r="O1001" s="116"/>
      <c r="P1001" s="116"/>
      <c r="Q1001" s="116"/>
      <c r="R1001" s="116"/>
    </row>
    <row r="1002" spans="2:18">
      <c r="B1002" s="115"/>
      <c r="C1002" s="115"/>
      <c r="D1002" s="115"/>
      <c r="E1002" s="115"/>
      <c r="F1002" s="116"/>
      <c r="G1002" s="116"/>
      <c r="H1002" s="116"/>
      <c r="I1002" s="116"/>
      <c r="J1002" s="116"/>
      <c r="K1002" s="116"/>
      <c r="L1002" s="116"/>
      <c r="M1002" s="116"/>
      <c r="N1002" s="116"/>
      <c r="O1002" s="116"/>
      <c r="P1002" s="116"/>
      <c r="Q1002" s="116"/>
      <c r="R1002" s="116"/>
    </row>
    <row r="1003" spans="2:18">
      <c r="B1003" s="115"/>
      <c r="C1003" s="115"/>
      <c r="D1003" s="115"/>
      <c r="E1003" s="115"/>
      <c r="F1003" s="116"/>
      <c r="G1003" s="116"/>
      <c r="H1003" s="116"/>
      <c r="I1003" s="116"/>
      <c r="J1003" s="116"/>
      <c r="K1003" s="116"/>
      <c r="L1003" s="116"/>
      <c r="M1003" s="116"/>
      <c r="N1003" s="116"/>
      <c r="O1003" s="116"/>
      <c r="P1003" s="116"/>
      <c r="Q1003" s="116"/>
      <c r="R1003" s="116"/>
    </row>
    <row r="1004" spans="2:18">
      <c r="B1004" s="115"/>
      <c r="C1004" s="115"/>
      <c r="D1004" s="115"/>
      <c r="E1004" s="115"/>
      <c r="F1004" s="116"/>
      <c r="G1004" s="116"/>
      <c r="H1004" s="116"/>
      <c r="I1004" s="116"/>
      <c r="J1004" s="116"/>
      <c r="K1004" s="116"/>
      <c r="L1004" s="116"/>
      <c r="M1004" s="116"/>
      <c r="N1004" s="116"/>
      <c r="O1004" s="116"/>
      <c r="P1004" s="116"/>
      <c r="Q1004" s="116"/>
      <c r="R1004" s="116"/>
    </row>
    <row r="1005" spans="2:18">
      <c r="B1005" s="115"/>
      <c r="C1005" s="115"/>
      <c r="D1005" s="115"/>
      <c r="E1005" s="115"/>
      <c r="F1005" s="116"/>
      <c r="G1005" s="116"/>
      <c r="H1005" s="116"/>
      <c r="I1005" s="116"/>
      <c r="J1005" s="116"/>
      <c r="K1005" s="116"/>
      <c r="L1005" s="116"/>
      <c r="M1005" s="116"/>
      <c r="N1005" s="116"/>
      <c r="O1005" s="116"/>
      <c r="P1005" s="116"/>
      <c r="Q1005" s="116"/>
      <c r="R1005" s="116"/>
    </row>
    <row r="1006" spans="2:18">
      <c r="B1006" s="115"/>
      <c r="C1006" s="115"/>
      <c r="D1006" s="115"/>
      <c r="E1006" s="115"/>
      <c r="F1006" s="116"/>
      <c r="G1006" s="116"/>
      <c r="H1006" s="116"/>
      <c r="I1006" s="116"/>
      <c r="J1006" s="116"/>
      <c r="K1006" s="116"/>
      <c r="L1006" s="116"/>
      <c r="M1006" s="116"/>
      <c r="N1006" s="116"/>
      <c r="O1006" s="116"/>
      <c r="P1006" s="116"/>
      <c r="Q1006" s="116"/>
      <c r="R1006" s="116"/>
    </row>
    <row r="1007" spans="2:18">
      <c r="B1007" s="115"/>
      <c r="C1007" s="115"/>
      <c r="D1007" s="115"/>
      <c r="E1007" s="115"/>
      <c r="F1007" s="116"/>
      <c r="G1007" s="116"/>
      <c r="H1007" s="116"/>
      <c r="I1007" s="116"/>
      <c r="J1007" s="116"/>
      <c r="K1007" s="116"/>
      <c r="L1007" s="116"/>
      <c r="M1007" s="116"/>
      <c r="N1007" s="116"/>
      <c r="O1007" s="116"/>
      <c r="P1007" s="116"/>
      <c r="Q1007" s="116"/>
      <c r="R1007" s="116"/>
    </row>
    <row r="1008" spans="2:18">
      <c r="B1008" s="115"/>
      <c r="C1008" s="115"/>
      <c r="D1008" s="115"/>
      <c r="E1008" s="115"/>
      <c r="F1008" s="116"/>
      <c r="G1008" s="116"/>
      <c r="H1008" s="116"/>
      <c r="I1008" s="116"/>
      <c r="J1008" s="116"/>
      <c r="K1008" s="116"/>
      <c r="L1008" s="116"/>
      <c r="M1008" s="116"/>
      <c r="N1008" s="116"/>
      <c r="O1008" s="116"/>
      <c r="P1008" s="116"/>
      <c r="Q1008" s="116"/>
      <c r="R1008" s="116"/>
    </row>
    <row r="1009" spans="2:18">
      <c r="B1009" s="115"/>
      <c r="C1009" s="115"/>
      <c r="D1009" s="115"/>
      <c r="E1009" s="115"/>
      <c r="F1009" s="116"/>
      <c r="G1009" s="116"/>
      <c r="H1009" s="116"/>
      <c r="I1009" s="116"/>
      <c r="J1009" s="116"/>
      <c r="K1009" s="116"/>
      <c r="L1009" s="116"/>
      <c r="M1009" s="116"/>
      <c r="N1009" s="116"/>
      <c r="O1009" s="116"/>
      <c r="P1009" s="116"/>
      <c r="Q1009" s="116"/>
      <c r="R1009" s="116"/>
    </row>
    <row r="1010" spans="2:18">
      <c r="B1010" s="115"/>
      <c r="C1010" s="115"/>
      <c r="D1010" s="115"/>
      <c r="E1010" s="115"/>
      <c r="F1010" s="116"/>
      <c r="G1010" s="116"/>
      <c r="H1010" s="116"/>
      <c r="I1010" s="116"/>
      <c r="J1010" s="116"/>
      <c r="K1010" s="116"/>
      <c r="L1010" s="116"/>
      <c r="M1010" s="116"/>
      <c r="N1010" s="116"/>
      <c r="O1010" s="116"/>
      <c r="P1010" s="116"/>
      <c r="Q1010" s="116"/>
      <c r="R1010" s="116"/>
    </row>
    <row r="1011" spans="2:18">
      <c r="B1011" s="115"/>
      <c r="C1011" s="115"/>
      <c r="D1011" s="115"/>
      <c r="E1011" s="115"/>
      <c r="F1011" s="116"/>
      <c r="G1011" s="116"/>
      <c r="H1011" s="116"/>
      <c r="I1011" s="116"/>
      <c r="J1011" s="116"/>
      <c r="K1011" s="116"/>
      <c r="L1011" s="116"/>
      <c r="M1011" s="116"/>
      <c r="N1011" s="116"/>
      <c r="O1011" s="116"/>
      <c r="P1011" s="116"/>
      <c r="Q1011" s="116"/>
      <c r="R1011" s="116"/>
    </row>
    <row r="1012" spans="2:18">
      <c r="B1012" s="115"/>
      <c r="C1012" s="115"/>
      <c r="D1012" s="115"/>
      <c r="E1012" s="115"/>
      <c r="F1012" s="116"/>
      <c r="G1012" s="116"/>
      <c r="H1012" s="116"/>
      <c r="I1012" s="116"/>
      <c r="J1012" s="116"/>
      <c r="K1012" s="116"/>
      <c r="L1012" s="116"/>
      <c r="M1012" s="116"/>
      <c r="N1012" s="116"/>
      <c r="O1012" s="116"/>
      <c r="P1012" s="116"/>
      <c r="Q1012" s="116"/>
      <c r="R1012" s="116"/>
    </row>
    <row r="1013" spans="2:18">
      <c r="B1013" s="115"/>
      <c r="C1013" s="115"/>
      <c r="D1013" s="115"/>
      <c r="E1013" s="115"/>
      <c r="F1013" s="116"/>
      <c r="G1013" s="116"/>
      <c r="H1013" s="116"/>
      <c r="I1013" s="116"/>
      <c r="J1013" s="116"/>
      <c r="K1013" s="116"/>
      <c r="L1013" s="116"/>
      <c r="M1013" s="116"/>
      <c r="N1013" s="116"/>
      <c r="O1013" s="116"/>
      <c r="P1013" s="116"/>
      <c r="Q1013" s="116"/>
      <c r="R1013" s="116"/>
    </row>
    <row r="1014" spans="2:18">
      <c r="B1014" s="115"/>
      <c r="C1014" s="115"/>
      <c r="D1014" s="115"/>
      <c r="E1014" s="115"/>
      <c r="F1014" s="116"/>
      <c r="G1014" s="116"/>
      <c r="H1014" s="116"/>
      <c r="I1014" s="116"/>
      <c r="J1014" s="116"/>
      <c r="K1014" s="116"/>
      <c r="L1014" s="116"/>
      <c r="M1014" s="116"/>
      <c r="N1014" s="116"/>
      <c r="O1014" s="116"/>
      <c r="P1014" s="116"/>
      <c r="Q1014" s="116"/>
      <c r="R1014" s="116"/>
    </row>
    <row r="1015" spans="2:18">
      <c r="B1015" s="115"/>
      <c r="C1015" s="115"/>
      <c r="D1015" s="115"/>
      <c r="E1015" s="115"/>
      <c r="F1015" s="116"/>
      <c r="G1015" s="116"/>
      <c r="H1015" s="116"/>
      <c r="I1015" s="116"/>
      <c r="J1015" s="116"/>
      <c r="K1015" s="116"/>
      <c r="L1015" s="116"/>
      <c r="M1015" s="116"/>
      <c r="N1015" s="116"/>
      <c r="O1015" s="116"/>
      <c r="P1015" s="116"/>
      <c r="Q1015" s="116"/>
      <c r="R1015" s="116"/>
    </row>
    <row r="1016" spans="2:18">
      <c r="B1016" s="115"/>
      <c r="C1016" s="115"/>
      <c r="D1016" s="115"/>
      <c r="E1016" s="115"/>
      <c r="F1016" s="116"/>
      <c r="G1016" s="116"/>
      <c r="H1016" s="116"/>
      <c r="I1016" s="116"/>
      <c r="J1016" s="116"/>
      <c r="K1016" s="116"/>
      <c r="L1016" s="116"/>
      <c r="M1016" s="116"/>
      <c r="N1016" s="116"/>
      <c r="O1016" s="116"/>
      <c r="P1016" s="116"/>
      <c r="Q1016" s="116"/>
      <c r="R1016" s="116"/>
    </row>
    <row r="1017" spans="2:18">
      <c r="B1017" s="115"/>
      <c r="C1017" s="115"/>
      <c r="D1017" s="115"/>
      <c r="E1017" s="115"/>
      <c r="F1017" s="116"/>
      <c r="G1017" s="116"/>
      <c r="H1017" s="116"/>
      <c r="I1017" s="116"/>
      <c r="J1017" s="116"/>
      <c r="K1017" s="116"/>
      <c r="L1017" s="116"/>
      <c r="M1017" s="116"/>
      <c r="N1017" s="116"/>
      <c r="O1017" s="116"/>
      <c r="P1017" s="116"/>
      <c r="Q1017" s="116"/>
      <c r="R1017" s="116"/>
    </row>
    <row r="1018" spans="2:18">
      <c r="B1018" s="115"/>
      <c r="C1018" s="115"/>
      <c r="D1018" s="115"/>
      <c r="E1018" s="115"/>
      <c r="F1018" s="116"/>
      <c r="G1018" s="116"/>
      <c r="H1018" s="116"/>
      <c r="I1018" s="116"/>
      <c r="J1018" s="116"/>
      <c r="K1018" s="116"/>
      <c r="L1018" s="116"/>
      <c r="M1018" s="116"/>
      <c r="N1018" s="116"/>
      <c r="O1018" s="116"/>
      <c r="P1018" s="116"/>
      <c r="Q1018" s="116"/>
      <c r="R1018" s="116"/>
    </row>
    <row r="1019" spans="2:18">
      <c r="B1019" s="115"/>
      <c r="C1019" s="115"/>
      <c r="D1019" s="115"/>
      <c r="E1019" s="115"/>
      <c r="F1019" s="116"/>
      <c r="G1019" s="116"/>
      <c r="H1019" s="116"/>
      <c r="I1019" s="116"/>
      <c r="J1019" s="116"/>
      <c r="K1019" s="116"/>
      <c r="L1019" s="116"/>
      <c r="M1019" s="116"/>
      <c r="N1019" s="116"/>
      <c r="O1019" s="116"/>
      <c r="P1019" s="116"/>
      <c r="Q1019" s="116"/>
      <c r="R1019" s="116"/>
    </row>
    <row r="1020" spans="2:18">
      <c r="B1020" s="115"/>
      <c r="C1020" s="115"/>
      <c r="D1020" s="115"/>
      <c r="E1020" s="115"/>
      <c r="F1020" s="116"/>
      <c r="G1020" s="116"/>
      <c r="H1020" s="116"/>
      <c r="I1020" s="116"/>
      <c r="J1020" s="116"/>
      <c r="K1020" s="116"/>
      <c r="L1020" s="116"/>
      <c r="M1020" s="116"/>
      <c r="N1020" s="116"/>
      <c r="O1020" s="116"/>
      <c r="P1020" s="116"/>
      <c r="Q1020" s="116"/>
      <c r="R1020" s="116"/>
    </row>
    <row r="1021" spans="2:18">
      <c r="B1021" s="115"/>
      <c r="C1021" s="115"/>
      <c r="D1021" s="115"/>
      <c r="E1021" s="115"/>
      <c r="F1021" s="116"/>
      <c r="G1021" s="116"/>
      <c r="H1021" s="116"/>
      <c r="I1021" s="116"/>
      <c r="J1021" s="116"/>
      <c r="K1021" s="116"/>
      <c r="L1021" s="116"/>
      <c r="M1021" s="116"/>
      <c r="N1021" s="116"/>
      <c r="O1021" s="116"/>
      <c r="P1021" s="116"/>
      <c r="Q1021" s="116"/>
      <c r="R1021" s="116"/>
    </row>
    <row r="1022" spans="2:18">
      <c r="B1022" s="115"/>
      <c r="C1022" s="115"/>
      <c r="D1022" s="115"/>
      <c r="E1022" s="115"/>
      <c r="F1022" s="116"/>
      <c r="G1022" s="116"/>
      <c r="H1022" s="116"/>
      <c r="I1022" s="116"/>
      <c r="J1022" s="116"/>
      <c r="K1022" s="116"/>
      <c r="L1022" s="116"/>
      <c r="M1022" s="116"/>
      <c r="N1022" s="116"/>
      <c r="O1022" s="116"/>
      <c r="P1022" s="116"/>
      <c r="Q1022" s="116"/>
      <c r="R1022" s="116"/>
    </row>
    <row r="1023" spans="2:18">
      <c r="B1023" s="115"/>
      <c r="C1023" s="115"/>
      <c r="D1023" s="115"/>
      <c r="E1023" s="115"/>
      <c r="F1023" s="116"/>
      <c r="G1023" s="116"/>
      <c r="H1023" s="116"/>
      <c r="I1023" s="116"/>
      <c r="J1023" s="116"/>
      <c r="K1023" s="116"/>
      <c r="L1023" s="116"/>
      <c r="M1023" s="116"/>
      <c r="N1023" s="116"/>
      <c r="O1023" s="116"/>
      <c r="P1023" s="116"/>
      <c r="Q1023" s="116"/>
      <c r="R1023" s="116"/>
    </row>
    <row r="1024" spans="2:18">
      <c r="B1024" s="115"/>
      <c r="C1024" s="115"/>
      <c r="D1024" s="115"/>
      <c r="E1024" s="115"/>
      <c r="F1024" s="116"/>
      <c r="G1024" s="116"/>
      <c r="H1024" s="116"/>
      <c r="I1024" s="116"/>
      <c r="J1024" s="116"/>
      <c r="K1024" s="116"/>
      <c r="L1024" s="116"/>
      <c r="M1024" s="116"/>
      <c r="N1024" s="116"/>
      <c r="O1024" s="116"/>
      <c r="P1024" s="116"/>
      <c r="Q1024" s="116"/>
      <c r="R1024" s="116"/>
    </row>
    <row r="1025" spans="2:18">
      <c r="B1025" s="115"/>
      <c r="C1025" s="115"/>
      <c r="D1025" s="115"/>
      <c r="E1025" s="115"/>
      <c r="F1025" s="116"/>
      <c r="G1025" s="116"/>
      <c r="H1025" s="116"/>
      <c r="I1025" s="116"/>
      <c r="J1025" s="116"/>
      <c r="K1025" s="116"/>
      <c r="L1025" s="116"/>
      <c r="M1025" s="116"/>
      <c r="N1025" s="116"/>
      <c r="O1025" s="116"/>
      <c r="P1025" s="116"/>
      <c r="Q1025" s="116"/>
      <c r="R1025" s="116"/>
    </row>
    <row r="1026" spans="2:18">
      <c r="B1026" s="115"/>
      <c r="C1026" s="115"/>
      <c r="D1026" s="115"/>
      <c r="E1026" s="115"/>
      <c r="F1026" s="116"/>
      <c r="G1026" s="116"/>
      <c r="H1026" s="116"/>
      <c r="I1026" s="116"/>
      <c r="J1026" s="116"/>
      <c r="K1026" s="116"/>
      <c r="L1026" s="116"/>
      <c r="M1026" s="116"/>
      <c r="N1026" s="116"/>
      <c r="O1026" s="116"/>
      <c r="P1026" s="116"/>
      <c r="Q1026" s="116"/>
      <c r="R1026" s="116"/>
    </row>
    <row r="1027" spans="2:18">
      <c r="B1027" s="115"/>
      <c r="C1027" s="115"/>
      <c r="D1027" s="115"/>
      <c r="E1027" s="115"/>
      <c r="F1027" s="116"/>
      <c r="G1027" s="116"/>
      <c r="H1027" s="116"/>
      <c r="I1027" s="116"/>
      <c r="J1027" s="116"/>
      <c r="K1027" s="116"/>
      <c r="L1027" s="116"/>
      <c r="M1027" s="116"/>
      <c r="N1027" s="116"/>
      <c r="O1027" s="116"/>
      <c r="P1027" s="116"/>
      <c r="Q1027" s="116"/>
      <c r="R1027" s="116"/>
    </row>
    <row r="1028" spans="2:18">
      <c r="B1028" s="115"/>
      <c r="C1028" s="115"/>
      <c r="D1028" s="115"/>
      <c r="E1028" s="115"/>
      <c r="F1028" s="116"/>
      <c r="G1028" s="116"/>
      <c r="H1028" s="116"/>
      <c r="I1028" s="116"/>
      <c r="J1028" s="116"/>
      <c r="K1028" s="116"/>
      <c r="L1028" s="116"/>
      <c r="M1028" s="116"/>
      <c r="N1028" s="116"/>
      <c r="O1028" s="116"/>
      <c r="P1028" s="116"/>
      <c r="Q1028" s="116"/>
      <c r="R1028" s="116"/>
    </row>
    <row r="1029" spans="2:18">
      <c r="B1029" s="115"/>
      <c r="C1029" s="115"/>
      <c r="D1029" s="115"/>
      <c r="E1029" s="115"/>
      <c r="F1029" s="116"/>
      <c r="G1029" s="116"/>
      <c r="H1029" s="116"/>
      <c r="I1029" s="116"/>
      <c r="J1029" s="116"/>
      <c r="K1029" s="116"/>
      <c r="L1029" s="116"/>
      <c r="M1029" s="116"/>
      <c r="N1029" s="116"/>
      <c r="O1029" s="116"/>
      <c r="P1029" s="116"/>
      <c r="Q1029" s="116"/>
      <c r="R1029" s="116"/>
    </row>
    <row r="1030" spans="2:18">
      <c r="B1030" s="115"/>
      <c r="C1030" s="115"/>
      <c r="D1030" s="115"/>
      <c r="E1030" s="115"/>
      <c r="F1030" s="116"/>
      <c r="G1030" s="116"/>
      <c r="H1030" s="116"/>
      <c r="I1030" s="116"/>
      <c r="J1030" s="116"/>
      <c r="K1030" s="116"/>
      <c r="L1030" s="116"/>
      <c r="M1030" s="116"/>
      <c r="N1030" s="116"/>
      <c r="O1030" s="116"/>
      <c r="P1030" s="116"/>
      <c r="Q1030" s="116"/>
      <c r="R1030" s="116"/>
    </row>
    <row r="1031" spans="2:18">
      <c r="B1031" s="115"/>
      <c r="C1031" s="115"/>
      <c r="D1031" s="115"/>
      <c r="E1031" s="115"/>
      <c r="F1031" s="116"/>
      <c r="G1031" s="116"/>
      <c r="H1031" s="116"/>
      <c r="I1031" s="116"/>
      <c r="J1031" s="116"/>
      <c r="K1031" s="116"/>
      <c r="L1031" s="116"/>
      <c r="M1031" s="116"/>
      <c r="N1031" s="116"/>
      <c r="O1031" s="116"/>
      <c r="P1031" s="116"/>
      <c r="Q1031" s="116"/>
      <c r="R1031" s="116"/>
    </row>
    <row r="1032" spans="2:18">
      <c r="B1032" s="115"/>
      <c r="C1032" s="115"/>
      <c r="D1032" s="115"/>
      <c r="E1032" s="115"/>
      <c r="F1032" s="116"/>
      <c r="G1032" s="116"/>
      <c r="H1032" s="116"/>
      <c r="I1032" s="116"/>
      <c r="J1032" s="116"/>
      <c r="K1032" s="116"/>
      <c r="L1032" s="116"/>
      <c r="M1032" s="116"/>
      <c r="N1032" s="116"/>
      <c r="O1032" s="116"/>
      <c r="P1032" s="116"/>
      <c r="Q1032" s="116"/>
      <c r="R1032" s="116"/>
    </row>
    <row r="1033" spans="2:18">
      <c r="B1033" s="115"/>
      <c r="C1033" s="115"/>
      <c r="D1033" s="115"/>
      <c r="E1033" s="115"/>
      <c r="F1033" s="116"/>
      <c r="G1033" s="116"/>
      <c r="H1033" s="116"/>
      <c r="I1033" s="116"/>
      <c r="J1033" s="116"/>
      <c r="K1033" s="116"/>
      <c r="L1033" s="116"/>
      <c r="M1033" s="116"/>
      <c r="N1033" s="116"/>
      <c r="O1033" s="116"/>
      <c r="P1033" s="116"/>
      <c r="Q1033" s="116"/>
      <c r="R1033" s="116"/>
    </row>
    <row r="1034" spans="2:18">
      <c r="B1034" s="115"/>
      <c r="C1034" s="115"/>
      <c r="D1034" s="115"/>
      <c r="E1034" s="115"/>
      <c r="F1034" s="116"/>
      <c r="G1034" s="116"/>
      <c r="H1034" s="116"/>
      <c r="I1034" s="116"/>
      <c r="J1034" s="116"/>
      <c r="K1034" s="116"/>
      <c r="L1034" s="116"/>
      <c r="M1034" s="116"/>
      <c r="N1034" s="116"/>
      <c r="O1034" s="116"/>
      <c r="P1034" s="116"/>
      <c r="Q1034" s="116"/>
      <c r="R1034" s="116"/>
    </row>
    <row r="1035" spans="2:18">
      <c r="B1035" s="115"/>
      <c r="C1035" s="115"/>
      <c r="D1035" s="115"/>
      <c r="E1035" s="115"/>
      <c r="F1035" s="116"/>
      <c r="G1035" s="116"/>
      <c r="H1035" s="116"/>
      <c r="I1035" s="116"/>
      <c r="J1035" s="116"/>
      <c r="K1035" s="116"/>
      <c r="L1035" s="116"/>
      <c r="M1035" s="116"/>
      <c r="N1035" s="116"/>
      <c r="O1035" s="116"/>
      <c r="P1035" s="116"/>
      <c r="Q1035" s="116"/>
      <c r="R1035" s="116"/>
    </row>
    <row r="1036" spans="2:18">
      <c r="B1036" s="115"/>
      <c r="C1036" s="115"/>
      <c r="D1036" s="115"/>
      <c r="E1036" s="115"/>
      <c r="F1036" s="116"/>
      <c r="G1036" s="116"/>
      <c r="H1036" s="116"/>
      <c r="I1036" s="116"/>
      <c r="J1036" s="116"/>
      <c r="K1036" s="116"/>
      <c r="L1036" s="116"/>
      <c r="M1036" s="116"/>
      <c r="N1036" s="116"/>
      <c r="O1036" s="116"/>
      <c r="P1036" s="116"/>
      <c r="Q1036" s="116"/>
      <c r="R1036" s="116"/>
    </row>
    <row r="1037" spans="2:18">
      <c r="B1037" s="115"/>
      <c r="C1037" s="115"/>
      <c r="D1037" s="115"/>
      <c r="E1037" s="115"/>
      <c r="F1037" s="116"/>
      <c r="G1037" s="116"/>
      <c r="H1037" s="116"/>
      <c r="I1037" s="116"/>
      <c r="J1037" s="116"/>
      <c r="K1037" s="116"/>
      <c r="L1037" s="116"/>
      <c r="M1037" s="116"/>
      <c r="N1037" s="116"/>
      <c r="O1037" s="116"/>
      <c r="P1037" s="116"/>
      <c r="Q1037" s="116"/>
      <c r="R1037" s="116"/>
    </row>
    <row r="1038" spans="2:18">
      <c r="B1038" s="115"/>
      <c r="C1038" s="115"/>
      <c r="D1038" s="115"/>
      <c r="E1038" s="115"/>
      <c r="F1038" s="116"/>
      <c r="G1038" s="116"/>
      <c r="H1038" s="116"/>
      <c r="I1038" s="116"/>
      <c r="J1038" s="116"/>
      <c r="K1038" s="116"/>
      <c r="L1038" s="116"/>
      <c r="M1038" s="116"/>
      <c r="N1038" s="116"/>
      <c r="O1038" s="116"/>
      <c r="P1038" s="116"/>
      <c r="Q1038" s="116"/>
      <c r="R1038" s="116"/>
    </row>
    <row r="1039" spans="2:18">
      <c r="B1039" s="115"/>
      <c r="C1039" s="115"/>
      <c r="D1039" s="115"/>
      <c r="E1039" s="115"/>
      <c r="F1039" s="116"/>
      <c r="G1039" s="116"/>
      <c r="H1039" s="116"/>
      <c r="I1039" s="116"/>
      <c r="J1039" s="116"/>
      <c r="K1039" s="116"/>
      <c r="L1039" s="116"/>
      <c r="M1039" s="116"/>
      <c r="N1039" s="116"/>
      <c r="O1039" s="116"/>
      <c r="P1039" s="116"/>
      <c r="Q1039" s="116"/>
      <c r="R1039" s="116"/>
    </row>
    <row r="1040" spans="2:18">
      <c r="B1040" s="115"/>
      <c r="C1040" s="115"/>
      <c r="D1040" s="115"/>
      <c r="E1040" s="115"/>
      <c r="F1040" s="116"/>
      <c r="G1040" s="116"/>
      <c r="H1040" s="116"/>
      <c r="I1040" s="116"/>
      <c r="J1040" s="116"/>
      <c r="K1040" s="116"/>
      <c r="L1040" s="116"/>
      <c r="M1040" s="116"/>
      <c r="N1040" s="116"/>
      <c r="O1040" s="116"/>
      <c r="P1040" s="116"/>
      <c r="Q1040" s="116"/>
      <c r="R1040" s="116"/>
    </row>
    <row r="1041" spans="2:18">
      <c r="B1041" s="115"/>
      <c r="C1041" s="115"/>
      <c r="D1041" s="115"/>
      <c r="E1041" s="115"/>
      <c r="F1041" s="116"/>
      <c r="G1041" s="116"/>
      <c r="H1041" s="116"/>
      <c r="I1041" s="116"/>
      <c r="J1041" s="116"/>
      <c r="K1041" s="116"/>
      <c r="L1041" s="116"/>
      <c r="M1041" s="116"/>
      <c r="N1041" s="116"/>
      <c r="O1041" s="116"/>
      <c r="P1041" s="116"/>
      <c r="Q1041" s="116"/>
      <c r="R1041" s="116"/>
    </row>
    <row r="1042" spans="2:18">
      <c r="B1042" s="115"/>
      <c r="C1042" s="115"/>
      <c r="D1042" s="115"/>
      <c r="E1042" s="115"/>
      <c r="F1042" s="116"/>
      <c r="G1042" s="116"/>
      <c r="H1042" s="116"/>
      <c r="I1042" s="116"/>
      <c r="J1042" s="116"/>
      <c r="K1042" s="116"/>
      <c r="L1042" s="116"/>
      <c r="M1042" s="116"/>
      <c r="N1042" s="116"/>
      <c r="O1042" s="116"/>
      <c r="P1042" s="116"/>
      <c r="Q1042" s="116"/>
      <c r="R1042" s="116"/>
    </row>
    <row r="1043" spans="2:18">
      <c r="B1043" s="115"/>
      <c r="C1043" s="115"/>
      <c r="D1043" s="115"/>
      <c r="E1043" s="115"/>
      <c r="F1043" s="116"/>
      <c r="G1043" s="116"/>
      <c r="H1043" s="116"/>
      <c r="I1043" s="116"/>
      <c r="J1043" s="116"/>
      <c r="K1043" s="116"/>
      <c r="L1043" s="116"/>
      <c r="M1043" s="116"/>
      <c r="N1043" s="116"/>
      <c r="O1043" s="116"/>
      <c r="P1043" s="116"/>
      <c r="Q1043" s="116"/>
      <c r="R1043" s="116"/>
    </row>
    <row r="1044" spans="2:18">
      <c r="B1044" s="115"/>
      <c r="C1044" s="115"/>
      <c r="D1044" s="115"/>
      <c r="E1044" s="115"/>
      <c r="F1044" s="116"/>
      <c r="G1044" s="116"/>
      <c r="H1044" s="116"/>
      <c r="I1044" s="116"/>
      <c r="J1044" s="116"/>
      <c r="K1044" s="116"/>
      <c r="L1044" s="116"/>
      <c r="M1044" s="116"/>
      <c r="N1044" s="116"/>
      <c r="O1044" s="116"/>
      <c r="P1044" s="116"/>
      <c r="Q1044" s="116"/>
      <c r="R1044" s="116"/>
    </row>
    <row r="1045" spans="2:18">
      <c r="B1045" s="115"/>
      <c r="C1045" s="115"/>
      <c r="D1045" s="115"/>
      <c r="E1045" s="115"/>
      <c r="F1045" s="116"/>
      <c r="G1045" s="116"/>
      <c r="H1045" s="116"/>
      <c r="I1045" s="116"/>
      <c r="J1045" s="116"/>
      <c r="K1045" s="116"/>
      <c r="L1045" s="116"/>
      <c r="M1045" s="116"/>
      <c r="N1045" s="116"/>
      <c r="O1045" s="116"/>
      <c r="P1045" s="116"/>
      <c r="Q1045" s="116"/>
      <c r="R1045" s="116"/>
    </row>
    <row r="1046" spans="2:18">
      <c r="B1046" s="115"/>
      <c r="C1046" s="115"/>
      <c r="D1046" s="115"/>
      <c r="E1046" s="115"/>
      <c r="F1046" s="116"/>
      <c r="G1046" s="116"/>
      <c r="H1046" s="116"/>
      <c r="I1046" s="116"/>
      <c r="J1046" s="116"/>
      <c r="K1046" s="116"/>
      <c r="L1046" s="116"/>
      <c r="M1046" s="116"/>
      <c r="N1046" s="116"/>
      <c r="O1046" s="116"/>
      <c r="P1046" s="116"/>
      <c r="Q1046" s="116"/>
      <c r="R1046" s="116"/>
    </row>
    <row r="1047" spans="2:18">
      <c r="B1047" s="115"/>
      <c r="C1047" s="115"/>
      <c r="D1047" s="115"/>
      <c r="E1047" s="115"/>
      <c r="F1047" s="116"/>
      <c r="G1047" s="116"/>
      <c r="H1047" s="116"/>
      <c r="I1047" s="116"/>
      <c r="J1047" s="116"/>
      <c r="K1047" s="116"/>
      <c r="L1047" s="116"/>
      <c r="M1047" s="116"/>
      <c r="N1047" s="116"/>
      <c r="O1047" s="116"/>
      <c r="P1047" s="116"/>
      <c r="Q1047" s="116"/>
      <c r="R1047" s="116"/>
    </row>
    <row r="1048" spans="2:18">
      <c r="B1048" s="115"/>
      <c r="C1048" s="115"/>
      <c r="D1048" s="115"/>
      <c r="E1048" s="115"/>
      <c r="F1048" s="116"/>
      <c r="G1048" s="116"/>
      <c r="H1048" s="116"/>
      <c r="I1048" s="116"/>
      <c r="J1048" s="116"/>
      <c r="K1048" s="116"/>
      <c r="L1048" s="116"/>
      <c r="M1048" s="116"/>
      <c r="N1048" s="116"/>
      <c r="O1048" s="116"/>
      <c r="P1048" s="116"/>
      <c r="Q1048" s="116"/>
      <c r="R1048" s="116"/>
    </row>
    <row r="1049" spans="2:18">
      <c r="B1049" s="115"/>
      <c r="C1049" s="115"/>
      <c r="D1049" s="115"/>
      <c r="E1049" s="115"/>
      <c r="F1049" s="116"/>
      <c r="G1049" s="116"/>
      <c r="H1049" s="116"/>
      <c r="I1049" s="116"/>
      <c r="J1049" s="116"/>
      <c r="K1049" s="116"/>
      <c r="L1049" s="116"/>
      <c r="M1049" s="116"/>
      <c r="N1049" s="116"/>
      <c r="O1049" s="116"/>
      <c r="P1049" s="116"/>
      <c r="Q1049" s="116"/>
      <c r="R1049" s="116"/>
    </row>
    <row r="1050" spans="2:18">
      <c r="B1050" s="115"/>
      <c r="C1050" s="115"/>
      <c r="D1050" s="115"/>
      <c r="E1050" s="115"/>
      <c r="F1050" s="116"/>
      <c r="G1050" s="116"/>
      <c r="H1050" s="116"/>
      <c r="I1050" s="116"/>
      <c r="J1050" s="116"/>
      <c r="K1050" s="116"/>
      <c r="L1050" s="116"/>
      <c r="M1050" s="116"/>
      <c r="N1050" s="116"/>
      <c r="O1050" s="116"/>
      <c r="P1050" s="116"/>
      <c r="Q1050" s="116"/>
      <c r="R1050" s="116"/>
    </row>
    <row r="1051" spans="2:18">
      <c r="B1051" s="115"/>
      <c r="C1051" s="115"/>
      <c r="D1051" s="115"/>
      <c r="E1051" s="115"/>
      <c r="F1051" s="116"/>
      <c r="G1051" s="116"/>
      <c r="H1051" s="116"/>
      <c r="I1051" s="116"/>
      <c r="J1051" s="116"/>
      <c r="K1051" s="116"/>
      <c r="L1051" s="116"/>
      <c r="M1051" s="116"/>
      <c r="N1051" s="116"/>
      <c r="O1051" s="116"/>
      <c r="P1051" s="116"/>
      <c r="Q1051" s="116"/>
      <c r="R1051" s="116"/>
    </row>
    <row r="1052" spans="2:18">
      <c r="B1052" s="115"/>
      <c r="C1052" s="115"/>
      <c r="D1052" s="115"/>
      <c r="E1052" s="115"/>
      <c r="F1052" s="116"/>
      <c r="G1052" s="116"/>
      <c r="H1052" s="116"/>
      <c r="I1052" s="116"/>
      <c r="J1052" s="116"/>
      <c r="K1052" s="116"/>
      <c r="L1052" s="116"/>
      <c r="M1052" s="116"/>
      <c r="N1052" s="116"/>
      <c r="O1052" s="116"/>
      <c r="P1052" s="116"/>
      <c r="Q1052" s="116"/>
      <c r="R1052" s="116"/>
    </row>
    <row r="1053" spans="2:18">
      <c r="B1053" s="115"/>
      <c r="C1053" s="115"/>
      <c r="D1053" s="115"/>
      <c r="E1053" s="115"/>
      <c r="F1053" s="116"/>
      <c r="G1053" s="116"/>
      <c r="H1053" s="116"/>
      <c r="I1053" s="116"/>
      <c r="J1053" s="116"/>
      <c r="K1053" s="116"/>
      <c r="L1053" s="116"/>
      <c r="M1053" s="116"/>
      <c r="N1053" s="116"/>
      <c r="O1053" s="116"/>
      <c r="P1053" s="116"/>
      <c r="Q1053" s="116"/>
      <c r="R1053" s="116"/>
    </row>
    <row r="1054" spans="2:18">
      <c r="B1054" s="115"/>
      <c r="C1054" s="115"/>
      <c r="D1054" s="115"/>
      <c r="E1054" s="115"/>
      <c r="F1054" s="116"/>
      <c r="G1054" s="116"/>
      <c r="H1054" s="116"/>
      <c r="I1054" s="116"/>
      <c r="J1054" s="116"/>
      <c r="K1054" s="116"/>
      <c r="L1054" s="116"/>
      <c r="M1054" s="116"/>
      <c r="N1054" s="116"/>
      <c r="O1054" s="116"/>
      <c r="P1054" s="116"/>
      <c r="Q1054" s="116"/>
      <c r="R1054" s="116"/>
    </row>
    <row r="1055" spans="2:18">
      <c r="B1055" s="115"/>
      <c r="C1055" s="115"/>
      <c r="D1055" s="115"/>
      <c r="E1055" s="115"/>
      <c r="F1055" s="116"/>
      <c r="G1055" s="116"/>
      <c r="H1055" s="116"/>
      <c r="I1055" s="116"/>
      <c r="J1055" s="116"/>
      <c r="K1055" s="116"/>
      <c r="L1055" s="116"/>
      <c r="M1055" s="116"/>
      <c r="N1055" s="116"/>
      <c r="O1055" s="116"/>
      <c r="P1055" s="116"/>
      <c r="Q1055" s="116"/>
      <c r="R1055" s="116"/>
    </row>
    <row r="1056" spans="2:18">
      <c r="B1056" s="115"/>
      <c r="C1056" s="115"/>
      <c r="D1056" s="115"/>
      <c r="E1056" s="115"/>
      <c r="F1056" s="116"/>
      <c r="G1056" s="116"/>
      <c r="H1056" s="116"/>
      <c r="I1056" s="116"/>
      <c r="J1056" s="116"/>
      <c r="K1056" s="116"/>
      <c r="L1056" s="116"/>
      <c r="M1056" s="116"/>
      <c r="N1056" s="116"/>
      <c r="O1056" s="116"/>
      <c r="P1056" s="116"/>
      <c r="Q1056" s="116"/>
      <c r="R1056" s="116"/>
    </row>
    <row r="1057" spans="2:18">
      <c r="B1057" s="115"/>
      <c r="C1057" s="115"/>
      <c r="D1057" s="115"/>
      <c r="E1057" s="115"/>
      <c r="F1057" s="116"/>
      <c r="G1057" s="116"/>
      <c r="H1057" s="116"/>
      <c r="I1057" s="116"/>
      <c r="J1057" s="116"/>
      <c r="K1057" s="116"/>
      <c r="L1057" s="116"/>
      <c r="M1057" s="116"/>
      <c r="N1057" s="116"/>
      <c r="O1057" s="116"/>
      <c r="P1057" s="116"/>
      <c r="Q1057" s="116"/>
      <c r="R1057" s="116"/>
    </row>
    <row r="1058" spans="2:18">
      <c r="B1058" s="115"/>
      <c r="C1058" s="115"/>
      <c r="D1058" s="115"/>
      <c r="E1058" s="115"/>
      <c r="F1058" s="116"/>
      <c r="G1058" s="116"/>
      <c r="H1058" s="116"/>
      <c r="I1058" s="116"/>
      <c r="J1058" s="116"/>
      <c r="K1058" s="116"/>
      <c r="L1058" s="116"/>
      <c r="M1058" s="116"/>
      <c r="N1058" s="116"/>
      <c r="O1058" s="116"/>
      <c r="P1058" s="116"/>
      <c r="Q1058" s="116"/>
      <c r="R1058" s="116"/>
    </row>
    <row r="1059" spans="2:18">
      <c r="B1059" s="115"/>
      <c r="C1059" s="115"/>
      <c r="D1059" s="115"/>
      <c r="E1059" s="115"/>
      <c r="F1059" s="116"/>
      <c r="G1059" s="116"/>
      <c r="H1059" s="116"/>
      <c r="I1059" s="116"/>
      <c r="J1059" s="116"/>
      <c r="K1059" s="116"/>
      <c r="L1059" s="116"/>
      <c r="M1059" s="116"/>
      <c r="N1059" s="116"/>
      <c r="O1059" s="116"/>
      <c r="P1059" s="116"/>
      <c r="Q1059" s="116"/>
      <c r="R1059" s="116"/>
    </row>
    <row r="1060" spans="2:18">
      <c r="B1060" s="115"/>
      <c r="C1060" s="115"/>
      <c r="D1060" s="115"/>
      <c r="E1060" s="115"/>
      <c r="F1060" s="116"/>
      <c r="G1060" s="116"/>
      <c r="H1060" s="116"/>
      <c r="I1060" s="116"/>
      <c r="J1060" s="116"/>
      <c r="K1060" s="116"/>
      <c r="L1060" s="116"/>
      <c r="M1060" s="116"/>
      <c r="N1060" s="116"/>
      <c r="O1060" s="116"/>
      <c r="P1060" s="116"/>
      <c r="Q1060" s="116"/>
      <c r="R1060" s="116"/>
    </row>
    <row r="1061" spans="2:18">
      <c r="B1061" s="115"/>
      <c r="C1061" s="115"/>
      <c r="D1061" s="115"/>
      <c r="E1061" s="115"/>
      <c r="F1061" s="116"/>
      <c r="G1061" s="116"/>
      <c r="H1061" s="116"/>
      <c r="I1061" s="116"/>
      <c r="J1061" s="116"/>
      <c r="K1061" s="116"/>
      <c r="L1061" s="116"/>
      <c r="M1061" s="116"/>
      <c r="N1061" s="116"/>
      <c r="O1061" s="116"/>
      <c r="P1061" s="116"/>
      <c r="Q1061" s="116"/>
      <c r="R1061" s="116"/>
    </row>
    <row r="1062" spans="2:18">
      <c r="B1062" s="115"/>
      <c r="C1062" s="115"/>
      <c r="D1062" s="115"/>
      <c r="E1062" s="115"/>
      <c r="F1062" s="116"/>
      <c r="G1062" s="116"/>
      <c r="H1062" s="116"/>
      <c r="I1062" s="116"/>
      <c r="J1062" s="116"/>
      <c r="K1062" s="116"/>
      <c r="L1062" s="116"/>
      <c r="M1062" s="116"/>
      <c r="N1062" s="116"/>
      <c r="O1062" s="116"/>
      <c r="P1062" s="116"/>
      <c r="Q1062" s="116"/>
      <c r="R1062" s="116"/>
    </row>
    <row r="1063" spans="2:18">
      <c r="B1063" s="115"/>
      <c r="C1063" s="115"/>
      <c r="D1063" s="115"/>
      <c r="E1063" s="115"/>
      <c r="F1063" s="116"/>
      <c r="G1063" s="116"/>
      <c r="H1063" s="116"/>
      <c r="I1063" s="116"/>
      <c r="J1063" s="116"/>
      <c r="K1063" s="116"/>
      <c r="L1063" s="116"/>
      <c r="M1063" s="116"/>
      <c r="N1063" s="116"/>
      <c r="O1063" s="116"/>
      <c r="P1063" s="116"/>
      <c r="Q1063" s="116"/>
      <c r="R1063" s="116"/>
    </row>
    <row r="1064" spans="2:18">
      <c r="B1064" s="115"/>
      <c r="C1064" s="115"/>
      <c r="D1064" s="115"/>
      <c r="E1064" s="115"/>
      <c r="F1064" s="116"/>
      <c r="G1064" s="116"/>
      <c r="H1064" s="116"/>
      <c r="I1064" s="116"/>
      <c r="J1064" s="116"/>
      <c r="K1064" s="116"/>
      <c r="L1064" s="116"/>
      <c r="M1064" s="116"/>
      <c r="N1064" s="116"/>
      <c r="O1064" s="116"/>
      <c r="P1064" s="116"/>
      <c r="Q1064" s="116"/>
      <c r="R1064" s="116"/>
    </row>
    <row r="1065" spans="2:18">
      <c r="B1065" s="115"/>
      <c r="C1065" s="115"/>
      <c r="D1065" s="115"/>
      <c r="E1065" s="115"/>
      <c r="F1065" s="116"/>
      <c r="G1065" s="116"/>
      <c r="H1065" s="116"/>
      <c r="I1065" s="116"/>
      <c r="J1065" s="116"/>
      <c r="K1065" s="116"/>
      <c r="L1065" s="116"/>
      <c r="M1065" s="116"/>
      <c r="N1065" s="116"/>
      <c r="O1065" s="116"/>
      <c r="P1065" s="116"/>
      <c r="Q1065" s="116"/>
      <c r="R1065" s="116"/>
    </row>
    <row r="1066" spans="2:18">
      <c r="B1066" s="115"/>
      <c r="C1066" s="115"/>
      <c r="D1066" s="115"/>
      <c r="E1066" s="115"/>
      <c r="F1066" s="116"/>
      <c r="G1066" s="116"/>
      <c r="H1066" s="116"/>
      <c r="I1066" s="116"/>
      <c r="J1066" s="116"/>
      <c r="K1066" s="116"/>
      <c r="L1066" s="116"/>
      <c r="M1066" s="116"/>
      <c r="N1066" s="116"/>
      <c r="O1066" s="116"/>
      <c r="P1066" s="116"/>
      <c r="Q1066" s="116"/>
      <c r="R1066" s="116"/>
    </row>
  </sheetData>
  <sheetProtection sheet="1" objects="1" scenarios="1"/>
  <mergeCells count="1">
    <mergeCell ref="B6:R6"/>
  </mergeCells>
  <phoneticPr fontId="3" type="noConversion"/>
  <conditionalFormatting sqref="B58:B346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346">
    <cfRule type="cellIs" dxfId="1" priority="2" operator="equal">
      <formula>2958465</formula>
    </cfRule>
  </conditionalFormatting>
  <conditionalFormatting sqref="B11:B43">
    <cfRule type="cellIs" dxfId="0" priority="1" operator="equal">
      <formula>"NR3"</formula>
    </cfRule>
  </conditionalFormatting>
  <dataValidations count="1">
    <dataValidation allowBlank="1" showInputMessage="1" showErrorMessage="1" sqref="C5 D1:R5 C7:R9 B1:B9 B347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3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144</v>
      </c>
      <c r="C1" s="67" t="s" vm="1">
        <v>229</v>
      </c>
    </row>
    <row r="2" spans="2:15">
      <c r="B2" s="46" t="s">
        <v>143</v>
      </c>
      <c r="C2" s="67" t="s">
        <v>230</v>
      </c>
    </row>
    <row r="3" spans="2:15">
      <c r="B3" s="46" t="s">
        <v>145</v>
      </c>
      <c r="C3" s="67" t="s">
        <v>231</v>
      </c>
    </row>
    <row r="4" spans="2:15">
      <c r="B4" s="46" t="s">
        <v>146</v>
      </c>
      <c r="C4" s="67">
        <v>8801</v>
      </c>
    </row>
    <row r="6" spans="2:15" ht="26.25" customHeight="1">
      <c r="B6" s="152" t="s">
        <v>175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</row>
    <row r="7" spans="2:15" s="3" customFormat="1" ht="78.75">
      <c r="B7" s="47" t="s">
        <v>114</v>
      </c>
      <c r="C7" s="48" t="s">
        <v>44</v>
      </c>
      <c r="D7" s="48" t="s">
        <v>115</v>
      </c>
      <c r="E7" s="48" t="s">
        <v>14</v>
      </c>
      <c r="F7" s="48" t="s">
        <v>65</v>
      </c>
      <c r="G7" s="48" t="s">
        <v>17</v>
      </c>
      <c r="H7" s="48" t="s">
        <v>101</v>
      </c>
      <c r="I7" s="48" t="s">
        <v>52</v>
      </c>
      <c r="J7" s="48" t="s">
        <v>18</v>
      </c>
      <c r="K7" s="48" t="s">
        <v>205</v>
      </c>
      <c r="L7" s="48" t="s">
        <v>204</v>
      </c>
      <c r="M7" s="48" t="s">
        <v>109</v>
      </c>
      <c r="N7" s="48" t="s">
        <v>147</v>
      </c>
      <c r="O7" s="50" t="s">
        <v>149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212</v>
      </c>
      <c r="L8" s="31"/>
      <c r="M8" s="31" t="s">
        <v>208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126" t="s">
        <v>3264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27">
        <v>0</v>
      </c>
      <c r="N10" s="128">
        <v>0</v>
      </c>
      <c r="O10" s="128">
        <v>0</v>
      </c>
    </row>
    <row r="11" spans="2:15" ht="20.25" customHeight="1">
      <c r="B11" s="129" t="s">
        <v>220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2:15">
      <c r="B12" s="129" t="s">
        <v>110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2:15">
      <c r="B13" s="129" t="s">
        <v>203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2:15">
      <c r="B14" s="129" t="s">
        <v>211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2:15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pans="2:15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2:15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2:15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2:15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pans="2:15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5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5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5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2:1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  <row r="35" spans="2:1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spans="2:1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</row>
    <row r="38" spans="2:1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2:1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2:1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2:1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2:1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2:15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</row>
    <row r="44" spans="2:15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2:15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2:15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2:15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2:1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2:1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2:1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2:1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2:15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</row>
    <row r="53" spans="2:1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</row>
    <row r="54" spans="2:1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</row>
    <row r="55" spans="2: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</row>
    <row r="56" spans="2:15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2:15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5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2:15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2:15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2:15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</row>
    <row r="62" spans="2:15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</row>
    <row r="63" spans="2:15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</row>
    <row r="64" spans="2:1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</row>
    <row r="65" spans="2:15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</row>
    <row r="66" spans="2:15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</row>
    <row r="67" spans="2:15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2:15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</row>
    <row r="69" spans="2:15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2:1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</row>
    <row r="71" spans="2:15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</row>
    <row r="72" spans="2:1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</row>
    <row r="73" spans="2:15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</row>
    <row r="74" spans="2: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2:15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</row>
    <row r="76" spans="2:15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</row>
    <row r="77" spans="2:1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2:15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</row>
    <row r="79" spans="2:15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</row>
    <row r="80" spans="2:15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</row>
    <row r="81" spans="2:15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  <row r="93" spans="2:15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</row>
    <row r="94" spans="2:15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</row>
    <row r="95" spans="2:15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</row>
    <row r="96" spans="2:15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</row>
    <row r="97" spans="2:15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</row>
    <row r="98" spans="2:15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</row>
    <row r="99" spans="2:15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</row>
    <row r="100" spans="2:15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</row>
    <row r="101" spans="2:15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</row>
    <row r="102" spans="2:15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</row>
    <row r="103" spans="2:15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</row>
    <row r="104" spans="2:15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</row>
    <row r="105" spans="2:15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</row>
    <row r="106" spans="2:15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</row>
    <row r="107" spans="2:15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</row>
    <row r="108" spans="2:15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</row>
    <row r="109" spans="2:15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2:15">
      <c r="B110" s="115"/>
      <c r="C110" s="115"/>
      <c r="D110" s="115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</row>
    <row r="111" spans="2:15">
      <c r="B111" s="115"/>
      <c r="C111" s="115"/>
      <c r="D111" s="115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</row>
    <row r="112" spans="2:15">
      <c r="B112" s="115"/>
      <c r="C112" s="115"/>
      <c r="D112" s="115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</row>
    <row r="113" spans="2:15">
      <c r="B113" s="115"/>
      <c r="C113" s="115"/>
      <c r="D113" s="115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</row>
    <row r="114" spans="2:15">
      <c r="B114" s="115"/>
      <c r="C114" s="115"/>
      <c r="D114" s="115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</row>
    <row r="115" spans="2:15">
      <c r="B115" s="115"/>
      <c r="C115" s="115"/>
      <c r="D115" s="115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</row>
    <row r="116" spans="2:15">
      <c r="B116" s="115"/>
      <c r="C116" s="115"/>
      <c r="D116" s="115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</row>
    <row r="117" spans="2:15">
      <c r="B117" s="115"/>
      <c r="C117" s="115"/>
      <c r="D117" s="115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</row>
    <row r="118" spans="2:15">
      <c r="B118" s="115"/>
      <c r="C118" s="115"/>
      <c r="D118" s="115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</row>
    <row r="119" spans="2:15">
      <c r="B119" s="115"/>
      <c r="C119" s="115"/>
      <c r="D119" s="115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</row>
    <row r="120" spans="2:15">
      <c r="B120" s="115"/>
      <c r="C120" s="115"/>
      <c r="D120" s="115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</row>
    <row r="121" spans="2:15">
      <c r="B121" s="115"/>
      <c r="C121" s="115"/>
      <c r="D121" s="115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</row>
    <row r="122" spans="2:15">
      <c r="B122" s="115"/>
      <c r="C122" s="115"/>
      <c r="D122" s="115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</row>
    <row r="123" spans="2:15">
      <c r="B123" s="115"/>
      <c r="C123" s="115"/>
      <c r="D123" s="115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</row>
    <row r="124" spans="2:15">
      <c r="B124" s="115"/>
      <c r="C124" s="115"/>
      <c r="D124" s="115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</row>
    <row r="125" spans="2:15">
      <c r="B125" s="115"/>
      <c r="C125" s="115"/>
      <c r="D125" s="115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</row>
    <row r="126" spans="2:15">
      <c r="B126" s="115"/>
      <c r="C126" s="115"/>
      <c r="D126" s="115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</row>
    <row r="127" spans="2:15">
      <c r="B127" s="115"/>
      <c r="C127" s="115"/>
      <c r="D127" s="115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</row>
    <row r="128" spans="2:15">
      <c r="B128" s="115"/>
      <c r="C128" s="115"/>
      <c r="D128" s="115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</row>
    <row r="129" spans="2:15">
      <c r="B129" s="115"/>
      <c r="C129" s="115"/>
      <c r="D129" s="115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</row>
    <row r="130" spans="2:15">
      <c r="B130" s="115"/>
      <c r="C130" s="115"/>
      <c r="D130" s="115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</row>
    <row r="131" spans="2:15">
      <c r="B131" s="115"/>
      <c r="C131" s="115"/>
      <c r="D131" s="115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</row>
    <row r="132" spans="2:15">
      <c r="B132" s="115"/>
      <c r="C132" s="115"/>
      <c r="D132" s="115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</row>
    <row r="133" spans="2:15">
      <c r="B133" s="115"/>
      <c r="C133" s="115"/>
      <c r="D133" s="115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</row>
    <row r="134" spans="2:15">
      <c r="B134" s="115"/>
      <c r="C134" s="115"/>
      <c r="D134" s="115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</row>
    <row r="135" spans="2:15">
      <c r="B135" s="115"/>
      <c r="C135" s="115"/>
      <c r="D135" s="115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</row>
    <row r="136" spans="2:15">
      <c r="B136" s="115"/>
      <c r="C136" s="115"/>
      <c r="D136" s="115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</row>
    <row r="137" spans="2:15">
      <c r="B137" s="115"/>
      <c r="C137" s="115"/>
      <c r="D137" s="115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</row>
    <row r="138" spans="2:15">
      <c r="B138" s="115"/>
      <c r="C138" s="115"/>
      <c r="D138" s="115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</row>
    <row r="139" spans="2:15">
      <c r="B139" s="115"/>
      <c r="C139" s="115"/>
      <c r="D139" s="115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</row>
    <row r="140" spans="2:15">
      <c r="B140" s="115"/>
      <c r="C140" s="115"/>
      <c r="D140" s="115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</row>
    <row r="141" spans="2:15">
      <c r="B141" s="115"/>
      <c r="C141" s="115"/>
      <c r="D141" s="115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</row>
    <row r="142" spans="2:15">
      <c r="B142" s="115"/>
      <c r="C142" s="115"/>
      <c r="D142" s="115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</row>
    <row r="143" spans="2:15">
      <c r="B143" s="115"/>
      <c r="C143" s="115"/>
      <c r="D143" s="115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</row>
    <row r="144" spans="2:15">
      <c r="B144" s="115"/>
      <c r="C144" s="115"/>
      <c r="D144" s="115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</row>
    <row r="145" spans="2:15">
      <c r="B145" s="115"/>
      <c r="C145" s="115"/>
      <c r="D145" s="115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</row>
    <row r="146" spans="2:15">
      <c r="B146" s="115"/>
      <c r="C146" s="115"/>
      <c r="D146" s="115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</row>
    <row r="147" spans="2:15">
      <c r="B147" s="115"/>
      <c r="C147" s="115"/>
      <c r="D147" s="115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</row>
    <row r="148" spans="2:15">
      <c r="B148" s="115"/>
      <c r="C148" s="115"/>
      <c r="D148" s="115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</row>
    <row r="149" spans="2:15">
      <c r="B149" s="115"/>
      <c r="C149" s="115"/>
      <c r="D149" s="115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</row>
    <row r="150" spans="2:15">
      <c r="B150" s="115"/>
      <c r="C150" s="115"/>
      <c r="D150" s="115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</row>
    <row r="151" spans="2:15">
      <c r="B151" s="115"/>
      <c r="C151" s="115"/>
      <c r="D151" s="115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</row>
    <row r="152" spans="2:15">
      <c r="B152" s="115"/>
      <c r="C152" s="115"/>
      <c r="D152" s="115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</row>
    <row r="153" spans="2:15">
      <c r="B153" s="115"/>
      <c r="C153" s="115"/>
      <c r="D153" s="115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</row>
    <row r="154" spans="2:15">
      <c r="B154" s="115"/>
      <c r="C154" s="115"/>
      <c r="D154" s="115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</row>
    <row r="155" spans="2:15">
      <c r="B155" s="115"/>
      <c r="C155" s="115"/>
      <c r="D155" s="115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</row>
    <row r="156" spans="2:15">
      <c r="B156" s="115"/>
      <c r="C156" s="115"/>
      <c r="D156" s="115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</row>
    <row r="157" spans="2:15">
      <c r="B157" s="115"/>
      <c r="C157" s="115"/>
      <c r="D157" s="115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</row>
    <row r="158" spans="2:15">
      <c r="B158" s="115"/>
      <c r="C158" s="115"/>
      <c r="D158" s="115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</row>
    <row r="159" spans="2:15">
      <c r="B159" s="115"/>
      <c r="C159" s="115"/>
      <c r="D159" s="115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</row>
    <row r="160" spans="2:15">
      <c r="B160" s="115"/>
      <c r="C160" s="115"/>
      <c r="D160" s="115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</row>
    <row r="161" spans="2:15">
      <c r="B161" s="115"/>
      <c r="C161" s="115"/>
      <c r="D161" s="115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</row>
    <row r="162" spans="2:15">
      <c r="B162" s="115"/>
      <c r="C162" s="115"/>
      <c r="D162" s="115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</row>
    <row r="163" spans="2:15">
      <c r="B163" s="115"/>
      <c r="C163" s="115"/>
      <c r="D163" s="115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</row>
    <row r="164" spans="2:15">
      <c r="B164" s="115"/>
      <c r="C164" s="115"/>
      <c r="D164" s="115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</row>
    <row r="165" spans="2:15">
      <c r="B165" s="115"/>
      <c r="C165" s="115"/>
      <c r="D165" s="115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</row>
    <row r="166" spans="2:15">
      <c r="B166" s="115"/>
      <c r="C166" s="115"/>
      <c r="D166" s="115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</row>
    <row r="167" spans="2:15">
      <c r="B167" s="115"/>
      <c r="C167" s="115"/>
      <c r="D167" s="115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</row>
    <row r="168" spans="2:15">
      <c r="B168" s="115"/>
      <c r="C168" s="115"/>
      <c r="D168" s="115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</row>
    <row r="169" spans="2:15">
      <c r="B169" s="115"/>
      <c r="C169" s="115"/>
      <c r="D169" s="115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</row>
    <row r="170" spans="2:15">
      <c r="B170" s="115"/>
      <c r="C170" s="115"/>
      <c r="D170" s="115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</row>
    <row r="171" spans="2:15">
      <c r="B171" s="115"/>
      <c r="C171" s="115"/>
      <c r="D171" s="115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</row>
    <row r="172" spans="2:15">
      <c r="B172" s="115"/>
      <c r="C172" s="115"/>
      <c r="D172" s="115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</row>
    <row r="173" spans="2:15">
      <c r="B173" s="115"/>
      <c r="C173" s="115"/>
      <c r="D173" s="115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</row>
    <row r="174" spans="2:15">
      <c r="B174" s="115"/>
      <c r="C174" s="115"/>
      <c r="D174" s="115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</row>
    <row r="175" spans="2:15">
      <c r="B175" s="115"/>
      <c r="C175" s="115"/>
      <c r="D175" s="115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</row>
    <row r="176" spans="2:15">
      <c r="B176" s="115"/>
      <c r="C176" s="115"/>
      <c r="D176" s="115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</row>
    <row r="177" spans="2:15">
      <c r="B177" s="115"/>
      <c r="C177" s="115"/>
      <c r="D177" s="115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</row>
    <row r="178" spans="2:15">
      <c r="B178" s="115"/>
      <c r="C178" s="115"/>
      <c r="D178" s="115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</row>
    <row r="179" spans="2:15">
      <c r="B179" s="115"/>
      <c r="C179" s="115"/>
      <c r="D179" s="115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</row>
    <row r="180" spans="2:15">
      <c r="B180" s="115"/>
      <c r="C180" s="115"/>
      <c r="D180" s="115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</row>
    <row r="181" spans="2:15">
      <c r="B181" s="115"/>
      <c r="C181" s="115"/>
      <c r="D181" s="115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</row>
    <row r="182" spans="2:15">
      <c r="B182" s="115"/>
      <c r="C182" s="115"/>
      <c r="D182" s="115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</row>
    <row r="183" spans="2:15">
      <c r="B183" s="115"/>
      <c r="C183" s="115"/>
      <c r="D183" s="115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</row>
    <row r="184" spans="2:15">
      <c r="B184" s="115"/>
      <c r="C184" s="115"/>
      <c r="D184" s="115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</row>
    <row r="185" spans="2:15">
      <c r="B185" s="115"/>
      <c r="C185" s="115"/>
      <c r="D185" s="115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</row>
    <row r="186" spans="2:15">
      <c r="B186" s="115"/>
      <c r="C186" s="115"/>
      <c r="D186" s="115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</row>
    <row r="187" spans="2:15">
      <c r="B187" s="115"/>
      <c r="C187" s="115"/>
      <c r="D187" s="115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</row>
    <row r="188" spans="2:15">
      <c r="B188" s="115"/>
      <c r="C188" s="115"/>
      <c r="D188" s="115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</row>
    <row r="189" spans="2:15">
      <c r="B189" s="115"/>
      <c r="C189" s="115"/>
      <c r="D189" s="115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</row>
    <row r="190" spans="2:15">
      <c r="B190" s="115"/>
      <c r="C190" s="115"/>
      <c r="D190" s="115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</row>
    <row r="191" spans="2:15">
      <c r="B191" s="115"/>
      <c r="C191" s="115"/>
      <c r="D191" s="115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</row>
    <row r="192" spans="2:15">
      <c r="B192" s="115"/>
      <c r="C192" s="115"/>
      <c r="D192" s="115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</row>
    <row r="193" spans="2:15">
      <c r="B193" s="115"/>
      <c r="C193" s="115"/>
      <c r="D193" s="115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</row>
    <row r="194" spans="2:15">
      <c r="B194" s="115"/>
      <c r="C194" s="115"/>
      <c r="D194" s="115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</row>
    <row r="195" spans="2:15">
      <c r="B195" s="115"/>
      <c r="C195" s="115"/>
      <c r="D195" s="115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</row>
    <row r="196" spans="2:15">
      <c r="B196" s="115"/>
      <c r="C196" s="115"/>
      <c r="D196" s="115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</row>
    <row r="197" spans="2:15">
      <c r="B197" s="115"/>
      <c r="C197" s="115"/>
      <c r="D197" s="115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</row>
    <row r="198" spans="2:15">
      <c r="B198" s="115"/>
      <c r="C198" s="115"/>
      <c r="D198" s="115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2:15">
      <c r="B199" s="115"/>
      <c r="C199" s="115"/>
      <c r="D199" s="115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</row>
    <row r="200" spans="2:15">
      <c r="B200" s="115"/>
      <c r="C200" s="115"/>
      <c r="D200" s="115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</row>
    <row r="201" spans="2:15">
      <c r="B201" s="115"/>
      <c r="C201" s="115"/>
      <c r="D201" s="115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</row>
    <row r="202" spans="2:15">
      <c r="B202" s="115"/>
      <c r="C202" s="115"/>
      <c r="D202" s="115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</row>
    <row r="203" spans="2:15">
      <c r="B203" s="115"/>
      <c r="C203" s="115"/>
      <c r="D203" s="115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</row>
    <row r="204" spans="2:15">
      <c r="B204" s="115"/>
      <c r="C204" s="115"/>
      <c r="D204" s="115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</row>
    <row r="205" spans="2:15">
      <c r="B205" s="115"/>
      <c r="C205" s="115"/>
      <c r="D205" s="115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</row>
    <row r="206" spans="2:15">
      <c r="B206" s="115"/>
      <c r="C206" s="115"/>
      <c r="D206" s="115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</row>
    <row r="207" spans="2:15">
      <c r="B207" s="115"/>
      <c r="C207" s="115"/>
      <c r="D207" s="115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</row>
    <row r="208" spans="2:15">
      <c r="B208" s="115"/>
      <c r="C208" s="115"/>
      <c r="D208" s="115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</row>
    <row r="209" spans="2:15">
      <c r="B209" s="115"/>
      <c r="C209" s="115"/>
      <c r="D209" s="115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</row>
    <row r="210" spans="2:15">
      <c r="B210" s="115"/>
      <c r="C210" s="115"/>
      <c r="D210" s="115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</row>
    <row r="211" spans="2:15">
      <c r="B211" s="115"/>
      <c r="C211" s="115"/>
      <c r="D211" s="115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</row>
    <row r="212" spans="2:15">
      <c r="B212" s="115"/>
      <c r="C212" s="115"/>
      <c r="D212" s="115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</row>
    <row r="213" spans="2:15">
      <c r="B213" s="115"/>
      <c r="C213" s="115"/>
      <c r="D213" s="115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</row>
    <row r="214" spans="2:15">
      <c r="B214" s="115"/>
      <c r="C214" s="115"/>
      <c r="D214" s="115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</row>
    <row r="215" spans="2:15">
      <c r="B215" s="115"/>
      <c r="C215" s="115"/>
      <c r="D215" s="115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</row>
    <row r="216" spans="2:15">
      <c r="B216" s="115"/>
      <c r="C216" s="115"/>
      <c r="D216" s="115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</row>
    <row r="217" spans="2:15">
      <c r="B217" s="115"/>
      <c r="C217" s="115"/>
      <c r="D217" s="115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</row>
    <row r="218" spans="2:15">
      <c r="B218" s="115"/>
      <c r="C218" s="115"/>
      <c r="D218" s="115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</row>
    <row r="219" spans="2:15">
      <c r="B219" s="115"/>
      <c r="C219" s="115"/>
      <c r="D219" s="115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</row>
    <row r="220" spans="2:15">
      <c r="B220" s="115"/>
      <c r="C220" s="115"/>
      <c r="D220" s="115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</row>
    <row r="221" spans="2:15">
      <c r="B221" s="115"/>
      <c r="C221" s="115"/>
      <c r="D221" s="115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2:15">
      <c r="B222" s="115"/>
      <c r="C222" s="115"/>
      <c r="D222" s="115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</row>
    <row r="223" spans="2:15">
      <c r="B223" s="115"/>
      <c r="C223" s="115"/>
      <c r="D223" s="115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</row>
    <row r="224" spans="2:15">
      <c r="B224" s="115"/>
      <c r="C224" s="115"/>
      <c r="D224" s="115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</row>
    <row r="225" spans="2:15">
      <c r="B225" s="115"/>
      <c r="C225" s="115"/>
      <c r="D225" s="115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</row>
    <row r="226" spans="2:15">
      <c r="B226" s="115"/>
      <c r="C226" s="115"/>
      <c r="D226" s="115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</row>
    <row r="227" spans="2:15">
      <c r="B227" s="115"/>
      <c r="C227" s="115"/>
      <c r="D227" s="115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</row>
    <row r="228" spans="2:15">
      <c r="B228" s="115"/>
      <c r="C228" s="115"/>
      <c r="D228" s="115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</row>
    <row r="229" spans="2:15">
      <c r="B229" s="115"/>
      <c r="C229" s="115"/>
      <c r="D229" s="115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</row>
    <row r="230" spans="2:15">
      <c r="B230" s="115"/>
      <c r="C230" s="115"/>
      <c r="D230" s="115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</row>
    <row r="231" spans="2:15">
      <c r="B231" s="115"/>
      <c r="C231" s="115"/>
      <c r="D231" s="115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</row>
    <row r="232" spans="2:15">
      <c r="B232" s="115"/>
      <c r="C232" s="115"/>
      <c r="D232" s="115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</row>
    <row r="233" spans="2:15">
      <c r="B233" s="115"/>
      <c r="C233" s="115"/>
      <c r="D233" s="115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</row>
    <row r="234" spans="2:15">
      <c r="B234" s="115"/>
      <c r="C234" s="115"/>
      <c r="D234" s="115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</row>
    <row r="235" spans="2:15">
      <c r="B235" s="115"/>
      <c r="C235" s="115"/>
      <c r="D235" s="115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</row>
    <row r="236" spans="2:15">
      <c r="B236" s="115"/>
      <c r="C236" s="115"/>
      <c r="D236" s="115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</row>
    <row r="237" spans="2:15">
      <c r="B237" s="115"/>
      <c r="C237" s="115"/>
      <c r="D237" s="115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</row>
    <row r="238" spans="2:15">
      <c r="B238" s="115"/>
      <c r="C238" s="115"/>
      <c r="D238" s="115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</row>
    <row r="239" spans="2:15">
      <c r="B239" s="115"/>
      <c r="C239" s="115"/>
      <c r="D239" s="115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</row>
    <row r="240" spans="2:15">
      <c r="B240" s="115"/>
      <c r="C240" s="115"/>
      <c r="D240" s="115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</row>
    <row r="241" spans="2:15">
      <c r="B241" s="115"/>
      <c r="C241" s="115"/>
      <c r="D241" s="115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</row>
    <row r="242" spans="2:15">
      <c r="B242" s="115"/>
      <c r="C242" s="115"/>
      <c r="D242" s="115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</row>
    <row r="243" spans="2:15">
      <c r="B243" s="115"/>
      <c r="C243" s="115"/>
      <c r="D243" s="115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</row>
    <row r="244" spans="2:15">
      <c r="B244" s="115"/>
      <c r="C244" s="115"/>
      <c r="D244" s="115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</row>
    <row r="245" spans="2:15">
      <c r="B245" s="115"/>
      <c r="C245" s="115"/>
      <c r="D245" s="115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</row>
    <row r="246" spans="2:15">
      <c r="B246" s="115"/>
      <c r="C246" s="115"/>
      <c r="D246" s="115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</row>
    <row r="247" spans="2:15">
      <c r="B247" s="115"/>
      <c r="C247" s="115"/>
      <c r="D247" s="115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</row>
    <row r="248" spans="2:15">
      <c r="B248" s="115"/>
      <c r="C248" s="115"/>
      <c r="D248" s="115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</row>
    <row r="249" spans="2:15">
      <c r="B249" s="115"/>
      <c r="C249" s="115"/>
      <c r="D249" s="115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</row>
    <row r="250" spans="2:15">
      <c r="B250" s="115"/>
      <c r="C250" s="115"/>
      <c r="D250" s="115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</row>
    <row r="251" spans="2:15">
      <c r="B251" s="115"/>
      <c r="C251" s="115"/>
      <c r="D251" s="115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</row>
    <row r="252" spans="2:15">
      <c r="B252" s="115"/>
      <c r="C252" s="115"/>
      <c r="D252" s="115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</row>
    <row r="253" spans="2:15">
      <c r="B253" s="115"/>
      <c r="C253" s="115"/>
      <c r="D253" s="115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</row>
    <row r="254" spans="2:15">
      <c r="B254" s="115"/>
      <c r="C254" s="115"/>
      <c r="D254" s="115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</row>
    <row r="255" spans="2:15">
      <c r="B255" s="115"/>
      <c r="C255" s="115"/>
      <c r="D255" s="115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</row>
    <row r="256" spans="2:15">
      <c r="B256" s="115"/>
      <c r="C256" s="115"/>
      <c r="D256" s="115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</row>
    <row r="257" spans="2:15">
      <c r="B257" s="115"/>
      <c r="C257" s="115"/>
      <c r="D257" s="115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</row>
    <row r="258" spans="2:15">
      <c r="B258" s="115"/>
      <c r="C258" s="115"/>
      <c r="D258" s="115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</row>
    <row r="259" spans="2:15">
      <c r="B259" s="115"/>
      <c r="C259" s="115"/>
      <c r="D259" s="115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</row>
    <row r="260" spans="2:15">
      <c r="B260" s="115"/>
      <c r="C260" s="115"/>
      <c r="D260" s="115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</row>
    <row r="261" spans="2:15">
      <c r="B261" s="115"/>
      <c r="C261" s="115"/>
      <c r="D261" s="115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</row>
    <row r="262" spans="2:15">
      <c r="B262" s="115"/>
      <c r="C262" s="115"/>
      <c r="D262" s="115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</row>
    <row r="263" spans="2:15">
      <c r="B263" s="115"/>
      <c r="C263" s="115"/>
      <c r="D263" s="115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</row>
    <row r="264" spans="2:15">
      <c r="B264" s="115"/>
      <c r="C264" s="115"/>
      <c r="D264" s="115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</row>
    <row r="265" spans="2:15">
      <c r="B265" s="115"/>
      <c r="C265" s="115"/>
      <c r="D265" s="115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</row>
    <row r="266" spans="2:15">
      <c r="B266" s="115"/>
      <c r="C266" s="115"/>
      <c r="D266" s="115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</row>
    <row r="267" spans="2:15">
      <c r="B267" s="115"/>
      <c r="C267" s="115"/>
      <c r="D267" s="115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</row>
    <row r="268" spans="2:15">
      <c r="B268" s="115"/>
      <c r="C268" s="115"/>
      <c r="D268" s="115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</row>
    <row r="269" spans="2:15">
      <c r="B269" s="115"/>
      <c r="C269" s="115"/>
      <c r="D269" s="115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</row>
    <row r="270" spans="2:15">
      <c r="B270" s="115"/>
      <c r="C270" s="115"/>
      <c r="D270" s="115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</row>
    <row r="271" spans="2:15">
      <c r="B271" s="115"/>
      <c r="C271" s="115"/>
      <c r="D271" s="115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</row>
    <row r="272" spans="2:15">
      <c r="B272" s="115"/>
      <c r="C272" s="115"/>
      <c r="D272" s="115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</row>
    <row r="273" spans="2:15">
      <c r="B273" s="115"/>
      <c r="C273" s="115"/>
      <c r="D273" s="115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</row>
    <row r="274" spans="2:15">
      <c r="B274" s="115"/>
      <c r="C274" s="115"/>
      <c r="D274" s="115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</row>
    <row r="275" spans="2:15">
      <c r="B275" s="115"/>
      <c r="C275" s="115"/>
      <c r="D275" s="115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</row>
    <row r="276" spans="2:15">
      <c r="B276" s="115"/>
      <c r="C276" s="115"/>
      <c r="D276" s="115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</row>
    <row r="277" spans="2:15">
      <c r="B277" s="115"/>
      <c r="C277" s="115"/>
      <c r="D277" s="115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</row>
    <row r="278" spans="2:15">
      <c r="B278" s="115"/>
      <c r="C278" s="115"/>
      <c r="D278" s="115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</row>
    <row r="279" spans="2:15">
      <c r="B279" s="115"/>
      <c r="C279" s="115"/>
      <c r="D279" s="115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</row>
    <row r="280" spans="2:15">
      <c r="B280" s="115"/>
      <c r="C280" s="115"/>
      <c r="D280" s="115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</row>
    <row r="281" spans="2:15">
      <c r="B281" s="115"/>
      <c r="C281" s="115"/>
      <c r="D281" s="115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</row>
    <row r="282" spans="2:15">
      <c r="B282" s="115"/>
      <c r="C282" s="115"/>
      <c r="D282" s="115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</row>
    <row r="283" spans="2:15">
      <c r="B283" s="115"/>
      <c r="C283" s="115"/>
      <c r="D283" s="115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</row>
    <row r="284" spans="2:15">
      <c r="B284" s="115"/>
      <c r="C284" s="115"/>
      <c r="D284" s="115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</row>
    <row r="285" spans="2:15">
      <c r="B285" s="115"/>
      <c r="C285" s="115"/>
      <c r="D285" s="115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</row>
    <row r="286" spans="2:15">
      <c r="B286" s="115"/>
      <c r="C286" s="115"/>
      <c r="D286" s="115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</row>
    <row r="287" spans="2:15">
      <c r="B287" s="115"/>
      <c r="C287" s="115"/>
      <c r="D287" s="115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</row>
    <row r="288" spans="2:15">
      <c r="B288" s="115"/>
      <c r="C288" s="115"/>
      <c r="D288" s="115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</row>
    <row r="289" spans="2:15">
      <c r="B289" s="115"/>
      <c r="C289" s="115"/>
      <c r="D289" s="115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</row>
    <row r="290" spans="2:15">
      <c r="B290" s="115"/>
      <c r="C290" s="115"/>
      <c r="D290" s="115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</row>
    <row r="291" spans="2:15">
      <c r="B291" s="115"/>
      <c r="C291" s="115"/>
      <c r="D291" s="115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</row>
    <row r="292" spans="2:15">
      <c r="B292" s="115"/>
      <c r="C292" s="115"/>
      <c r="D292" s="115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</row>
    <row r="293" spans="2:15">
      <c r="B293" s="115"/>
      <c r="C293" s="115"/>
      <c r="D293" s="115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</row>
    <row r="294" spans="2:15">
      <c r="B294" s="115"/>
      <c r="C294" s="115"/>
      <c r="D294" s="115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</row>
    <row r="295" spans="2:15">
      <c r="B295" s="115"/>
      <c r="C295" s="115"/>
      <c r="D295" s="115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</row>
    <row r="296" spans="2:15">
      <c r="B296" s="115"/>
      <c r="C296" s="115"/>
      <c r="D296" s="115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</row>
    <row r="297" spans="2:15">
      <c r="B297" s="115"/>
      <c r="C297" s="115"/>
      <c r="D297" s="115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</row>
    <row r="298" spans="2:15">
      <c r="B298" s="115"/>
      <c r="C298" s="115"/>
      <c r="D298" s="115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</row>
    <row r="299" spans="2:15">
      <c r="B299" s="115"/>
      <c r="C299" s="115"/>
      <c r="D299" s="115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</row>
    <row r="300" spans="2:15">
      <c r="B300" s="115"/>
      <c r="C300" s="115"/>
      <c r="D300" s="115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</row>
  </sheetData>
  <sheetProtection sheet="1" objects="1" scenarios="1"/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43.42578125" style="2" bestFit="1" customWidth="1"/>
    <col min="3" max="3" width="57.140625" style="2" bestFit="1" customWidth="1"/>
    <col min="4" max="4" width="7.140625" style="1" bestFit="1" customWidth="1"/>
    <col min="5" max="5" width="7.5703125" style="1" bestFit="1" customWidth="1"/>
    <col min="6" max="6" width="9.7109375" style="1" bestFit="1" customWidth="1"/>
    <col min="7" max="7" width="11.28515625" style="1" bestFit="1" customWidth="1"/>
    <col min="8" max="8" width="9.7109375" style="1" bestFit="1" customWidth="1"/>
    <col min="9" max="9" width="10.42578125" style="1" bestFit="1" customWidth="1"/>
    <col min="10" max="10" width="46.7109375" style="1" bestFit="1" customWidth="1"/>
    <col min="11" max="16384" width="9.140625" style="1"/>
  </cols>
  <sheetData>
    <row r="1" spans="2:10">
      <c r="B1" s="46" t="s">
        <v>144</v>
      </c>
      <c r="C1" s="67" t="s" vm="1">
        <v>229</v>
      </c>
    </row>
    <row r="2" spans="2:10">
      <c r="B2" s="46" t="s">
        <v>143</v>
      </c>
      <c r="C2" s="67" t="s">
        <v>230</v>
      </c>
    </row>
    <row r="3" spans="2:10">
      <c r="B3" s="46" t="s">
        <v>145</v>
      </c>
      <c r="C3" s="67" t="s">
        <v>231</v>
      </c>
    </row>
    <row r="4" spans="2:10">
      <c r="B4" s="46" t="s">
        <v>146</v>
      </c>
      <c r="C4" s="67">
        <v>8801</v>
      </c>
    </row>
    <row r="6" spans="2:10" ht="26.25" customHeight="1">
      <c r="B6" s="152" t="s">
        <v>176</v>
      </c>
      <c r="C6" s="153"/>
      <c r="D6" s="153"/>
      <c r="E6" s="153"/>
      <c r="F6" s="153"/>
      <c r="G6" s="153"/>
      <c r="H6" s="153"/>
      <c r="I6" s="153"/>
      <c r="J6" s="154"/>
    </row>
    <row r="7" spans="2:10" s="3" customFormat="1" ht="78.75">
      <c r="B7" s="47" t="s">
        <v>114</v>
      </c>
      <c r="C7" s="49" t="s">
        <v>54</v>
      </c>
      <c r="D7" s="49" t="s">
        <v>84</v>
      </c>
      <c r="E7" s="49" t="s">
        <v>55</v>
      </c>
      <c r="F7" s="49" t="s">
        <v>101</v>
      </c>
      <c r="G7" s="49" t="s">
        <v>187</v>
      </c>
      <c r="H7" s="49" t="s">
        <v>147</v>
      </c>
      <c r="I7" s="49" t="s">
        <v>148</v>
      </c>
      <c r="J7" s="64" t="s">
        <v>215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209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88" t="s">
        <v>40</v>
      </c>
      <c r="C10" s="94"/>
      <c r="D10" s="88"/>
      <c r="E10" s="101">
        <v>1.1880076941419244E-2</v>
      </c>
      <c r="F10" s="73"/>
      <c r="G10" s="83">
        <v>199363.31692000004</v>
      </c>
      <c r="H10" s="84">
        <f>IFERROR(G10/$G$10,0)</f>
        <v>1</v>
      </c>
      <c r="I10" s="84">
        <f>G10/'סכום נכסי הקרן'!$C$42</f>
        <v>1.0641879872803661E-2</v>
      </c>
      <c r="J10" s="73"/>
    </row>
    <row r="11" spans="2:10" ht="22.5" customHeight="1">
      <c r="B11" s="92" t="s">
        <v>202</v>
      </c>
      <c r="C11" s="94"/>
      <c r="D11" s="88"/>
      <c r="E11" s="101">
        <v>1.1880076941419244E-2</v>
      </c>
      <c r="F11" s="86"/>
      <c r="G11" s="83">
        <v>199363.31692000004</v>
      </c>
      <c r="H11" s="84">
        <f t="shared" ref="H11:H26" si="0">IFERROR(G11/$G$10,0)</f>
        <v>1</v>
      </c>
      <c r="I11" s="84">
        <f>G11/'סכום נכסי הקרן'!$C$42</f>
        <v>1.0641879872803661E-2</v>
      </c>
      <c r="J11" s="73"/>
    </row>
    <row r="12" spans="2:10">
      <c r="B12" s="89" t="s">
        <v>85</v>
      </c>
      <c r="C12" s="102"/>
      <c r="D12" s="93"/>
      <c r="E12" s="103">
        <v>4.022431226777913E-2</v>
      </c>
      <c r="F12" s="100"/>
      <c r="G12" s="80">
        <v>58881.09481000001</v>
      </c>
      <c r="H12" s="81">
        <f t="shared" si="0"/>
        <v>0.29534568204253769</v>
      </c>
      <c r="I12" s="81">
        <f>G12/'סכום נכסי הקרן'!$C$42</f>
        <v>3.1430332692479516E-3</v>
      </c>
      <c r="J12" s="71"/>
    </row>
    <row r="13" spans="2:10">
      <c r="B13" s="76" t="s">
        <v>3237</v>
      </c>
      <c r="C13" s="94">
        <v>44926</v>
      </c>
      <c r="D13" s="88" t="s">
        <v>3238</v>
      </c>
      <c r="E13" s="101">
        <v>3.8443021031945405E-2</v>
      </c>
      <c r="F13" s="86" t="s">
        <v>131</v>
      </c>
      <c r="G13" s="83">
        <v>8625.2044800000003</v>
      </c>
      <c r="H13" s="84">
        <f t="shared" si="0"/>
        <v>4.3263748884460516E-2</v>
      </c>
      <c r="I13" s="84">
        <f>G13/'סכום נכסי הקרן'!$C$42</f>
        <v>4.6040761847557221E-4</v>
      </c>
      <c r="J13" s="73" t="s">
        <v>3239</v>
      </c>
    </row>
    <row r="14" spans="2:10">
      <c r="B14" s="76" t="s">
        <v>3240</v>
      </c>
      <c r="C14" s="94">
        <v>45107</v>
      </c>
      <c r="D14" s="88" t="s">
        <v>3241</v>
      </c>
      <c r="E14" s="101">
        <v>5.5702368877963579E-2</v>
      </c>
      <c r="F14" s="86" t="s">
        <v>131</v>
      </c>
      <c r="G14" s="83">
        <v>5928.0000000000009</v>
      </c>
      <c r="H14" s="84">
        <f t="shared" si="0"/>
        <v>2.9734657767450632E-2</v>
      </c>
      <c r="I14" s="84">
        <f>G14/'סכום נכסי הקרן'!$C$42</f>
        <v>3.1643265602013791E-4</v>
      </c>
      <c r="J14" s="73" t="s">
        <v>3242</v>
      </c>
    </row>
    <row r="15" spans="2:10">
      <c r="B15" s="76" t="s">
        <v>3243</v>
      </c>
      <c r="C15" s="94">
        <v>44926</v>
      </c>
      <c r="D15" s="88" t="s">
        <v>3241</v>
      </c>
      <c r="E15" s="101">
        <v>1.03495447062998E-2</v>
      </c>
      <c r="F15" s="86" t="s">
        <v>131</v>
      </c>
      <c r="G15" s="83">
        <v>5007.0243300000011</v>
      </c>
      <c r="H15" s="84">
        <f t="shared" si="0"/>
        <v>2.5115073361310525E-2</v>
      </c>
      <c r="I15" s="84">
        <f>G15/'סכום נכסי הקרן'!$C$42</f>
        <v>2.6727159370771783E-4</v>
      </c>
      <c r="J15" s="73" t="s">
        <v>3244</v>
      </c>
    </row>
    <row r="16" spans="2:10">
      <c r="B16" s="76" t="s">
        <v>3245</v>
      </c>
      <c r="C16" s="94">
        <v>44926</v>
      </c>
      <c r="D16" s="88" t="s">
        <v>3241</v>
      </c>
      <c r="E16" s="101">
        <v>4.7296312681196134E-2</v>
      </c>
      <c r="F16" s="86" t="s">
        <v>131</v>
      </c>
      <c r="G16" s="83">
        <v>28446.044000000005</v>
      </c>
      <c r="H16" s="84">
        <f t="shared" si="0"/>
        <v>0.14268444385591134</v>
      </c>
      <c r="I16" s="84">
        <f>G16/'סכום נכסי הקרן'!$C$42</f>
        <v>1.5184307112324068E-3</v>
      </c>
      <c r="J16" s="73" t="s">
        <v>3246</v>
      </c>
    </row>
    <row r="17" spans="2:10">
      <c r="B17" s="76" t="s">
        <v>3247</v>
      </c>
      <c r="C17" s="94">
        <v>44834</v>
      </c>
      <c r="D17" s="88" t="s">
        <v>3241</v>
      </c>
      <c r="E17" s="101">
        <v>9.3472825224956522E-4</v>
      </c>
      <c r="F17" s="86" t="s">
        <v>131</v>
      </c>
      <c r="G17" s="83">
        <v>10874.822000000002</v>
      </c>
      <c r="H17" s="84">
        <f t="shared" si="0"/>
        <v>5.4547758173404688E-2</v>
      </c>
      <c r="I17" s="84">
        <f>G17/'סכום נכסי הקרן'!$C$42</f>
        <v>5.8049068981211674E-4</v>
      </c>
      <c r="J17" s="73" t="s">
        <v>3248</v>
      </c>
    </row>
    <row r="18" spans="2:10">
      <c r="B18" s="76" t="s">
        <v>3258</v>
      </c>
      <c r="C18" s="94">
        <v>44977</v>
      </c>
      <c r="D18" s="88" t="s">
        <v>3241</v>
      </c>
      <c r="E18" s="101">
        <v>1.3517987452427962E-2</v>
      </c>
      <c r="F18" s="86" t="s">
        <v>131</v>
      </c>
      <c r="G18" s="83">
        <v>22140.172000000002</v>
      </c>
      <c r="H18" s="84">
        <f t="shared" si="0"/>
        <v>0.11105439226256629</v>
      </c>
      <c r="I18" s="84">
        <f>G18/'סכום נכסי הקרן'!$C$42</f>
        <v>1.1818275018054467E-3</v>
      </c>
      <c r="J18" s="73" t="s">
        <v>3259</v>
      </c>
    </row>
    <row r="19" spans="2:10">
      <c r="B19" s="92"/>
      <c r="C19" s="94"/>
      <c r="D19" s="88"/>
      <c r="E19" s="101"/>
      <c r="F19" s="73"/>
      <c r="G19" s="73"/>
      <c r="H19" s="84"/>
      <c r="I19" s="73"/>
      <c r="J19" s="73"/>
    </row>
    <row r="20" spans="2:10">
      <c r="B20" s="89" t="s">
        <v>86</v>
      </c>
      <c r="C20" s="102"/>
      <c r="D20" s="93"/>
      <c r="E20" s="103">
        <v>0</v>
      </c>
      <c r="F20" s="100"/>
      <c r="G20" s="80">
        <v>140482.22211000003</v>
      </c>
      <c r="H20" s="81">
        <f t="shared" si="0"/>
        <v>0.70465431795746225</v>
      </c>
      <c r="I20" s="81">
        <f>G20/'סכום נכסי הקרן'!$C$42</f>
        <v>7.4988466035557089E-3</v>
      </c>
      <c r="J20" s="71"/>
    </row>
    <row r="21" spans="2:10">
      <c r="B21" s="76" t="s">
        <v>3249</v>
      </c>
      <c r="C21" s="94">
        <v>44834</v>
      </c>
      <c r="D21" s="88" t="s">
        <v>26</v>
      </c>
      <c r="E21" s="101">
        <v>0</v>
      </c>
      <c r="F21" s="86" t="s">
        <v>131</v>
      </c>
      <c r="G21" s="83">
        <v>72963.525670000017</v>
      </c>
      <c r="H21" s="84">
        <f t="shared" si="0"/>
        <v>0.36598270332389493</v>
      </c>
      <c r="I21" s="84">
        <f>G21/'סכום נכסי הקרן'!$C$42</f>
        <v>3.8947439642968307E-3</v>
      </c>
      <c r="J21" s="73" t="s">
        <v>3250</v>
      </c>
    </row>
    <row r="22" spans="2:10">
      <c r="B22" s="76" t="s">
        <v>3251</v>
      </c>
      <c r="C22" s="94">
        <v>44834</v>
      </c>
      <c r="D22" s="88" t="s">
        <v>26</v>
      </c>
      <c r="E22" s="101">
        <v>0</v>
      </c>
      <c r="F22" s="86" t="s">
        <v>131</v>
      </c>
      <c r="G22" s="83">
        <v>20237.523000000005</v>
      </c>
      <c r="H22" s="84">
        <f t="shared" si="0"/>
        <v>0.10151076593554501</v>
      </c>
      <c r="I22" s="84">
        <f>G22/'סכום נכסי הקרן'!$C$42</f>
        <v>1.0802653768823599E-3</v>
      </c>
      <c r="J22" s="73" t="s">
        <v>3252</v>
      </c>
    </row>
    <row r="23" spans="2:10">
      <c r="B23" s="76" t="s">
        <v>3253</v>
      </c>
      <c r="C23" s="94">
        <v>44377</v>
      </c>
      <c r="D23" s="88" t="s">
        <v>26</v>
      </c>
      <c r="E23" s="101">
        <v>0</v>
      </c>
      <c r="F23" s="86" t="s">
        <v>131</v>
      </c>
      <c r="G23" s="83">
        <v>1868.7042100000001</v>
      </c>
      <c r="H23" s="84">
        <f t="shared" si="0"/>
        <v>9.3733603496869416E-3</v>
      </c>
      <c r="I23" s="84">
        <f>G23/'סכום נכסי הקרן'!$C$42</f>
        <v>9.9750174845869335E-5</v>
      </c>
      <c r="J23" s="73" t="s">
        <v>3254</v>
      </c>
    </row>
    <row r="24" spans="2:10">
      <c r="B24" s="76" t="s">
        <v>3255</v>
      </c>
      <c r="C24" s="94">
        <v>44377</v>
      </c>
      <c r="D24" s="88" t="s">
        <v>26</v>
      </c>
      <c r="E24" s="101">
        <v>0</v>
      </c>
      <c r="F24" s="86" t="s">
        <v>131</v>
      </c>
      <c r="G24" s="83">
        <v>2564.1412300000006</v>
      </c>
      <c r="H24" s="84">
        <f t="shared" si="0"/>
        <v>1.2861650125077584E-2</v>
      </c>
      <c r="I24" s="84">
        <f>G24/'סכום נכסי הקרן'!$C$42</f>
        <v>1.3687213559710582E-4</v>
      </c>
      <c r="J24" s="73" t="s">
        <v>3254</v>
      </c>
    </row>
    <row r="25" spans="2:10">
      <c r="B25" s="76" t="s">
        <v>3256</v>
      </c>
      <c r="C25" s="94">
        <v>44834</v>
      </c>
      <c r="D25" s="88" t="s">
        <v>26</v>
      </c>
      <c r="E25" s="101">
        <v>0</v>
      </c>
      <c r="F25" s="86" t="s">
        <v>131</v>
      </c>
      <c r="G25" s="83">
        <v>2865.1560000000004</v>
      </c>
      <c r="H25" s="84">
        <f t="shared" si="0"/>
        <v>1.4371530551679787E-2</v>
      </c>
      <c r="I25" s="84">
        <f>G25/'סכום נכסי הקרן'!$C$42</f>
        <v>1.52940101719304E-4</v>
      </c>
      <c r="J25" s="73" t="s">
        <v>3257</v>
      </c>
    </row>
    <row r="26" spans="2:10">
      <c r="B26" s="76" t="s">
        <v>3260</v>
      </c>
      <c r="C26" s="94">
        <v>45077</v>
      </c>
      <c r="D26" s="88" t="s">
        <v>26</v>
      </c>
      <c r="E26" s="101">
        <v>0</v>
      </c>
      <c r="F26" s="86" t="s">
        <v>131</v>
      </c>
      <c r="G26" s="83">
        <v>17843.000000000004</v>
      </c>
      <c r="H26" s="84">
        <f t="shared" si="0"/>
        <v>8.949991540901174E-2</v>
      </c>
      <c r="I26" s="84">
        <f>G26/'סכום נכסי הקרן'!$C$42</f>
        <v>9.5244734840879231E-4</v>
      </c>
      <c r="J26" s="73" t="s">
        <v>3261</v>
      </c>
    </row>
    <row r="27" spans="2:10">
      <c r="B27" s="92"/>
      <c r="C27" s="94"/>
      <c r="D27" s="88"/>
      <c r="E27" s="101"/>
      <c r="F27" s="73"/>
      <c r="G27" s="73"/>
      <c r="H27" s="84"/>
      <c r="I27" s="73"/>
      <c r="J27" s="73"/>
    </row>
    <row r="28" spans="2:10">
      <c r="B28" s="88"/>
      <c r="C28" s="94"/>
      <c r="D28" s="88"/>
      <c r="E28" s="101"/>
      <c r="F28" s="88"/>
      <c r="G28" s="88"/>
      <c r="H28" s="88"/>
      <c r="I28" s="88"/>
      <c r="J28" s="88"/>
    </row>
    <row r="29" spans="2:10">
      <c r="B29" s="88"/>
      <c r="C29" s="94"/>
      <c r="D29" s="88"/>
      <c r="E29" s="101"/>
      <c r="F29" s="88"/>
      <c r="G29" s="88"/>
      <c r="H29" s="88"/>
      <c r="I29" s="88"/>
      <c r="J29" s="88"/>
    </row>
    <row r="30" spans="2:10">
      <c r="B30" s="124"/>
      <c r="C30" s="94"/>
      <c r="D30" s="88"/>
      <c r="E30" s="101"/>
      <c r="F30" s="88"/>
      <c r="G30" s="88"/>
      <c r="H30" s="88"/>
      <c r="I30" s="88"/>
      <c r="J30" s="88"/>
    </row>
    <row r="31" spans="2:10">
      <c r="B31" s="124"/>
      <c r="C31" s="94"/>
      <c r="D31" s="88"/>
      <c r="E31" s="101"/>
      <c r="F31" s="88"/>
      <c r="G31" s="88"/>
      <c r="H31" s="88"/>
      <c r="I31" s="88"/>
      <c r="J31" s="88"/>
    </row>
    <row r="32" spans="2:10">
      <c r="B32" s="88"/>
      <c r="C32" s="94"/>
      <c r="D32" s="88"/>
      <c r="E32" s="101"/>
      <c r="F32" s="88"/>
      <c r="G32" s="88"/>
      <c r="H32" s="88"/>
      <c r="I32" s="88"/>
      <c r="J32" s="88"/>
    </row>
    <row r="33" spans="2:10">
      <c r="B33" s="88"/>
      <c r="C33" s="94"/>
      <c r="D33" s="88"/>
      <c r="E33" s="101"/>
      <c r="F33" s="88"/>
      <c r="G33" s="88"/>
      <c r="H33" s="88"/>
      <c r="I33" s="88"/>
      <c r="J33" s="88"/>
    </row>
    <row r="34" spans="2:10">
      <c r="B34" s="88"/>
      <c r="C34" s="94"/>
      <c r="D34" s="88"/>
      <c r="E34" s="101"/>
      <c r="F34" s="88"/>
      <c r="G34" s="88"/>
      <c r="H34" s="88"/>
      <c r="I34" s="88"/>
      <c r="J34" s="88"/>
    </row>
    <row r="35" spans="2:10">
      <c r="B35" s="88"/>
      <c r="C35" s="94"/>
      <c r="D35" s="88"/>
      <c r="E35" s="101"/>
      <c r="F35" s="88"/>
      <c r="G35" s="88"/>
      <c r="H35" s="88"/>
      <c r="I35" s="88"/>
      <c r="J35" s="88"/>
    </row>
    <row r="36" spans="2:10">
      <c r="B36" s="88"/>
      <c r="C36" s="94"/>
      <c r="D36" s="88"/>
      <c r="E36" s="101"/>
      <c r="F36" s="88"/>
      <c r="G36" s="88"/>
      <c r="H36" s="88"/>
      <c r="I36" s="88"/>
      <c r="J36" s="88"/>
    </row>
    <row r="37" spans="2:10">
      <c r="B37" s="88"/>
      <c r="C37" s="94"/>
      <c r="D37" s="88"/>
      <c r="E37" s="101"/>
      <c r="F37" s="88"/>
      <c r="G37" s="88"/>
      <c r="H37" s="88"/>
      <c r="I37" s="88"/>
      <c r="J37" s="88"/>
    </row>
    <row r="38" spans="2:10">
      <c r="B38" s="88"/>
      <c r="C38" s="94"/>
      <c r="D38" s="88"/>
      <c r="E38" s="101"/>
      <c r="F38" s="88"/>
      <c r="G38" s="88"/>
      <c r="H38" s="88"/>
      <c r="I38" s="88"/>
      <c r="J38" s="88"/>
    </row>
    <row r="39" spans="2:10">
      <c r="B39" s="88"/>
      <c r="C39" s="94"/>
      <c r="D39" s="88"/>
      <c r="E39" s="101"/>
      <c r="F39" s="88"/>
      <c r="G39" s="88"/>
      <c r="H39" s="88"/>
      <c r="I39" s="88"/>
      <c r="J39" s="88"/>
    </row>
    <row r="40" spans="2:10">
      <c r="B40" s="88"/>
      <c r="C40" s="94"/>
      <c r="D40" s="88"/>
      <c r="E40" s="101"/>
      <c r="F40" s="88"/>
      <c r="G40" s="88"/>
      <c r="H40" s="88"/>
      <c r="I40" s="88"/>
      <c r="J40" s="88"/>
    </row>
    <row r="41" spans="2:10">
      <c r="B41" s="88"/>
      <c r="C41" s="94"/>
      <c r="D41" s="88"/>
      <c r="E41" s="101"/>
      <c r="F41" s="88"/>
      <c r="G41" s="88"/>
      <c r="H41" s="88"/>
      <c r="I41" s="88"/>
      <c r="J41" s="88"/>
    </row>
    <row r="42" spans="2:10">
      <c r="B42" s="88"/>
      <c r="C42" s="94"/>
      <c r="D42" s="88"/>
      <c r="E42" s="101"/>
      <c r="F42" s="88"/>
      <c r="G42" s="88"/>
      <c r="H42" s="88"/>
      <c r="I42" s="88"/>
      <c r="J42" s="88"/>
    </row>
    <row r="43" spans="2:10">
      <c r="B43" s="88"/>
      <c r="C43" s="94"/>
      <c r="D43" s="88"/>
      <c r="E43" s="101"/>
      <c r="F43" s="88"/>
      <c r="G43" s="88"/>
      <c r="H43" s="88"/>
      <c r="I43" s="88"/>
      <c r="J43" s="88"/>
    </row>
    <row r="44" spans="2:10">
      <c r="B44" s="88"/>
      <c r="C44" s="94"/>
      <c r="D44" s="88"/>
      <c r="E44" s="101"/>
      <c r="F44" s="88"/>
      <c r="G44" s="88"/>
      <c r="H44" s="88"/>
      <c r="I44" s="88"/>
      <c r="J44" s="88"/>
    </row>
    <row r="45" spans="2:10">
      <c r="B45" s="88"/>
      <c r="C45" s="94"/>
      <c r="D45" s="88"/>
      <c r="E45" s="101"/>
      <c r="F45" s="88"/>
      <c r="G45" s="88"/>
      <c r="H45" s="88"/>
      <c r="I45" s="88"/>
      <c r="J45" s="88"/>
    </row>
    <row r="46" spans="2:10">
      <c r="B46" s="88"/>
      <c r="C46" s="94"/>
      <c r="D46" s="88"/>
      <c r="E46" s="101"/>
      <c r="F46" s="88"/>
      <c r="G46" s="88"/>
      <c r="H46" s="88"/>
      <c r="I46" s="88"/>
      <c r="J46" s="88"/>
    </row>
    <row r="47" spans="2:10">
      <c r="B47" s="88"/>
      <c r="C47" s="94"/>
      <c r="D47" s="88"/>
      <c r="E47" s="101"/>
      <c r="F47" s="88"/>
      <c r="G47" s="88"/>
      <c r="H47" s="88"/>
      <c r="I47" s="88"/>
      <c r="J47" s="88"/>
    </row>
    <row r="48" spans="2:10">
      <c r="B48" s="88"/>
      <c r="C48" s="94"/>
      <c r="D48" s="88"/>
      <c r="E48" s="101"/>
      <c r="F48" s="88"/>
      <c r="G48" s="88"/>
      <c r="H48" s="88"/>
      <c r="I48" s="88"/>
      <c r="J48" s="88"/>
    </row>
    <row r="49" spans="2:10">
      <c r="B49" s="88"/>
      <c r="C49" s="94"/>
      <c r="D49" s="88"/>
      <c r="E49" s="101"/>
      <c r="F49" s="88"/>
      <c r="G49" s="88"/>
      <c r="H49" s="88"/>
      <c r="I49" s="88"/>
      <c r="J49" s="88"/>
    </row>
    <row r="50" spans="2:10">
      <c r="B50" s="88"/>
      <c r="C50" s="94"/>
      <c r="D50" s="88"/>
      <c r="E50" s="101"/>
      <c r="F50" s="88"/>
      <c r="G50" s="88"/>
      <c r="H50" s="88"/>
      <c r="I50" s="88"/>
      <c r="J50" s="88"/>
    </row>
    <row r="51" spans="2:10">
      <c r="B51" s="88"/>
      <c r="C51" s="94"/>
      <c r="D51" s="88"/>
      <c r="E51" s="101"/>
      <c r="F51" s="88"/>
      <c r="G51" s="88"/>
      <c r="H51" s="88"/>
      <c r="I51" s="88"/>
      <c r="J51" s="88"/>
    </row>
    <row r="52" spans="2:10">
      <c r="B52" s="88"/>
      <c r="C52" s="94"/>
      <c r="D52" s="88"/>
      <c r="E52" s="101"/>
      <c r="F52" s="88"/>
      <c r="G52" s="88"/>
      <c r="H52" s="88"/>
      <c r="I52" s="88"/>
      <c r="J52" s="88"/>
    </row>
    <row r="53" spans="2:10">
      <c r="B53" s="88"/>
      <c r="C53" s="94"/>
      <c r="D53" s="88"/>
      <c r="E53" s="101"/>
      <c r="F53" s="88"/>
      <c r="G53" s="88"/>
      <c r="H53" s="88"/>
      <c r="I53" s="88"/>
      <c r="J53" s="88"/>
    </row>
    <row r="54" spans="2:10">
      <c r="B54" s="88"/>
      <c r="C54" s="94"/>
      <c r="D54" s="88"/>
      <c r="E54" s="101"/>
      <c r="F54" s="88"/>
      <c r="G54" s="88"/>
      <c r="H54" s="88"/>
      <c r="I54" s="88"/>
      <c r="J54" s="88"/>
    </row>
    <row r="55" spans="2:10">
      <c r="B55" s="88"/>
      <c r="C55" s="94"/>
      <c r="D55" s="88"/>
      <c r="E55" s="101"/>
      <c r="F55" s="88"/>
      <c r="G55" s="88"/>
      <c r="H55" s="88"/>
      <c r="I55" s="88"/>
      <c r="J55" s="88"/>
    </row>
    <row r="56" spans="2:10">
      <c r="B56" s="88"/>
      <c r="C56" s="94"/>
      <c r="D56" s="88"/>
      <c r="E56" s="101"/>
      <c r="F56" s="88"/>
      <c r="G56" s="88"/>
      <c r="H56" s="88"/>
      <c r="I56" s="88"/>
      <c r="J56" s="88"/>
    </row>
    <row r="57" spans="2:10">
      <c r="B57" s="88"/>
      <c r="C57" s="94"/>
      <c r="D57" s="88"/>
      <c r="E57" s="101"/>
      <c r="F57" s="88"/>
      <c r="G57" s="88"/>
      <c r="H57" s="88"/>
      <c r="I57" s="88"/>
      <c r="J57" s="88"/>
    </row>
    <row r="58" spans="2:10">
      <c r="B58" s="88"/>
      <c r="C58" s="94"/>
      <c r="D58" s="88"/>
      <c r="E58" s="101"/>
      <c r="F58" s="88"/>
      <c r="G58" s="88"/>
      <c r="H58" s="88"/>
      <c r="I58" s="88"/>
      <c r="J58" s="88"/>
    </row>
    <row r="59" spans="2:10">
      <c r="B59" s="88"/>
      <c r="C59" s="94"/>
      <c r="D59" s="88"/>
      <c r="E59" s="101"/>
      <c r="F59" s="88"/>
      <c r="G59" s="88"/>
      <c r="H59" s="88"/>
      <c r="I59" s="88"/>
      <c r="J59" s="88"/>
    </row>
    <row r="60" spans="2:10">
      <c r="B60" s="88"/>
      <c r="C60" s="94"/>
      <c r="D60" s="88"/>
      <c r="E60" s="101"/>
      <c r="F60" s="88"/>
      <c r="G60" s="88"/>
      <c r="H60" s="88"/>
      <c r="I60" s="88"/>
      <c r="J60" s="88"/>
    </row>
    <row r="61" spans="2:10">
      <c r="B61" s="88"/>
      <c r="C61" s="94"/>
      <c r="D61" s="88"/>
      <c r="E61" s="101"/>
      <c r="F61" s="88"/>
      <c r="G61" s="88"/>
      <c r="H61" s="88"/>
      <c r="I61" s="88"/>
      <c r="J61" s="88"/>
    </row>
    <row r="62" spans="2:10">
      <c r="B62" s="88"/>
      <c r="C62" s="94"/>
      <c r="D62" s="88"/>
      <c r="E62" s="101"/>
      <c r="F62" s="88"/>
      <c r="G62" s="88"/>
      <c r="H62" s="88"/>
      <c r="I62" s="88"/>
      <c r="J62" s="88"/>
    </row>
    <row r="63" spans="2:10">
      <c r="B63" s="88"/>
      <c r="C63" s="94"/>
      <c r="D63" s="88"/>
      <c r="E63" s="101"/>
      <c r="F63" s="88"/>
      <c r="G63" s="88"/>
      <c r="H63" s="88"/>
      <c r="I63" s="88"/>
      <c r="J63" s="88"/>
    </row>
    <row r="64" spans="2:10">
      <c r="B64" s="88"/>
      <c r="C64" s="94"/>
      <c r="D64" s="88"/>
      <c r="E64" s="101"/>
      <c r="F64" s="88"/>
      <c r="G64" s="88"/>
      <c r="H64" s="88"/>
      <c r="I64" s="88"/>
      <c r="J64" s="88"/>
    </row>
    <row r="65" spans="2:10">
      <c r="B65" s="88"/>
      <c r="C65" s="94"/>
      <c r="D65" s="88"/>
      <c r="E65" s="101"/>
      <c r="F65" s="88"/>
      <c r="G65" s="88"/>
      <c r="H65" s="88"/>
      <c r="I65" s="88"/>
      <c r="J65" s="88"/>
    </row>
    <row r="66" spans="2:10">
      <c r="B66" s="88"/>
      <c r="C66" s="94"/>
      <c r="D66" s="88"/>
      <c r="E66" s="101"/>
      <c r="F66" s="88"/>
      <c r="G66" s="88"/>
      <c r="H66" s="88"/>
      <c r="I66" s="88"/>
      <c r="J66" s="88"/>
    </row>
    <row r="67" spans="2:10">
      <c r="B67" s="88"/>
      <c r="C67" s="94"/>
      <c r="D67" s="88"/>
      <c r="E67" s="101"/>
      <c r="F67" s="88"/>
      <c r="G67" s="88"/>
      <c r="H67" s="88"/>
      <c r="I67" s="88"/>
      <c r="J67" s="88"/>
    </row>
    <row r="68" spans="2:10">
      <c r="B68" s="88"/>
      <c r="C68" s="94"/>
      <c r="D68" s="88"/>
      <c r="E68" s="101"/>
      <c r="F68" s="88"/>
      <c r="G68" s="88"/>
      <c r="H68" s="88"/>
      <c r="I68" s="88"/>
      <c r="J68" s="88"/>
    </row>
    <row r="69" spans="2:10">
      <c r="B69" s="88"/>
      <c r="C69" s="94"/>
      <c r="D69" s="88"/>
      <c r="E69" s="101"/>
      <c r="F69" s="88"/>
      <c r="G69" s="88"/>
      <c r="H69" s="88"/>
      <c r="I69" s="88"/>
      <c r="J69" s="88"/>
    </row>
    <row r="70" spans="2:10">
      <c r="B70" s="88"/>
      <c r="C70" s="94"/>
      <c r="D70" s="88"/>
      <c r="E70" s="101"/>
      <c r="F70" s="88"/>
      <c r="G70" s="88"/>
      <c r="H70" s="88"/>
      <c r="I70" s="88"/>
      <c r="J70" s="88"/>
    </row>
    <row r="71" spans="2:10">
      <c r="B71" s="88"/>
      <c r="C71" s="94"/>
      <c r="D71" s="88"/>
      <c r="E71" s="101"/>
      <c r="F71" s="88"/>
      <c r="G71" s="88"/>
      <c r="H71" s="88"/>
      <c r="I71" s="88"/>
      <c r="J71" s="88"/>
    </row>
    <row r="72" spans="2:10">
      <c r="B72" s="88"/>
      <c r="C72" s="94"/>
      <c r="D72" s="88"/>
      <c r="E72" s="101"/>
      <c r="F72" s="88"/>
      <c r="G72" s="88"/>
      <c r="H72" s="88"/>
      <c r="I72" s="88"/>
      <c r="J72" s="88"/>
    </row>
    <row r="73" spans="2:10">
      <c r="B73" s="88"/>
      <c r="C73" s="94"/>
      <c r="D73" s="88"/>
      <c r="E73" s="101"/>
      <c r="F73" s="88"/>
      <c r="G73" s="88"/>
      <c r="H73" s="88"/>
      <c r="I73" s="88"/>
      <c r="J73" s="88"/>
    </row>
    <row r="74" spans="2:10">
      <c r="B74" s="88"/>
      <c r="C74" s="94"/>
      <c r="D74" s="88"/>
      <c r="E74" s="101"/>
      <c r="F74" s="88"/>
      <c r="G74" s="88"/>
      <c r="H74" s="88"/>
      <c r="I74" s="88"/>
      <c r="J74" s="88"/>
    </row>
    <row r="75" spans="2:10">
      <c r="B75" s="88"/>
      <c r="C75" s="94"/>
      <c r="D75" s="88"/>
      <c r="E75" s="101"/>
      <c r="F75" s="88"/>
      <c r="G75" s="88"/>
      <c r="H75" s="88"/>
      <c r="I75" s="88"/>
      <c r="J75" s="88"/>
    </row>
    <row r="76" spans="2:10">
      <c r="B76" s="88"/>
      <c r="C76" s="94"/>
      <c r="D76" s="88"/>
      <c r="E76" s="101"/>
      <c r="F76" s="88"/>
      <c r="G76" s="88"/>
      <c r="H76" s="88"/>
      <c r="I76" s="88"/>
      <c r="J76" s="88"/>
    </row>
    <row r="77" spans="2:10">
      <c r="B77" s="88"/>
      <c r="C77" s="94"/>
      <c r="D77" s="88"/>
      <c r="E77" s="101"/>
      <c r="F77" s="88"/>
      <c r="G77" s="88"/>
      <c r="H77" s="88"/>
      <c r="I77" s="88"/>
      <c r="J77" s="88"/>
    </row>
    <row r="78" spans="2:10">
      <c r="B78" s="88"/>
      <c r="C78" s="94"/>
      <c r="D78" s="88"/>
      <c r="E78" s="101"/>
      <c r="F78" s="88"/>
      <c r="G78" s="88"/>
      <c r="H78" s="88"/>
      <c r="I78" s="88"/>
      <c r="J78" s="88"/>
    </row>
    <row r="79" spans="2:10">
      <c r="B79" s="88"/>
      <c r="C79" s="94"/>
      <c r="D79" s="88"/>
      <c r="E79" s="101"/>
      <c r="F79" s="88"/>
      <c r="G79" s="88"/>
      <c r="H79" s="88"/>
      <c r="I79" s="88"/>
      <c r="J79" s="88"/>
    </row>
    <row r="80" spans="2:10">
      <c r="B80" s="88"/>
      <c r="C80" s="94"/>
      <c r="D80" s="88"/>
      <c r="E80" s="101"/>
      <c r="F80" s="88"/>
      <c r="G80" s="88"/>
      <c r="H80" s="88"/>
      <c r="I80" s="88"/>
      <c r="J80" s="88"/>
    </row>
    <row r="81" spans="2:10">
      <c r="B81" s="88"/>
      <c r="C81" s="94"/>
      <c r="D81" s="88"/>
      <c r="E81" s="101"/>
      <c r="F81" s="88"/>
      <c r="G81" s="88"/>
      <c r="H81" s="88"/>
      <c r="I81" s="88"/>
      <c r="J81" s="88"/>
    </row>
    <row r="82" spans="2:10">
      <c r="B82" s="88"/>
      <c r="C82" s="94"/>
      <c r="D82" s="88"/>
      <c r="E82" s="101"/>
      <c r="F82" s="88"/>
      <c r="G82" s="88"/>
      <c r="H82" s="88"/>
      <c r="I82" s="88"/>
      <c r="J82" s="88"/>
    </row>
    <row r="83" spans="2:10">
      <c r="B83" s="88"/>
      <c r="C83" s="94"/>
      <c r="D83" s="88"/>
      <c r="E83" s="101"/>
      <c r="F83" s="88"/>
      <c r="G83" s="88"/>
      <c r="H83" s="88"/>
      <c r="I83" s="88"/>
      <c r="J83" s="88"/>
    </row>
    <row r="84" spans="2:10">
      <c r="B84" s="88"/>
      <c r="C84" s="94"/>
      <c r="D84" s="88"/>
      <c r="E84" s="101"/>
      <c r="F84" s="88"/>
      <c r="G84" s="88"/>
      <c r="H84" s="88"/>
      <c r="I84" s="88"/>
      <c r="J84" s="88"/>
    </row>
    <row r="85" spans="2:10">
      <c r="B85" s="88"/>
      <c r="C85" s="94"/>
      <c r="D85" s="88"/>
      <c r="E85" s="101"/>
      <c r="F85" s="88"/>
      <c r="G85" s="88"/>
      <c r="H85" s="88"/>
      <c r="I85" s="88"/>
      <c r="J85" s="88"/>
    </row>
    <row r="86" spans="2:10">
      <c r="B86" s="88"/>
      <c r="C86" s="94"/>
      <c r="D86" s="88"/>
      <c r="E86" s="101"/>
      <c r="F86" s="88"/>
      <c r="G86" s="88"/>
      <c r="H86" s="88"/>
      <c r="I86" s="88"/>
      <c r="J86" s="88"/>
    </row>
    <row r="87" spans="2:10">
      <c r="B87" s="88"/>
      <c r="C87" s="94"/>
      <c r="D87" s="88"/>
      <c r="E87" s="101"/>
      <c r="F87" s="88"/>
      <c r="G87" s="88"/>
      <c r="H87" s="88"/>
      <c r="I87" s="88"/>
      <c r="J87" s="88"/>
    </row>
    <row r="88" spans="2:10">
      <c r="B88" s="88"/>
      <c r="C88" s="94"/>
      <c r="D88" s="88"/>
      <c r="E88" s="101"/>
      <c r="F88" s="88"/>
      <c r="G88" s="88"/>
      <c r="H88" s="88"/>
      <c r="I88" s="88"/>
      <c r="J88" s="88"/>
    </row>
    <row r="89" spans="2:10">
      <c r="B89" s="88"/>
      <c r="C89" s="94"/>
      <c r="D89" s="88"/>
      <c r="E89" s="101"/>
      <c r="F89" s="88"/>
      <c r="G89" s="88"/>
      <c r="H89" s="88"/>
      <c r="I89" s="88"/>
      <c r="J89" s="88"/>
    </row>
    <row r="90" spans="2:10">
      <c r="B90" s="88"/>
      <c r="C90" s="94"/>
      <c r="D90" s="88"/>
      <c r="E90" s="101"/>
      <c r="F90" s="88"/>
      <c r="G90" s="88"/>
      <c r="H90" s="88"/>
      <c r="I90" s="88"/>
      <c r="J90" s="88"/>
    </row>
    <row r="91" spans="2:10">
      <c r="B91" s="88"/>
      <c r="C91" s="94"/>
      <c r="D91" s="88"/>
      <c r="E91" s="101"/>
      <c r="F91" s="88"/>
      <c r="G91" s="88"/>
      <c r="H91" s="88"/>
      <c r="I91" s="88"/>
      <c r="J91" s="88"/>
    </row>
    <row r="92" spans="2:10">
      <c r="B92" s="88"/>
      <c r="C92" s="94"/>
      <c r="D92" s="88"/>
      <c r="E92" s="101"/>
      <c r="F92" s="88"/>
      <c r="G92" s="88"/>
      <c r="H92" s="88"/>
      <c r="I92" s="88"/>
      <c r="J92" s="88"/>
    </row>
    <row r="93" spans="2:10">
      <c r="B93" s="88"/>
      <c r="C93" s="94"/>
      <c r="D93" s="88"/>
      <c r="E93" s="101"/>
      <c r="F93" s="88"/>
      <c r="G93" s="88"/>
      <c r="H93" s="88"/>
      <c r="I93" s="88"/>
      <c r="J93" s="88"/>
    </row>
    <row r="94" spans="2:10">
      <c r="B94" s="88"/>
      <c r="C94" s="94"/>
      <c r="D94" s="88"/>
      <c r="E94" s="101"/>
      <c r="F94" s="88"/>
      <c r="G94" s="88"/>
      <c r="H94" s="88"/>
      <c r="I94" s="88"/>
      <c r="J94" s="88"/>
    </row>
    <row r="95" spans="2:10">
      <c r="B95" s="88"/>
      <c r="C95" s="94"/>
      <c r="D95" s="88"/>
      <c r="E95" s="101"/>
      <c r="F95" s="88"/>
      <c r="G95" s="88"/>
      <c r="H95" s="88"/>
      <c r="I95" s="88"/>
      <c r="J95" s="88"/>
    </row>
    <row r="96" spans="2:10">
      <c r="B96" s="88"/>
      <c r="C96" s="94"/>
      <c r="D96" s="88"/>
      <c r="E96" s="101"/>
      <c r="F96" s="88"/>
      <c r="G96" s="88"/>
      <c r="H96" s="88"/>
      <c r="I96" s="88"/>
      <c r="J96" s="88"/>
    </row>
    <row r="97" spans="2:10">
      <c r="B97" s="88"/>
      <c r="C97" s="94"/>
      <c r="D97" s="88"/>
      <c r="E97" s="101"/>
      <c r="F97" s="88"/>
      <c r="G97" s="88"/>
      <c r="H97" s="88"/>
      <c r="I97" s="88"/>
      <c r="J97" s="88"/>
    </row>
    <row r="98" spans="2:10">
      <c r="B98" s="88"/>
      <c r="C98" s="94"/>
      <c r="D98" s="88"/>
      <c r="E98" s="101"/>
      <c r="F98" s="88"/>
      <c r="G98" s="88"/>
      <c r="H98" s="88"/>
      <c r="I98" s="88"/>
      <c r="J98" s="88"/>
    </row>
    <row r="99" spans="2:10">
      <c r="B99" s="88"/>
      <c r="C99" s="94"/>
      <c r="D99" s="88"/>
      <c r="E99" s="101"/>
      <c r="F99" s="88"/>
      <c r="G99" s="88"/>
      <c r="H99" s="88"/>
      <c r="I99" s="88"/>
      <c r="J99" s="88"/>
    </row>
    <row r="100" spans="2:10">
      <c r="B100" s="88"/>
      <c r="C100" s="94"/>
      <c r="D100" s="88"/>
      <c r="E100" s="101"/>
      <c r="F100" s="88"/>
      <c r="G100" s="88"/>
      <c r="H100" s="88"/>
      <c r="I100" s="88"/>
      <c r="J100" s="88"/>
    </row>
    <row r="101" spans="2:10">
      <c r="B101" s="88"/>
      <c r="C101" s="88"/>
      <c r="D101" s="88"/>
      <c r="E101" s="88"/>
      <c r="F101" s="88"/>
      <c r="G101" s="88"/>
      <c r="H101" s="88"/>
      <c r="I101" s="88"/>
      <c r="J101" s="88"/>
    </row>
    <row r="102" spans="2:10"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2:10"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2:10">
      <c r="B104" s="88"/>
      <c r="C104" s="88"/>
      <c r="D104" s="88"/>
      <c r="E104" s="88"/>
      <c r="F104" s="88"/>
      <c r="G104" s="88"/>
      <c r="H104" s="88"/>
      <c r="I104" s="88"/>
      <c r="J104" s="88"/>
    </row>
    <row r="105" spans="2:10">
      <c r="B105" s="88"/>
      <c r="C105" s="88"/>
      <c r="D105" s="88"/>
      <c r="E105" s="88"/>
      <c r="F105" s="88"/>
      <c r="G105" s="88"/>
      <c r="H105" s="88"/>
      <c r="I105" s="88"/>
      <c r="J105" s="88"/>
    </row>
    <row r="106" spans="2:10">
      <c r="B106" s="88"/>
      <c r="C106" s="88"/>
      <c r="D106" s="88"/>
      <c r="E106" s="88"/>
      <c r="F106" s="88"/>
      <c r="G106" s="88"/>
      <c r="H106" s="88"/>
      <c r="I106" s="88"/>
      <c r="J106" s="88"/>
    </row>
    <row r="107" spans="2:10">
      <c r="B107" s="88"/>
      <c r="C107" s="88"/>
      <c r="D107" s="88"/>
      <c r="E107" s="88"/>
      <c r="F107" s="88"/>
      <c r="G107" s="88"/>
      <c r="H107" s="88"/>
      <c r="I107" s="88"/>
      <c r="J107" s="88"/>
    </row>
    <row r="108" spans="2:10">
      <c r="B108" s="88"/>
      <c r="C108" s="88"/>
      <c r="D108" s="88"/>
      <c r="E108" s="88"/>
      <c r="F108" s="88"/>
      <c r="G108" s="88"/>
      <c r="H108" s="88"/>
      <c r="I108" s="88"/>
      <c r="J108" s="88"/>
    </row>
    <row r="109" spans="2:10"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2:10"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2:10">
      <c r="B111" s="88"/>
      <c r="C111" s="88"/>
      <c r="D111" s="88"/>
      <c r="E111" s="88"/>
      <c r="F111" s="88"/>
      <c r="G111" s="88"/>
      <c r="H111" s="88"/>
      <c r="I111" s="88"/>
      <c r="J111" s="88"/>
    </row>
    <row r="112" spans="2:10">
      <c r="B112" s="88"/>
      <c r="C112" s="88"/>
      <c r="D112" s="88"/>
      <c r="E112" s="88"/>
      <c r="F112" s="88"/>
      <c r="G112" s="88"/>
      <c r="H112" s="88"/>
      <c r="I112" s="88"/>
      <c r="J112" s="88"/>
    </row>
    <row r="113" spans="2:10">
      <c r="B113" s="88"/>
      <c r="C113" s="88"/>
      <c r="D113" s="88"/>
      <c r="E113" s="88"/>
      <c r="F113" s="88"/>
      <c r="G113" s="88"/>
      <c r="H113" s="88"/>
      <c r="I113" s="88"/>
      <c r="J113" s="88"/>
    </row>
    <row r="114" spans="2:10"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2:10">
      <c r="B115" s="88"/>
      <c r="C115" s="88"/>
      <c r="D115" s="88"/>
      <c r="E115" s="88"/>
      <c r="F115" s="88"/>
      <c r="G115" s="88"/>
      <c r="H115" s="88"/>
      <c r="I115" s="88"/>
      <c r="J115" s="88"/>
    </row>
    <row r="116" spans="2:10">
      <c r="B116" s="88"/>
      <c r="C116" s="88"/>
      <c r="D116" s="88"/>
      <c r="E116" s="88"/>
      <c r="F116" s="88"/>
      <c r="G116" s="88"/>
      <c r="H116" s="88"/>
      <c r="I116" s="88"/>
      <c r="J116" s="88"/>
    </row>
    <row r="117" spans="2:10">
      <c r="B117" s="88"/>
      <c r="C117" s="88"/>
      <c r="D117" s="88"/>
      <c r="E117" s="88"/>
      <c r="F117" s="88"/>
      <c r="G117" s="88"/>
      <c r="H117" s="88"/>
      <c r="I117" s="88"/>
      <c r="J117" s="88"/>
    </row>
    <row r="118" spans="2:10">
      <c r="B118" s="88"/>
      <c r="C118" s="88"/>
      <c r="D118" s="88"/>
      <c r="E118" s="88"/>
      <c r="F118" s="88"/>
      <c r="G118" s="88"/>
      <c r="H118" s="88"/>
      <c r="I118" s="88"/>
      <c r="J118" s="88"/>
    </row>
    <row r="119" spans="2:10"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2:10"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2:10">
      <c r="B121" s="88"/>
      <c r="C121" s="88"/>
      <c r="D121" s="88"/>
      <c r="E121" s="88"/>
      <c r="F121" s="88"/>
      <c r="G121" s="88"/>
      <c r="H121" s="88"/>
      <c r="I121" s="88"/>
      <c r="J121" s="88"/>
    </row>
    <row r="122" spans="2:10">
      <c r="B122" s="88"/>
      <c r="C122" s="88"/>
      <c r="D122" s="88"/>
      <c r="E122" s="88"/>
      <c r="F122" s="88"/>
      <c r="G122" s="88"/>
      <c r="H122" s="88"/>
      <c r="I122" s="88"/>
      <c r="J122" s="88"/>
    </row>
    <row r="123" spans="2:10">
      <c r="B123" s="88"/>
      <c r="C123" s="88"/>
      <c r="D123" s="88"/>
      <c r="E123" s="88"/>
      <c r="F123" s="88"/>
      <c r="G123" s="88"/>
      <c r="H123" s="88"/>
      <c r="I123" s="88"/>
      <c r="J123" s="88"/>
    </row>
    <row r="124" spans="2:10">
      <c r="B124" s="88"/>
      <c r="C124" s="88"/>
      <c r="D124" s="88"/>
      <c r="E124" s="88"/>
      <c r="F124" s="88"/>
      <c r="G124" s="88"/>
      <c r="H124" s="88"/>
      <c r="I124" s="88"/>
      <c r="J124" s="88"/>
    </row>
    <row r="125" spans="2:10">
      <c r="B125" s="88"/>
      <c r="C125" s="88"/>
      <c r="D125" s="88"/>
      <c r="E125" s="88"/>
      <c r="F125" s="88"/>
      <c r="G125" s="88"/>
      <c r="H125" s="88"/>
      <c r="I125" s="88"/>
      <c r="J125" s="88"/>
    </row>
    <row r="126" spans="2:10">
      <c r="B126" s="88"/>
      <c r="C126" s="88"/>
      <c r="D126" s="88"/>
      <c r="E126" s="88"/>
      <c r="F126" s="88"/>
      <c r="G126" s="88"/>
      <c r="H126" s="88"/>
      <c r="I126" s="88"/>
      <c r="J126" s="88"/>
    </row>
    <row r="127" spans="2:10">
      <c r="B127" s="115"/>
      <c r="C127" s="115"/>
      <c r="D127" s="116"/>
      <c r="E127" s="116"/>
      <c r="F127" s="131"/>
      <c r="G127" s="131"/>
      <c r="H127" s="131"/>
      <c r="I127" s="131"/>
      <c r="J127" s="116"/>
    </row>
    <row r="128" spans="2:10">
      <c r="B128" s="115"/>
      <c r="C128" s="115"/>
      <c r="D128" s="116"/>
      <c r="E128" s="116"/>
      <c r="F128" s="131"/>
      <c r="G128" s="131"/>
      <c r="H128" s="131"/>
      <c r="I128" s="131"/>
      <c r="J128" s="116"/>
    </row>
    <row r="129" spans="2:10">
      <c r="B129" s="115"/>
      <c r="C129" s="115"/>
      <c r="D129" s="116"/>
      <c r="E129" s="116"/>
      <c r="F129" s="131"/>
      <c r="G129" s="131"/>
      <c r="H129" s="131"/>
      <c r="I129" s="131"/>
      <c r="J129" s="116"/>
    </row>
    <row r="130" spans="2:10">
      <c r="B130" s="115"/>
      <c r="C130" s="115"/>
      <c r="D130" s="116"/>
      <c r="E130" s="116"/>
      <c r="F130" s="131"/>
      <c r="G130" s="131"/>
      <c r="H130" s="131"/>
      <c r="I130" s="131"/>
      <c r="J130" s="116"/>
    </row>
    <row r="131" spans="2:10">
      <c r="B131" s="115"/>
      <c r="C131" s="115"/>
      <c r="D131" s="116"/>
      <c r="E131" s="116"/>
      <c r="F131" s="131"/>
      <c r="G131" s="131"/>
      <c r="H131" s="131"/>
      <c r="I131" s="131"/>
      <c r="J131" s="116"/>
    </row>
    <row r="132" spans="2:10">
      <c r="B132" s="115"/>
      <c r="C132" s="115"/>
      <c r="D132" s="116"/>
      <c r="E132" s="116"/>
      <c r="F132" s="131"/>
      <c r="G132" s="131"/>
      <c r="H132" s="131"/>
      <c r="I132" s="131"/>
      <c r="J132" s="116"/>
    </row>
    <row r="133" spans="2:10">
      <c r="B133" s="115"/>
      <c r="C133" s="115"/>
      <c r="D133" s="116"/>
      <c r="E133" s="116"/>
      <c r="F133" s="131"/>
      <c r="G133" s="131"/>
      <c r="H133" s="131"/>
      <c r="I133" s="131"/>
      <c r="J133" s="116"/>
    </row>
    <row r="134" spans="2:10">
      <c r="B134" s="115"/>
      <c r="C134" s="115"/>
      <c r="D134" s="116"/>
      <c r="E134" s="116"/>
      <c r="F134" s="131"/>
      <c r="G134" s="131"/>
      <c r="H134" s="131"/>
      <c r="I134" s="131"/>
      <c r="J134" s="116"/>
    </row>
    <row r="135" spans="2:10">
      <c r="B135" s="115"/>
      <c r="C135" s="115"/>
      <c r="D135" s="116"/>
      <c r="E135" s="116"/>
      <c r="F135" s="131"/>
      <c r="G135" s="131"/>
      <c r="H135" s="131"/>
      <c r="I135" s="131"/>
      <c r="J135" s="116"/>
    </row>
    <row r="136" spans="2:10">
      <c r="B136" s="115"/>
      <c r="C136" s="115"/>
      <c r="D136" s="116"/>
      <c r="E136" s="116"/>
      <c r="F136" s="131"/>
      <c r="G136" s="131"/>
      <c r="H136" s="131"/>
      <c r="I136" s="131"/>
      <c r="J136" s="116"/>
    </row>
    <row r="137" spans="2:10">
      <c r="B137" s="115"/>
      <c r="C137" s="115"/>
      <c r="D137" s="116"/>
      <c r="E137" s="116"/>
      <c r="F137" s="131"/>
      <c r="G137" s="131"/>
      <c r="H137" s="131"/>
      <c r="I137" s="131"/>
      <c r="J137" s="116"/>
    </row>
    <row r="138" spans="2:10">
      <c r="B138" s="115"/>
      <c r="C138" s="115"/>
      <c r="D138" s="116"/>
      <c r="E138" s="116"/>
      <c r="F138" s="131"/>
      <c r="G138" s="131"/>
      <c r="H138" s="131"/>
      <c r="I138" s="131"/>
      <c r="J138" s="116"/>
    </row>
    <row r="139" spans="2:10">
      <c r="B139" s="115"/>
      <c r="C139" s="115"/>
      <c r="D139" s="116"/>
      <c r="E139" s="116"/>
      <c r="F139" s="131"/>
      <c r="G139" s="131"/>
      <c r="H139" s="131"/>
      <c r="I139" s="131"/>
      <c r="J139" s="116"/>
    </row>
    <row r="140" spans="2:10">
      <c r="B140" s="115"/>
      <c r="C140" s="115"/>
      <c r="D140" s="116"/>
      <c r="E140" s="116"/>
      <c r="F140" s="131"/>
      <c r="G140" s="131"/>
      <c r="H140" s="131"/>
      <c r="I140" s="131"/>
      <c r="J140" s="116"/>
    </row>
    <row r="141" spans="2:10">
      <c r="B141" s="115"/>
      <c r="C141" s="115"/>
      <c r="D141" s="116"/>
      <c r="E141" s="116"/>
      <c r="F141" s="131"/>
      <c r="G141" s="131"/>
      <c r="H141" s="131"/>
      <c r="I141" s="131"/>
      <c r="J141" s="116"/>
    </row>
    <row r="142" spans="2:10">
      <c r="B142" s="115"/>
      <c r="C142" s="115"/>
      <c r="D142" s="116"/>
      <c r="E142" s="116"/>
      <c r="F142" s="131"/>
      <c r="G142" s="131"/>
      <c r="H142" s="131"/>
      <c r="I142" s="131"/>
      <c r="J142" s="116"/>
    </row>
    <row r="143" spans="2:10">
      <c r="B143" s="115"/>
      <c r="C143" s="115"/>
      <c r="D143" s="116"/>
      <c r="E143" s="116"/>
      <c r="F143" s="131"/>
      <c r="G143" s="131"/>
      <c r="H143" s="131"/>
      <c r="I143" s="131"/>
      <c r="J143" s="116"/>
    </row>
    <row r="144" spans="2:10">
      <c r="B144" s="115"/>
      <c r="C144" s="115"/>
      <c r="D144" s="116"/>
      <c r="E144" s="116"/>
      <c r="F144" s="131"/>
      <c r="G144" s="131"/>
      <c r="H144" s="131"/>
      <c r="I144" s="131"/>
      <c r="J144" s="116"/>
    </row>
    <row r="145" spans="2:10">
      <c r="B145" s="115"/>
      <c r="C145" s="115"/>
      <c r="D145" s="116"/>
      <c r="E145" s="116"/>
      <c r="F145" s="131"/>
      <c r="G145" s="131"/>
      <c r="H145" s="131"/>
      <c r="I145" s="131"/>
      <c r="J145" s="116"/>
    </row>
    <row r="146" spans="2:10">
      <c r="B146" s="115"/>
      <c r="C146" s="115"/>
      <c r="D146" s="116"/>
      <c r="E146" s="116"/>
      <c r="F146" s="131"/>
      <c r="G146" s="131"/>
      <c r="H146" s="131"/>
      <c r="I146" s="131"/>
      <c r="J146" s="116"/>
    </row>
    <row r="147" spans="2:10">
      <c r="B147" s="115"/>
      <c r="C147" s="115"/>
      <c r="D147" s="116"/>
      <c r="E147" s="116"/>
      <c r="F147" s="131"/>
      <c r="G147" s="131"/>
      <c r="H147" s="131"/>
      <c r="I147" s="131"/>
      <c r="J147" s="116"/>
    </row>
    <row r="148" spans="2:10">
      <c r="B148" s="115"/>
      <c r="C148" s="115"/>
      <c r="D148" s="116"/>
      <c r="E148" s="116"/>
      <c r="F148" s="131"/>
      <c r="G148" s="131"/>
      <c r="H148" s="131"/>
      <c r="I148" s="131"/>
      <c r="J148" s="116"/>
    </row>
    <row r="149" spans="2:10">
      <c r="B149" s="115"/>
      <c r="C149" s="115"/>
      <c r="D149" s="116"/>
      <c r="E149" s="116"/>
      <c r="F149" s="131"/>
      <c r="G149" s="131"/>
      <c r="H149" s="131"/>
      <c r="I149" s="131"/>
      <c r="J149" s="116"/>
    </row>
    <row r="150" spans="2:10">
      <c r="B150" s="115"/>
      <c r="C150" s="115"/>
      <c r="D150" s="116"/>
      <c r="E150" s="116"/>
      <c r="F150" s="131"/>
      <c r="G150" s="131"/>
      <c r="H150" s="131"/>
      <c r="I150" s="131"/>
      <c r="J150" s="116"/>
    </row>
    <row r="151" spans="2:10">
      <c r="B151" s="115"/>
      <c r="C151" s="115"/>
      <c r="D151" s="116"/>
      <c r="E151" s="116"/>
      <c r="F151" s="131"/>
      <c r="G151" s="131"/>
      <c r="H151" s="131"/>
      <c r="I151" s="131"/>
      <c r="J151" s="116"/>
    </row>
    <row r="152" spans="2:10">
      <c r="B152" s="115"/>
      <c r="C152" s="115"/>
      <c r="D152" s="116"/>
      <c r="E152" s="116"/>
      <c r="F152" s="131"/>
      <c r="G152" s="131"/>
      <c r="H152" s="131"/>
      <c r="I152" s="131"/>
      <c r="J152" s="116"/>
    </row>
    <row r="153" spans="2:10">
      <c r="B153" s="115"/>
      <c r="C153" s="115"/>
      <c r="D153" s="116"/>
      <c r="E153" s="116"/>
      <c r="F153" s="131"/>
      <c r="G153" s="131"/>
      <c r="H153" s="131"/>
      <c r="I153" s="131"/>
      <c r="J153" s="116"/>
    </row>
    <row r="154" spans="2:10">
      <c r="B154" s="115"/>
      <c r="C154" s="115"/>
      <c r="D154" s="116"/>
      <c r="E154" s="116"/>
      <c r="F154" s="131"/>
      <c r="G154" s="131"/>
      <c r="H154" s="131"/>
      <c r="I154" s="131"/>
      <c r="J154" s="116"/>
    </row>
    <row r="155" spans="2:10">
      <c r="B155" s="115"/>
      <c r="C155" s="115"/>
      <c r="D155" s="116"/>
      <c r="E155" s="116"/>
      <c r="F155" s="131"/>
      <c r="G155" s="131"/>
      <c r="H155" s="131"/>
      <c r="I155" s="131"/>
      <c r="J155" s="116"/>
    </row>
    <row r="156" spans="2:10">
      <c r="B156" s="115"/>
      <c r="C156" s="115"/>
      <c r="D156" s="116"/>
      <c r="E156" s="116"/>
      <c r="F156" s="131"/>
      <c r="G156" s="131"/>
      <c r="H156" s="131"/>
      <c r="I156" s="131"/>
      <c r="J156" s="116"/>
    </row>
    <row r="157" spans="2:10">
      <c r="B157" s="115"/>
      <c r="C157" s="115"/>
      <c r="D157" s="116"/>
      <c r="E157" s="116"/>
      <c r="F157" s="131"/>
      <c r="G157" s="131"/>
      <c r="H157" s="131"/>
      <c r="I157" s="131"/>
      <c r="J157" s="116"/>
    </row>
    <row r="158" spans="2:10">
      <c r="B158" s="115"/>
      <c r="C158" s="115"/>
      <c r="D158" s="116"/>
      <c r="E158" s="116"/>
      <c r="F158" s="131"/>
      <c r="G158" s="131"/>
      <c r="H158" s="131"/>
      <c r="I158" s="131"/>
      <c r="J158" s="116"/>
    </row>
    <row r="159" spans="2:10">
      <c r="B159" s="115"/>
      <c r="C159" s="115"/>
      <c r="D159" s="116"/>
      <c r="E159" s="116"/>
      <c r="F159" s="131"/>
      <c r="G159" s="131"/>
      <c r="H159" s="131"/>
      <c r="I159" s="131"/>
      <c r="J159" s="116"/>
    </row>
    <row r="160" spans="2:10">
      <c r="B160" s="115"/>
      <c r="C160" s="115"/>
      <c r="D160" s="116"/>
      <c r="E160" s="116"/>
      <c r="F160" s="131"/>
      <c r="G160" s="131"/>
      <c r="H160" s="131"/>
      <c r="I160" s="131"/>
      <c r="J160" s="116"/>
    </row>
    <row r="161" spans="2:10">
      <c r="B161" s="115"/>
      <c r="C161" s="115"/>
      <c r="D161" s="116"/>
      <c r="E161" s="116"/>
      <c r="F161" s="131"/>
      <c r="G161" s="131"/>
      <c r="H161" s="131"/>
      <c r="I161" s="131"/>
      <c r="J161" s="116"/>
    </row>
    <row r="162" spans="2:10">
      <c r="B162" s="115"/>
      <c r="C162" s="115"/>
      <c r="D162" s="116"/>
      <c r="E162" s="116"/>
      <c r="F162" s="131"/>
      <c r="G162" s="131"/>
      <c r="H162" s="131"/>
      <c r="I162" s="131"/>
      <c r="J162" s="116"/>
    </row>
    <row r="163" spans="2:10">
      <c r="B163" s="115"/>
      <c r="C163" s="115"/>
      <c r="D163" s="116"/>
      <c r="E163" s="116"/>
      <c r="F163" s="131"/>
      <c r="G163" s="131"/>
      <c r="H163" s="131"/>
      <c r="I163" s="131"/>
      <c r="J163" s="116"/>
    </row>
    <row r="164" spans="2:10">
      <c r="B164" s="115"/>
      <c r="C164" s="115"/>
      <c r="D164" s="116"/>
      <c r="E164" s="116"/>
      <c r="F164" s="131"/>
      <c r="G164" s="131"/>
      <c r="H164" s="131"/>
      <c r="I164" s="131"/>
      <c r="J164" s="116"/>
    </row>
    <row r="165" spans="2:10">
      <c r="B165" s="115"/>
      <c r="C165" s="115"/>
      <c r="D165" s="116"/>
      <c r="E165" s="116"/>
      <c r="F165" s="131"/>
      <c r="G165" s="131"/>
      <c r="H165" s="131"/>
      <c r="I165" s="131"/>
      <c r="J165" s="116"/>
    </row>
    <row r="166" spans="2:10">
      <c r="B166" s="115"/>
      <c r="C166" s="115"/>
      <c r="D166" s="116"/>
      <c r="E166" s="116"/>
      <c r="F166" s="131"/>
      <c r="G166" s="131"/>
      <c r="H166" s="131"/>
      <c r="I166" s="131"/>
      <c r="J166" s="116"/>
    </row>
    <row r="167" spans="2:10">
      <c r="B167" s="115"/>
      <c r="C167" s="115"/>
      <c r="D167" s="116"/>
      <c r="E167" s="116"/>
      <c r="F167" s="131"/>
      <c r="G167" s="131"/>
      <c r="H167" s="131"/>
      <c r="I167" s="131"/>
      <c r="J167" s="116"/>
    </row>
    <row r="168" spans="2:10">
      <c r="B168" s="115"/>
      <c r="C168" s="115"/>
      <c r="D168" s="116"/>
      <c r="E168" s="116"/>
      <c r="F168" s="131"/>
      <c r="G168" s="131"/>
      <c r="H168" s="131"/>
      <c r="I168" s="131"/>
      <c r="J168" s="116"/>
    </row>
    <row r="169" spans="2:10">
      <c r="B169" s="115"/>
      <c r="C169" s="115"/>
      <c r="D169" s="116"/>
      <c r="E169" s="116"/>
      <c r="F169" s="131"/>
      <c r="G169" s="131"/>
      <c r="H169" s="131"/>
      <c r="I169" s="131"/>
      <c r="J169" s="116"/>
    </row>
    <row r="170" spans="2:10">
      <c r="B170" s="115"/>
      <c r="C170" s="115"/>
      <c r="D170" s="116"/>
      <c r="E170" s="116"/>
      <c r="F170" s="131"/>
      <c r="G170" s="131"/>
      <c r="H170" s="131"/>
      <c r="I170" s="131"/>
      <c r="J170" s="116"/>
    </row>
    <row r="171" spans="2:10">
      <c r="B171" s="115"/>
      <c r="C171" s="115"/>
      <c r="D171" s="116"/>
      <c r="E171" s="116"/>
      <c r="F171" s="131"/>
      <c r="G171" s="131"/>
      <c r="H171" s="131"/>
      <c r="I171" s="131"/>
      <c r="J171" s="116"/>
    </row>
    <row r="172" spans="2:10">
      <c r="B172" s="115"/>
      <c r="C172" s="115"/>
      <c r="D172" s="116"/>
      <c r="E172" s="116"/>
      <c r="F172" s="131"/>
      <c r="G172" s="131"/>
      <c r="H172" s="131"/>
      <c r="I172" s="131"/>
      <c r="J172" s="116"/>
    </row>
    <row r="173" spans="2:10">
      <c r="B173" s="115"/>
      <c r="C173" s="115"/>
      <c r="D173" s="116"/>
      <c r="E173" s="116"/>
      <c r="F173" s="131"/>
      <c r="G173" s="131"/>
      <c r="H173" s="131"/>
      <c r="I173" s="131"/>
      <c r="J173" s="116"/>
    </row>
    <row r="174" spans="2:10">
      <c r="B174" s="115"/>
      <c r="C174" s="115"/>
      <c r="D174" s="116"/>
      <c r="E174" s="116"/>
      <c r="F174" s="131"/>
      <c r="G174" s="131"/>
      <c r="H174" s="131"/>
      <c r="I174" s="131"/>
      <c r="J174" s="116"/>
    </row>
    <row r="175" spans="2:10">
      <c r="B175" s="115"/>
      <c r="C175" s="115"/>
      <c r="D175" s="116"/>
      <c r="E175" s="116"/>
      <c r="F175" s="131"/>
      <c r="G175" s="131"/>
      <c r="H175" s="131"/>
      <c r="I175" s="131"/>
      <c r="J175" s="116"/>
    </row>
    <row r="176" spans="2:10">
      <c r="B176" s="115"/>
      <c r="C176" s="115"/>
      <c r="D176" s="116"/>
      <c r="E176" s="116"/>
      <c r="F176" s="131"/>
      <c r="G176" s="131"/>
      <c r="H176" s="131"/>
      <c r="I176" s="131"/>
      <c r="J176" s="116"/>
    </row>
    <row r="177" spans="2:10">
      <c r="B177" s="115"/>
      <c r="C177" s="115"/>
      <c r="D177" s="116"/>
      <c r="E177" s="116"/>
      <c r="F177" s="131"/>
      <c r="G177" s="131"/>
      <c r="H177" s="131"/>
      <c r="I177" s="131"/>
      <c r="J177" s="116"/>
    </row>
    <row r="178" spans="2:10">
      <c r="B178" s="115"/>
      <c r="C178" s="115"/>
      <c r="D178" s="116"/>
      <c r="E178" s="116"/>
      <c r="F178" s="131"/>
      <c r="G178" s="131"/>
      <c r="H178" s="131"/>
      <c r="I178" s="131"/>
      <c r="J178" s="116"/>
    </row>
    <row r="179" spans="2:10">
      <c r="B179" s="115"/>
      <c r="C179" s="115"/>
      <c r="D179" s="116"/>
      <c r="E179" s="116"/>
      <c r="F179" s="131"/>
      <c r="G179" s="131"/>
      <c r="H179" s="131"/>
      <c r="I179" s="131"/>
      <c r="J179" s="116"/>
    </row>
    <row r="180" spans="2:10">
      <c r="B180" s="115"/>
      <c r="C180" s="115"/>
      <c r="D180" s="116"/>
      <c r="E180" s="116"/>
      <c r="F180" s="131"/>
      <c r="G180" s="131"/>
      <c r="H180" s="131"/>
      <c r="I180" s="131"/>
      <c r="J180" s="116"/>
    </row>
    <row r="181" spans="2:10">
      <c r="B181" s="115"/>
      <c r="C181" s="115"/>
      <c r="D181" s="116"/>
      <c r="E181" s="116"/>
      <c r="F181" s="131"/>
      <c r="G181" s="131"/>
      <c r="H181" s="131"/>
      <c r="I181" s="131"/>
      <c r="J181" s="116"/>
    </row>
    <row r="182" spans="2:10">
      <c r="B182" s="115"/>
      <c r="C182" s="115"/>
      <c r="D182" s="116"/>
      <c r="E182" s="116"/>
      <c r="F182" s="131"/>
      <c r="G182" s="131"/>
      <c r="H182" s="131"/>
      <c r="I182" s="131"/>
      <c r="J182" s="116"/>
    </row>
    <row r="183" spans="2:10">
      <c r="B183" s="115"/>
      <c r="C183" s="115"/>
      <c r="D183" s="116"/>
      <c r="E183" s="116"/>
      <c r="F183" s="131"/>
      <c r="G183" s="131"/>
      <c r="H183" s="131"/>
      <c r="I183" s="131"/>
      <c r="J183" s="116"/>
    </row>
    <row r="184" spans="2:10">
      <c r="B184" s="115"/>
      <c r="C184" s="115"/>
      <c r="D184" s="116"/>
      <c r="E184" s="116"/>
      <c r="F184" s="131"/>
      <c r="G184" s="131"/>
      <c r="H184" s="131"/>
      <c r="I184" s="131"/>
      <c r="J184" s="116"/>
    </row>
    <row r="185" spans="2:10">
      <c r="B185" s="115"/>
      <c r="C185" s="115"/>
      <c r="D185" s="116"/>
      <c r="E185" s="116"/>
      <c r="F185" s="131"/>
      <c r="G185" s="131"/>
      <c r="H185" s="131"/>
      <c r="I185" s="131"/>
      <c r="J185" s="116"/>
    </row>
    <row r="186" spans="2:10">
      <c r="B186" s="115"/>
      <c r="C186" s="115"/>
      <c r="D186" s="116"/>
      <c r="E186" s="116"/>
      <c r="F186" s="131"/>
      <c r="G186" s="131"/>
      <c r="H186" s="131"/>
      <c r="I186" s="131"/>
      <c r="J186" s="116"/>
    </row>
    <row r="187" spans="2:10">
      <c r="B187" s="115"/>
      <c r="C187" s="115"/>
      <c r="D187" s="116"/>
      <c r="E187" s="116"/>
      <c r="F187" s="131"/>
      <c r="G187" s="131"/>
      <c r="H187" s="131"/>
      <c r="I187" s="131"/>
      <c r="J187" s="116"/>
    </row>
    <row r="188" spans="2:10">
      <c r="B188" s="115"/>
      <c r="C188" s="115"/>
      <c r="D188" s="116"/>
      <c r="E188" s="116"/>
      <c r="F188" s="131"/>
      <c r="G188" s="131"/>
      <c r="H188" s="131"/>
      <c r="I188" s="131"/>
      <c r="J188" s="116"/>
    </row>
    <row r="189" spans="2:10">
      <c r="B189" s="115"/>
      <c r="C189" s="115"/>
      <c r="D189" s="116"/>
      <c r="E189" s="116"/>
      <c r="F189" s="131"/>
      <c r="G189" s="131"/>
      <c r="H189" s="131"/>
      <c r="I189" s="131"/>
      <c r="J189" s="116"/>
    </row>
    <row r="190" spans="2:10">
      <c r="B190" s="115"/>
      <c r="C190" s="115"/>
      <c r="D190" s="116"/>
      <c r="E190" s="116"/>
      <c r="F190" s="131"/>
      <c r="G190" s="131"/>
      <c r="H190" s="131"/>
      <c r="I190" s="131"/>
      <c r="J190" s="116"/>
    </row>
    <row r="191" spans="2:10">
      <c r="B191" s="115"/>
      <c r="C191" s="115"/>
      <c r="D191" s="116"/>
      <c r="E191" s="116"/>
      <c r="F191" s="131"/>
      <c r="G191" s="131"/>
      <c r="H191" s="131"/>
      <c r="I191" s="131"/>
      <c r="J191" s="116"/>
    </row>
    <row r="192" spans="2:10">
      <c r="B192" s="115"/>
      <c r="C192" s="115"/>
      <c r="D192" s="116"/>
      <c r="E192" s="116"/>
      <c r="F192" s="131"/>
      <c r="G192" s="131"/>
      <c r="H192" s="131"/>
      <c r="I192" s="131"/>
      <c r="J192" s="116"/>
    </row>
    <row r="193" spans="2:10">
      <c r="B193" s="115"/>
      <c r="C193" s="115"/>
      <c r="D193" s="116"/>
      <c r="E193" s="116"/>
      <c r="F193" s="131"/>
      <c r="G193" s="131"/>
      <c r="H193" s="131"/>
      <c r="I193" s="131"/>
      <c r="J193" s="116"/>
    </row>
    <row r="194" spans="2:10">
      <c r="B194" s="115"/>
      <c r="C194" s="115"/>
      <c r="D194" s="116"/>
      <c r="E194" s="116"/>
      <c r="F194" s="131"/>
      <c r="G194" s="131"/>
      <c r="H194" s="131"/>
      <c r="I194" s="131"/>
      <c r="J194" s="116"/>
    </row>
    <row r="195" spans="2:10">
      <c r="B195" s="115"/>
      <c r="C195" s="115"/>
      <c r="D195" s="116"/>
      <c r="E195" s="116"/>
      <c r="F195" s="131"/>
      <c r="G195" s="131"/>
      <c r="H195" s="131"/>
      <c r="I195" s="131"/>
      <c r="J195" s="116"/>
    </row>
    <row r="196" spans="2:10">
      <c r="B196" s="115"/>
      <c r="C196" s="115"/>
      <c r="D196" s="116"/>
      <c r="E196" s="116"/>
      <c r="F196" s="131"/>
      <c r="G196" s="131"/>
      <c r="H196" s="131"/>
      <c r="I196" s="131"/>
      <c r="J196" s="116"/>
    </row>
    <row r="197" spans="2:10">
      <c r="B197" s="115"/>
      <c r="C197" s="115"/>
      <c r="D197" s="116"/>
      <c r="E197" s="116"/>
      <c r="F197" s="131"/>
      <c r="G197" s="131"/>
      <c r="H197" s="131"/>
      <c r="I197" s="131"/>
      <c r="J197" s="116"/>
    </row>
    <row r="198" spans="2:10">
      <c r="B198" s="115"/>
      <c r="C198" s="115"/>
      <c r="D198" s="116"/>
      <c r="E198" s="116"/>
      <c r="F198" s="131"/>
      <c r="G198" s="131"/>
      <c r="H198" s="131"/>
      <c r="I198" s="131"/>
      <c r="J198" s="116"/>
    </row>
    <row r="199" spans="2:10">
      <c r="B199" s="115"/>
      <c r="C199" s="115"/>
      <c r="D199" s="116"/>
      <c r="E199" s="116"/>
      <c r="F199" s="131"/>
      <c r="G199" s="131"/>
      <c r="H199" s="131"/>
      <c r="I199" s="131"/>
      <c r="J199" s="116"/>
    </row>
    <row r="200" spans="2:10">
      <c r="B200" s="115"/>
      <c r="C200" s="115"/>
      <c r="D200" s="116"/>
      <c r="E200" s="116"/>
      <c r="F200" s="131"/>
      <c r="G200" s="131"/>
      <c r="H200" s="131"/>
      <c r="I200" s="131"/>
      <c r="J200" s="116"/>
    </row>
    <row r="201" spans="2:10">
      <c r="F201" s="3"/>
      <c r="G201" s="3"/>
      <c r="H201" s="3"/>
      <c r="I201" s="3"/>
    </row>
    <row r="202" spans="2:10">
      <c r="F202" s="3"/>
      <c r="G202" s="3"/>
      <c r="H202" s="3"/>
      <c r="I202" s="3"/>
    </row>
    <row r="203" spans="2:10">
      <c r="F203" s="3"/>
      <c r="G203" s="3"/>
      <c r="H203" s="3"/>
      <c r="I203" s="3"/>
    </row>
    <row r="204" spans="2:10">
      <c r="F204" s="3"/>
      <c r="G204" s="3"/>
      <c r="H204" s="3"/>
      <c r="I204" s="3"/>
    </row>
    <row r="205" spans="2:10">
      <c r="F205" s="3"/>
      <c r="G205" s="3"/>
      <c r="H205" s="3"/>
      <c r="I205" s="3"/>
    </row>
    <row r="206" spans="2:10">
      <c r="F206" s="3"/>
      <c r="G206" s="3"/>
      <c r="H206" s="3"/>
      <c r="I206" s="3"/>
    </row>
    <row r="207" spans="2:10">
      <c r="F207" s="3"/>
      <c r="G207" s="3"/>
      <c r="H207" s="3"/>
      <c r="I207" s="3"/>
    </row>
    <row r="208" spans="2:10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sheetProtection sheet="1" objects="1" scenarios="1"/>
  <mergeCells count="1">
    <mergeCell ref="B6:J6"/>
  </mergeCells>
  <phoneticPr fontId="3" type="noConversion"/>
  <dataValidations count="1">
    <dataValidation allowBlank="1" showInputMessage="1" showErrorMessage="1" sqref="D1:J9 C5:C9 B1:B9 B127:J1048576 A1:A1048576 B30:B31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144</v>
      </c>
      <c r="C1" s="67" t="s" vm="1">
        <v>229</v>
      </c>
    </row>
    <row r="2" spans="2:11">
      <c r="B2" s="46" t="s">
        <v>143</v>
      </c>
      <c r="C2" s="67" t="s">
        <v>230</v>
      </c>
    </row>
    <row r="3" spans="2:11">
      <c r="B3" s="46" t="s">
        <v>145</v>
      </c>
      <c r="C3" s="67" t="s">
        <v>231</v>
      </c>
    </row>
    <row r="4" spans="2:11">
      <c r="B4" s="46" t="s">
        <v>146</v>
      </c>
      <c r="C4" s="67">
        <v>8801</v>
      </c>
    </row>
    <row r="6" spans="2:11" ht="26.25" customHeight="1">
      <c r="B6" s="152" t="s">
        <v>177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2:11" s="3" customFormat="1" ht="63">
      <c r="B7" s="47" t="s">
        <v>114</v>
      </c>
      <c r="C7" s="49" t="s">
        <v>115</v>
      </c>
      <c r="D7" s="49" t="s">
        <v>14</v>
      </c>
      <c r="E7" s="49" t="s">
        <v>15</v>
      </c>
      <c r="F7" s="49" t="s">
        <v>56</v>
      </c>
      <c r="G7" s="49" t="s">
        <v>101</v>
      </c>
      <c r="H7" s="49" t="s">
        <v>53</v>
      </c>
      <c r="I7" s="49" t="s">
        <v>109</v>
      </c>
      <c r="J7" s="49" t="s">
        <v>147</v>
      </c>
      <c r="K7" s="64" t="s">
        <v>148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208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26" t="s">
        <v>3265</v>
      </c>
      <c r="C10" s="88"/>
      <c r="D10" s="88"/>
      <c r="E10" s="88"/>
      <c r="F10" s="88"/>
      <c r="G10" s="88"/>
      <c r="H10" s="88"/>
      <c r="I10" s="127">
        <v>0</v>
      </c>
      <c r="J10" s="128">
        <v>0</v>
      </c>
      <c r="K10" s="128">
        <v>0</v>
      </c>
    </row>
    <row r="11" spans="2:11" ht="21" customHeight="1">
      <c r="B11" s="124"/>
      <c r="C11" s="88"/>
      <c r="D11" s="88"/>
      <c r="E11" s="88"/>
      <c r="F11" s="88"/>
      <c r="G11" s="88"/>
      <c r="H11" s="88"/>
      <c r="I11" s="88"/>
      <c r="J11" s="88"/>
      <c r="K11" s="88"/>
    </row>
    <row r="12" spans="2:11">
      <c r="B12" s="124"/>
      <c r="C12" s="88"/>
      <c r="D12" s="88"/>
      <c r="E12" s="88"/>
      <c r="F12" s="88"/>
      <c r="G12" s="88"/>
      <c r="H12" s="88"/>
      <c r="I12" s="88"/>
      <c r="J12" s="88"/>
      <c r="K12" s="88"/>
    </row>
    <row r="13" spans="2:11">
      <c r="B13" s="88"/>
      <c r="C13" s="88"/>
      <c r="D13" s="88"/>
      <c r="E13" s="88"/>
      <c r="F13" s="88"/>
      <c r="G13" s="88"/>
      <c r="H13" s="88"/>
      <c r="I13" s="88"/>
      <c r="J13" s="88"/>
      <c r="K13" s="88"/>
    </row>
    <row r="14" spans="2:11"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2:11"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2:11"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2:11"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2:11"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2:11"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2:11"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2:11"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2:11"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2:11"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2:11"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2:11"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2:11"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2:11"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2:11"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2:11"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2:11"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2:11"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2:11"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2:11"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2:11"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2:11"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2:11">
      <c r="B37" s="88"/>
      <c r="C37" s="88"/>
      <c r="D37" s="88"/>
      <c r="E37" s="88"/>
      <c r="F37" s="88"/>
      <c r="G37" s="88"/>
      <c r="H37" s="88"/>
      <c r="I37" s="88"/>
      <c r="J37" s="88"/>
      <c r="K37" s="88"/>
    </row>
    <row r="38" spans="2:11">
      <c r="B38" s="88"/>
      <c r="C38" s="88"/>
      <c r="D38" s="88"/>
      <c r="E38" s="88"/>
      <c r="F38" s="88"/>
      <c r="G38" s="88"/>
      <c r="H38" s="88"/>
      <c r="I38" s="88"/>
      <c r="J38" s="88"/>
      <c r="K38" s="88"/>
    </row>
    <row r="39" spans="2:11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11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11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11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11"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2:11">
      <c r="B44" s="88"/>
      <c r="C44" s="88"/>
      <c r="D44" s="88"/>
      <c r="E44" s="88"/>
      <c r="F44" s="88"/>
      <c r="G44" s="88"/>
      <c r="H44" s="88"/>
      <c r="I44" s="88"/>
      <c r="J44" s="88"/>
      <c r="K44" s="88"/>
    </row>
    <row r="45" spans="2:11">
      <c r="B45" s="88"/>
      <c r="C45" s="88"/>
      <c r="D45" s="88"/>
      <c r="E45" s="88"/>
      <c r="F45" s="88"/>
      <c r="G45" s="88"/>
      <c r="H45" s="88"/>
      <c r="I45" s="88"/>
      <c r="J45" s="88"/>
      <c r="K45" s="88"/>
    </row>
    <row r="46" spans="2:11">
      <c r="B46" s="88"/>
      <c r="C46" s="88"/>
      <c r="D46" s="88"/>
      <c r="E46" s="88"/>
      <c r="F46" s="88"/>
      <c r="G46" s="88"/>
      <c r="H46" s="88"/>
      <c r="I46" s="88"/>
      <c r="J46" s="88"/>
      <c r="K46" s="88"/>
    </row>
    <row r="47" spans="2:11"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2:11"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2:11"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2:11"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2:11"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2:11">
      <c r="B52" s="88"/>
      <c r="C52" s="88"/>
      <c r="D52" s="88"/>
      <c r="E52" s="88"/>
      <c r="F52" s="88"/>
      <c r="G52" s="88"/>
      <c r="H52" s="88"/>
      <c r="I52" s="88"/>
      <c r="J52" s="88"/>
      <c r="K52" s="88"/>
    </row>
    <row r="53" spans="2:11"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2:11"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2:11"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2:11">
      <c r="B56" s="88"/>
      <c r="C56" s="88"/>
      <c r="D56" s="88"/>
      <c r="E56" s="88"/>
      <c r="F56" s="88"/>
      <c r="G56" s="88"/>
      <c r="H56" s="88"/>
      <c r="I56" s="88"/>
      <c r="J56" s="88"/>
      <c r="K56" s="88"/>
    </row>
    <row r="57" spans="2:11">
      <c r="B57" s="88"/>
      <c r="C57" s="88"/>
      <c r="D57" s="88"/>
      <c r="E57" s="88"/>
      <c r="F57" s="88"/>
      <c r="G57" s="88"/>
      <c r="H57" s="88"/>
      <c r="I57" s="88"/>
      <c r="J57" s="88"/>
      <c r="K57" s="88"/>
    </row>
    <row r="58" spans="2:11">
      <c r="B58" s="88"/>
      <c r="C58" s="88"/>
      <c r="D58" s="88"/>
      <c r="E58" s="88"/>
      <c r="F58" s="88"/>
      <c r="G58" s="88"/>
      <c r="H58" s="88"/>
      <c r="I58" s="88"/>
      <c r="J58" s="88"/>
      <c r="K58" s="88"/>
    </row>
    <row r="59" spans="2:11">
      <c r="B59" s="88"/>
      <c r="C59" s="88"/>
      <c r="D59" s="88"/>
      <c r="E59" s="88"/>
      <c r="F59" s="88"/>
      <c r="G59" s="88"/>
      <c r="H59" s="88"/>
      <c r="I59" s="88"/>
      <c r="J59" s="88"/>
      <c r="K59" s="88"/>
    </row>
    <row r="60" spans="2:11">
      <c r="B60" s="88"/>
      <c r="C60" s="88"/>
      <c r="D60" s="88"/>
      <c r="E60" s="88"/>
      <c r="F60" s="88"/>
      <c r="G60" s="88"/>
      <c r="H60" s="88"/>
      <c r="I60" s="88"/>
      <c r="J60" s="88"/>
      <c r="K60" s="88"/>
    </row>
    <row r="61" spans="2:11"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2:11">
      <c r="B62" s="88"/>
      <c r="C62" s="88"/>
      <c r="D62" s="88"/>
      <c r="E62" s="88"/>
      <c r="F62" s="88"/>
      <c r="G62" s="88"/>
      <c r="H62" s="88"/>
      <c r="I62" s="88"/>
      <c r="J62" s="88"/>
      <c r="K62" s="88"/>
    </row>
    <row r="63" spans="2:11">
      <c r="B63" s="88"/>
      <c r="C63" s="88"/>
      <c r="D63" s="88"/>
      <c r="E63" s="88"/>
      <c r="F63" s="88"/>
      <c r="G63" s="88"/>
      <c r="H63" s="88"/>
      <c r="I63" s="88"/>
      <c r="J63" s="88"/>
      <c r="K63" s="88"/>
    </row>
    <row r="64" spans="2:11"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5" spans="2:11"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2:11"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2:11"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2:11"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2:11"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2:11"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2:11">
      <c r="B71" s="88"/>
      <c r="C71" s="88"/>
      <c r="D71" s="88"/>
      <c r="E71" s="88"/>
      <c r="F71" s="88"/>
      <c r="G71" s="88"/>
      <c r="H71" s="88"/>
      <c r="I71" s="88"/>
      <c r="J71" s="88"/>
      <c r="K71" s="88"/>
    </row>
    <row r="72" spans="2:11"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2:11"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2:11">
      <c r="B74" s="88"/>
      <c r="C74" s="88"/>
      <c r="D74" s="88"/>
      <c r="E74" s="88"/>
      <c r="F74" s="88"/>
      <c r="G74" s="88"/>
      <c r="H74" s="88"/>
      <c r="I74" s="88"/>
      <c r="J74" s="88"/>
      <c r="K74" s="88"/>
    </row>
    <row r="75" spans="2:11">
      <c r="B75" s="88"/>
      <c r="C75" s="88"/>
      <c r="D75" s="88"/>
      <c r="E75" s="88"/>
      <c r="F75" s="88"/>
      <c r="G75" s="88"/>
      <c r="H75" s="88"/>
      <c r="I75" s="88"/>
      <c r="J75" s="88"/>
      <c r="K75" s="88"/>
    </row>
    <row r="76" spans="2:11">
      <c r="B76" s="88"/>
      <c r="C76" s="88"/>
      <c r="D76" s="88"/>
      <c r="E76" s="88"/>
      <c r="F76" s="88"/>
      <c r="G76" s="88"/>
      <c r="H76" s="88"/>
      <c r="I76" s="88"/>
      <c r="J76" s="88"/>
      <c r="K76" s="88"/>
    </row>
    <row r="77" spans="2:11">
      <c r="B77" s="88"/>
      <c r="C77" s="88"/>
      <c r="D77" s="88"/>
      <c r="E77" s="88"/>
      <c r="F77" s="88"/>
      <c r="G77" s="88"/>
      <c r="H77" s="88"/>
      <c r="I77" s="88"/>
      <c r="J77" s="88"/>
      <c r="K77" s="88"/>
    </row>
    <row r="78" spans="2:11">
      <c r="B78" s="88"/>
      <c r="C78" s="88"/>
      <c r="D78" s="88"/>
      <c r="E78" s="88"/>
      <c r="F78" s="88"/>
      <c r="G78" s="88"/>
      <c r="H78" s="88"/>
      <c r="I78" s="88"/>
      <c r="J78" s="88"/>
      <c r="K78" s="88"/>
    </row>
    <row r="79" spans="2:11">
      <c r="B79" s="88"/>
      <c r="C79" s="88"/>
      <c r="D79" s="88"/>
      <c r="E79" s="88"/>
      <c r="F79" s="88"/>
      <c r="G79" s="88"/>
      <c r="H79" s="88"/>
      <c r="I79" s="88"/>
      <c r="J79" s="88"/>
      <c r="K79" s="88"/>
    </row>
    <row r="80" spans="2:11">
      <c r="B80" s="88"/>
      <c r="C80" s="88"/>
      <c r="D80" s="88"/>
      <c r="E80" s="88"/>
      <c r="F80" s="88"/>
      <c r="G80" s="88"/>
      <c r="H80" s="88"/>
      <c r="I80" s="88"/>
      <c r="J80" s="88"/>
      <c r="K80" s="88"/>
    </row>
    <row r="81" spans="2:11">
      <c r="B81" s="88"/>
      <c r="C81" s="88"/>
      <c r="D81" s="88"/>
      <c r="E81" s="88"/>
      <c r="F81" s="88"/>
      <c r="G81" s="88"/>
      <c r="H81" s="88"/>
      <c r="I81" s="88"/>
      <c r="J81" s="88"/>
      <c r="K81" s="88"/>
    </row>
    <row r="82" spans="2:11">
      <c r="B82" s="88"/>
      <c r="C82" s="88"/>
      <c r="D82" s="88"/>
      <c r="E82" s="88"/>
      <c r="F82" s="88"/>
      <c r="G82" s="88"/>
      <c r="H82" s="88"/>
      <c r="I82" s="88"/>
      <c r="J82" s="88"/>
      <c r="K82" s="88"/>
    </row>
    <row r="83" spans="2:11">
      <c r="B83" s="88"/>
      <c r="C83" s="88"/>
      <c r="D83" s="88"/>
      <c r="E83" s="88"/>
      <c r="F83" s="88"/>
      <c r="G83" s="88"/>
      <c r="H83" s="88"/>
      <c r="I83" s="88"/>
      <c r="J83" s="88"/>
      <c r="K83" s="88"/>
    </row>
    <row r="84" spans="2:11">
      <c r="B84" s="88"/>
      <c r="C84" s="88"/>
      <c r="D84" s="88"/>
      <c r="E84" s="88"/>
      <c r="F84" s="88"/>
      <c r="G84" s="88"/>
      <c r="H84" s="88"/>
      <c r="I84" s="88"/>
      <c r="J84" s="88"/>
      <c r="K84" s="88"/>
    </row>
    <row r="85" spans="2:11">
      <c r="B85" s="88"/>
      <c r="C85" s="88"/>
      <c r="D85" s="88"/>
      <c r="E85" s="88"/>
      <c r="F85" s="88"/>
      <c r="G85" s="88"/>
      <c r="H85" s="88"/>
      <c r="I85" s="88"/>
      <c r="J85" s="88"/>
      <c r="K85" s="88"/>
    </row>
    <row r="86" spans="2:11">
      <c r="B86" s="88"/>
      <c r="C86" s="88"/>
      <c r="D86" s="88"/>
      <c r="E86" s="88"/>
      <c r="F86" s="88"/>
      <c r="G86" s="88"/>
      <c r="H86" s="88"/>
      <c r="I86" s="88"/>
      <c r="J86" s="88"/>
      <c r="K86" s="88"/>
    </row>
    <row r="87" spans="2:11"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2:11">
      <c r="B88" s="88"/>
      <c r="C88" s="88"/>
      <c r="D88" s="88"/>
      <c r="E88" s="88"/>
      <c r="F88" s="88"/>
      <c r="G88" s="88"/>
      <c r="H88" s="88"/>
      <c r="I88" s="88"/>
      <c r="J88" s="88"/>
      <c r="K88" s="88"/>
    </row>
    <row r="89" spans="2:11">
      <c r="B89" s="88"/>
      <c r="C89" s="88"/>
      <c r="D89" s="88"/>
      <c r="E89" s="88"/>
      <c r="F89" s="88"/>
      <c r="G89" s="88"/>
      <c r="H89" s="88"/>
      <c r="I89" s="88"/>
      <c r="J89" s="88"/>
      <c r="K89" s="88"/>
    </row>
    <row r="90" spans="2:11">
      <c r="B90" s="88"/>
      <c r="C90" s="88"/>
      <c r="D90" s="88"/>
      <c r="E90" s="88"/>
      <c r="F90" s="88"/>
      <c r="G90" s="88"/>
      <c r="H90" s="88"/>
      <c r="I90" s="88"/>
      <c r="J90" s="88"/>
      <c r="K90" s="88"/>
    </row>
    <row r="91" spans="2:11">
      <c r="B91" s="88"/>
      <c r="C91" s="88"/>
      <c r="D91" s="88"/>
      <c r="E91" s="88"/>
      <c r="F91" s="88"/>
      <c r="G91" s="88"/>
      <c r="H91" s="88"/>
      <c r="I91" s="88"/>
      <c r="J91" s="88"/>
      <c r="K91" s="88"/>
    </row>
    <row r="92" spans="2:11">
      <c r="B92" s="88"/>
      <c r="C92" s="88"/>
      <c r="D92" s="88"/>
      <c r="E92" s="88"/>
      <c r="F92" s="88"/>
      <c r="G92" s="88"/>
      <c r="H92" s="88"/>
      <c r="I92" s="88"/>
      <c r="J92" s="88"/>
      <c r="K92" s="88"/>
    </row>
    <row r="93" spans="2:11">
      <c r="B93" s="88"/>
      <c r="C93" s="88"/>
      <c r="D93" s="88"/>
      <c r="E93" s="88"/>
      <c r="F93" s="88"/>
      <c r="G93" s="88"/>
      <c r="H93" s="88"/>
      <c r="I93" s="88"/>
      <c r="J93" s="88"/>
      <c r="K93" s="88"/>
    </row>
    <row r="94" spans="2:11">
      <c r="B94" s="88"/>
      <c r="C94" s="88"/>
      <c r="D94" s="88"/>
      <c r="E94" s="88"/>
      <c r="F94" s="88"/>
      <c r="G94" s="88"/>
      <c r="H94" s="88"/>
      <c r="I94" s="88"/>
      <c r="J94" s="88"/>
      <c r="K94" s="88"/>
    </row>
    <row r="95" spans="2:11">
      <c r="B95" s="88"/>
      <c r="C95" s="88"/>
      <c r="D95" s="88"/>
      <c r="E95" s="88"/>
      <c r="F95" s="88"/>
      <c r="G95" s="88"/>
      <c r="H95" s="88"/>
      <c r="I95" s="88"/>
      <c r="J95" s="88"/>
      <c r="K95" s="88"/>
    </row>
    <row r="96" spans="2:11">
      <c r="B96" s="88"/>
      <c r="C96" s="88"/>
      <c r="D96" s="88"/>
      <c r="E96" s="88"/>
      <c r="F96" s="88"/>
      <c r="G96" s="88"/>
      <c r="H96" s="88"/>
      <c r="I96" s="88"/>
      <c r="J96" s="88"/>
      <c r="K96" s="88"/>
    </row>
    <row r="97" spans="2:11">
      <c r="B97" s="88"/>
      <c r="C97" s="88"/>
      <c r="D97" s="88"/>
      <c r="E97" s="88"/>
      <c r="F97" s="88"/>
      <c r="G97" s="88"/>
      <c r="H97" s="88"/>
      <c r="I97" s="88"/>
      <c r="J97" s="88"/>
      <c r="K97" s="88"/>
    </row>
    <row r="98" spans="2:11">
      <c r="B98" s="88"/>
      <c r="C98" s="88"/>
      <c r="D98" s="88"/>
      <c r="E98" s="88"/>
      <c r="F98" s="88"/>
      <c r="G98" s="88"/>
      <c r="H98" s="88"/>
      <c r="I98" s="88"/>
      <c r="J98" s="88"/>
      <c r="K98" s="88"/>
    </row>
    <row r="99" spans="2:11">
      <c r="B99" s="88"/>
      <c r="C99" s="88"/>
      <c r="D99" s="88"/>
      <c r="E99" s="88"/>
      <c r="F99" s="88"/>
      <c r="G99" s="88"/>
      <c r="H99" s="88"/>
      <c r="I99" s="88"/>
      <c r="J99" s="88"/>
      <c r="K99" s="88"/>
    </row>
    <row r="100" spans="2:11">
      <c r="B100" s="88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2:11">
      <c r="B101" s="88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2:11">
      <c r="B102" s="88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2:11">
      <c r="B103" s="88"/>
      <c r="C103" s="88"/>
      <c r="D103" s="88"/>
      <c r="E103" s="88"/>
      <c r="F103" s="88"/>
      <c r="G103" s="88"/>
      <c r="H103" s="88"/>
      <c r="I103" s="88"/>
      <c r="J103" s="88"/>
      <c r="K103" s="88"/>
    </row>
    <row r="104" spans="2:11">
      <c r="B104" s="88"/>
      <c r="C104" s="88"/>
      <c r="D104" s="88"/>
      <c r="E104" s="88"/>
      <c r="F104" s="88"/>
      <c r="G104" s="88"/>
      <c r="H104" s="88"/>
      <c r="I104" s="88"/>
      <c r="J104" s="88"/>
      <c r="K104" s="88"/>
    </row>
    <row r="105" spans="2:11">
      <c r="B105" s="88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2:11">
      <c r="B106" s="88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2:11">
      <c r="B107" s="88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2:11">
      <c r="B108" s="88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2:11"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2:11">
      <c r="B110" s="115"/>
      <c r="C110" s="115"/>
      <c r="D110" s="131"/>
      <c r="E110" s="131"/>
      <c r="F110" s="131"/>
      <c r="G110" s="131"/>
      <c r="H110" s="131"/>
      <c r="I110" s="116"/>
      <c r="J110" s="116"/>
      <c r="K110" s="116"/>
    </row>
    <row r="111" spans="2:11">
      <c r="B111" s="115"/>
      <c r="C111" s="115"/>
      <c r="D111" s="131"/>
      <c r="E111" s="131"/>
      <c r="F111" s="131"/>
      <c r="G111" s="131"/>
      <c r="H111" s="131"/>
      <c r="I111" s="116"/>
      <c r="J111" s="116"/>
      <c r="K111" s="116"/>
    </row>
    <row r="112" spans="2:11">
      <c r="B112" s="115"/>
      <c r="C112" s="115"/>
      <c r="D112" s="131"/>
      <c r="E112" s="131"/>
      <c r="F112" s="131"/>
      <c r="G112" s="131"/>
      <c r="H112" s="131"/>
      <c r="I112" s="116"/>
      <c r="J112" s="116"/>
      <c r="K112" s="116"/>
    </row>
    <row r="113" spans="2:11">
      <c r="B113" s="115"/>
      <c r="C113" s="115"/>
      <c r="D113" s="131"/>
      <c r="E113" s="131"/>
      <c r="F113" s="131"/>
      <c r="G113" s="131"/>
      <c r="H113" s="131"/>
      <c r="I113" s="116"/>
      <c r="J113" s="116"/>
      <c r="K113" s="116"/>
    </row>
    <row r="114" spans="2:11">
      <c r="B114" s="115"/>
      <c r="C114" s="115"/>
      <c r="D114" s="131"/>
      <c r="E114" s="131"/>
      <c r="F114" s="131"/>
      <c r="G114" s="131"/>
      <c r="H114" s="131"/>
      <c r="I114" s="116"/>
      <c r="J114" s="116"/>
      <c r="K114" s="116"/>
    </row>
    <row r="115" spans="2:11">
      <c r="B115" s="115"/>
      <c r="C115" s="115"/>
      <c r="D115" s="131"/>
      <c r="E115" s="131"/>
      <c r="F115" s="131"/>
      <c r="G115" s="131"/>
      <c r="H115" s="131"/>
      <c r="I115" s="116"/>
      <c r="J115" s="116"/>
      <c r="K115" s="116"/>
    </row>
    <row r="116" spans="2:11">
      <c r="B116" s="115"/>
      <c r="C116" s="115"/>
      <c r="D116" s="131"/>
      <c r="E116" s="131"/>
      <c r="F116" s="131"/>
      <c r="G116" s="131"/>
      <c r="H116" s="131"/>
      <c r="I116" s="116"/>
      <c r="J116" s="116"/>
      <c r="K116" s="116"/>
    </row>
    <row r="117" spans="2:11">
      <c r="B117" s="115"/>
      <c r="C117" s="115"/>
      <c r="D117" s="131"/>
      <c r="E117" s="131"/>
      <c r="F117" s="131"/>
      <c r="G117" s="131"/>
      <c r="H117" s="131"/>
      <c r="I117" s="116"/>
      <c r="J117" s="116"/>
      <c r="K117" s="116"/>
    </row>
    <row r="118" spans="2:11">
      <c r="B118" s="115"/>
      <c r="C118" s="115"/>
      <c r="D118" s="131"/>
      <c r="E118" s="131"/>
      <c r="F118" s="131"/>
      <c r="G118" s="131"/>
      <c r="H118" s="131"/>
      <c r="I118" s="116"/>
      <c r="J118" s="116"/>
      <c r="K118" s="116"/>
    </row>
    <row r="119" spans="2:11">
      <c r="B119" s="115"/>
      <c r="C119" s="115"/>
      <c r="D119" s="131"/>
      <c r="E119" s="131"/>
      <c r="F119" s="131"/>
      <c r="G119" s="131"/>
      <c r="H119" s="131"/>
      <c r="I119" s="116"/>
      <c r="J119" s="116"/>
      <c r="K119" s="116"/>
    </row>
    <row r="120" spans="2:11">
      <c r="B120" s="115"/>
      <c r="C120" s="115"/>
      <c r="D120" s="131"/>
      <c r="E120" s="131"/>
      <c r="F120" s="131"/>
      <c r="G120" s="131"/>
      <c r="H120" s="131"/>
      <c r="I120" s="116"/>
      <c r="J120" s="116"/>
      <c r="K120" s="116"/>
    </row>
    <row r="121" spans="2:11">
      <c r="B121" s="115"/>
      <c r="C121" s="115"/>
      <c r="D121" s="131"/>
      <c r="E121" s="131"/>
      <c r="F121" s="131"/>
      <c r="G121" s="131"/>
      <c r="H121" s="131"/>
      <c r="I121" s="116"/>
      <c r="J121" s="116"/>
      <c r="K121" s="116"/>
    </row>
    <row r="122" spans="2:11">
      <c r="B122" s="115"/>
      <c r="C122" s="115"/>
      <c r="D122" s="131"/>
      <c r="E122" s="131"/>
      <c r="F122" s="131"/>
      <c r="G122" s="131"/>
      <c r="H122" s="131"/>
      <c r="I122" s="116"/>
      <c r="J122" s="116"/>
      <c r="K122" s="116"/>
    </row>
    <row r="123" spans="2:11">
      <c r="B123" s="115"/>
      <c r="C123" s="115"/>
      <c r="D123" s="131"/>
      <c r="E123" s="131"/>
      <c r="F123" s="131"/>
      <c r="G123" s="131"/>
      <c r="H123" s="131"/>
      <c r="I123" s="116"/>
      <c r="J123" s="116"/>
      <c r="K123" s="116"/>
    </row>
    <row r="124" spans="2:11">
      <c r="B124" s="115"/>
      <c r="C124" s="115"/>
      <c r="D124" s="131"/>
      <c r="E124" s="131"/>
      <c r="F124" s="131"/>
      <c r="G124" s="131"/>
      <c r="H124" s="131"/>
      <c r="I124" s="116"/>
      <c r="J124" s="116"/>
      <c r="K124" s="116"/>
    </row>
    <row r="125" spans="2:11">
      <c r="B125" s="115"/>
      <c r="C125" s="115"/>
      <c r="D125" s="131"/>
      <c r="E125" s="131"/>
      <c r="F125" s="131"/>
      <c r="G125" s="131"/>
      <c r="H125" s="131"/>
      <c r="I125" s="116"/>
      <c r="J125" s="116"/>
      <c r="K125" s="116"/>
    </row>
    <row r="126" spans="2:11">
      <c r="B126" s="115"/>
      <c r="C126" s="115"/>
      <c r="D126" s="131"/>
      <c r="E126" s="131"/>
      <c r="F126" s="131"/>
      <c r="G126" s="131"/>
      <c r="H126" s="131"/>
      <c r="I126" s="116"/>
      <c r="J126" s="116"/>
      <c r="K126" s="116"/>
    </row>
    <row r="127" spans="2:11">
      <c r="B127" s="115"/>
      <c r="C127" s="115"/>
      <c r="D127" s="131"/>
      <c r="E127" s="131"/>
      <c r="F127" s="131"/>
      <c r="G127" s="131"/>
      <c r="H127" s="131"/>
      <c r="I127" s="116"/>
      <c r="J127" s="116"/>
      <c r="K127" s="116"/>
    </row>
    <row r="128" spans="2:11">
      <c r="B128" s="115"/>
      <c r="C128" s="115"/>
      <c r="D128" s="131"/>
      <c r="E128" s="131"/>
      <c r="F128" s="131"/>
      <c r="G128" s="131"/>
      <c r="H128" s="131"/>
      <c r="I128" s="116"/>
      <c r="J128" s="116"/>
      <c r="K128" s="116"/>
    </row>
    <row r="129" spans="2:11">
      <c r="B129" s="115"/>
      <c r="C129" s="115"/>
      <c r="D129" s="131"/>
      <c r="E129" s="131"/>
      <c r="F129" s="131"/>
      <c r="G129" s="131"/>
      <c r="H129" s="131"/>
      <c r="I129" s="116"/>
      <c r="J129" s="116"/>
      <c r="K129" s="116"/>
    </row>
    <row r="130" spans="2:11">
      <c r="B130" s="115"/>
      <c r="C130" s="115"/>
      <c r="D130" s="131"/>
      <c r="E130" s="131"/>
      <c r="F130" s="131"/>
      <c r="G130" s="131"/>
      <c r="H130" s="131"/>
      <c r="I130" s="116"/>
      <c r="J130" s="116"/>
      <c r="K130" s="116"/>
    </row>
    <row r="131" spans="2:11">
      <c r="B131" s="115"/>
      <c r="C131" s="115"/>
      <c r="D131" s="131"/>
      <c r="E131" s="131"/>
      <c r="F131" s="131"/>
      <c r="G131" s="131"/>
      <c r="H131" s="131"/>
      <c r="I131" s="116"/>
      <c r="J131" s="116"/>
      <c r="K131" s="116"/>
    </row>
    <row r="132" spans="2:11">
      <c r="B132" s="115"/>
      <c r="C132" s="115"/>
      <c r="D132" s="131"/>
      <c r="E132" s="131"/>
      <c r="F132" s="131"/>
      <c r="G132" s="131"/>
      <c r="H132" s="131"/>
      <c r="I132" s="116"/>
      <c r="J132" s="116"/>
      <c r="K132" s="116"/>
    </row>
    <row r="133" spans="2:11">
      <c r="B133" s="115"/>
      <c r="C133" s="115"/>
      <c r="D133" s="131"/>
      <c r="E133" s="131"/>
      <c r="F133" s="131"/>
      <c r="G133" s="131"/>
      <c r="H133" s="131"/>
      <c r="I133" s="116"/>
      <c r="J133" s="116"/>
      <c r="K133" s="116"/>
    </row>
    <row r="134" spans="2:11">
      <c r="B134" s="115"/>
      <c r="C134" s="115"/>
      <c r="D134" s="131"/>
      <c r="E134" s="131"/>
      <c r="F134" s="131"/>
      <c r="G134" s="131"/>
      <c r="H134" s="131"/>
      <c r="I134" s="116"/>
      <c r="J134" s="116"/>
      <c r="K134" s="116"/>
    </row>
    <row r="135" spans="2:11">
      <c r="B135" s="115"/>
      <c r="C135" s="115"/>
      <c r="D135" s="131"/>
      <c r="E135" s="131"/>
      <c r="F135" s="131"/>
      <c r="G135" s="131"/>
      <c r="H135" s="131"/>
      <c r="I135" s="116"/>
      <c r="J135" s="116"/>
      <c r="K135" s="116"/>
    </row>
    <row r="136" spans="2:11">
      <c r="B136" s="115"/>
      <c r="C136" s="115"/>
      <c r="D136" s="131"/>
      <c r="E136" s="131"/>
      <c r="F136" s="131"/>
      <c r="G136" s="131"/>
      <c r="H136" s="131"/>
      <c r="I136" s="116"/>
      <c r="J136" s="116"/>
      <c r="K136" s="116"/>
    </row>
    <row r="137" spans="2:11">
      <c r="B137" s="115"/>
      <c r="C137" s="115"/>
      <c r="D137" s="131"/>
      <c r="E137" s="131"/>
      <c r="F137" s="131"/>
      <c r="G137" s="131"/>
      <c r="H137" s="131"/>
      <c r="I137" s="116"/>
      <c r="J137" s="116"/>
      <c r="K137" s="116"/>
    </row>
    <row r="138" spans="2:11">
      <c r="B138" s="115"/>
      <c r="C138" s="115"/>
      <c r="D138" s="131"/>
      <c r="E138" s="131"/>
      <c r="F138" s="131"/>
      <c r="G138" s="131"/>
      <c r="H138" s="131"/>
      <c r="I138" s="116"/>
      <c r="J138" s="116"/>
      <c r="K138" s="116"/>
    </row>
    <row r="139" spans="2:11">
      <c r="B139" s="115"/>
      <c r="C139" s="115"/>
      <c r="D139" s="131"/>
      <c r="E139" s="131"/>
      <c r="F139" s="131"/>
      <c r="G139" s="131"/>
      <c r="H139" s="131"/>
      <c r="I139" s="116"/>
      <c r="J139" s="116"/>
      <c r="K139" s="116"/>
    </row>
    <row r="140" spans="2:11">
      <c r="B140" s="115"/>
      <c r="C140" s="115"/>
      <c r="D140" s="131"/>
      <c r="E140" s="131"/>
      <c r="F140" s="131"/>
      <c r="G140" s="131"/>
      <c r="H140" s="131"/>
      <c r="I140" s="116"/>
      <c r="J140" s="116"/>
      <c r="K140" s="116"/>
    </row>
    <row r="141" spans="2:11">
      <c r="B141" s="115"/>
      <c r="C141" s="115"/>
      <c r="D141" s="131"/>
      <c r="E141" s="131"/>
      <c r="F141" s="131"/>
      <c r="G141" s="131"/>
      <c r="H141" s="131"/>
      <c r="I141" s="116"/>
      <c r="J141" s="116"/>
      <c r="K141" s="116"/>
    </row>
    <row r="142" spans="2:11">
      <c r="B142" s="115"/>
      <c r="C142" s="115"/>
      <c r="D142" s="131"/>
      <c r="E142" s="131"/>
      <c r="F142" s="131"/>
      <c r="G142" s="131"/>
      <c r="H142" s="131"/>
      <c r="I142" s="116"/>
      <c r="J142" s="116"/>
      <c r="K142" s="116"/>
    </row>
    <row r="143" spans="2:11">
      <c r="B143" s="115"/>
      <c r="C143" s="115"/>
      <c r="D143" s="131"/>
      <c r="E143" s="131"/>
      <c r="F143" s="131"/>
      <c r="G143" s="131"/>
      <c r="H143" s="131"/>
      <c r="I143" s="116"/>
      <c r="J143" s="116"/>
      <c r="K143" s="116"/>
    </row>
    <row r="144" spans="2:11">
      <c r="B144" s="115"/>
      <c r="C144" s="115"/>
      <c r="D144" s="131"/>
      <c r="E144" s="131"/>
      <c r="F144" s="131"/>
      <c r="G144" s="131"/>
      <c r="H144" s="131"/>
      <c r="I144" s="116"/>
      <c r="J144" s="116"/>
      <c r="K144" s="116"/>
    </row>
    <row r="145" spans="2:11">
      <c r="B145" s="115"/>
      <c r="C145" s="115"/>
      <c r="D145" s="131"/>
      <c r="E145" s="131"/>
      <c r="F145" s="131"/>
      <c r="G145" s="131"/>
      <c r="H145" s="131"/>
      <c r="I145" s="116"/>
      <c r="J145" s="116"/>
      <c r="K145" s="116"/>
    </row>
    <row r="146" spans="2:11">
      <c r="B146" s="115"/>
      <c r="C146" s="115"/>
      <c r="D146" s="131"/>
      <c r="E146" s="131"/>
      <c r="F146" s="131"/>
      <c r="G146" s="131"/>
      <c r="H146" s="131"/>
      <c r="I146" s="116"/>
      <c r="J146" s="116"/>
      <c r="K146" s="116"/>
    </row>
    <row r="147" spans="2:11">
      <c r="B147" s="115"/>
      <c r="C147" s="115"/>
      <c r="D147" s="131"/>
      <c r="E147" s="131"/>
      <c r="F147" s="131"/>
      <c r="G147" s="131"/>
      <c r="H147" s="131"/>
      <c r="I147" s="116"/>
      <c r="J147" s="116"/>
      <c r="K147" s="116"/>
    </row>
    <row r="148" spans="2:11">
      <c r="B148" s="115"/>
      <c r="C148" s="115"/>
      <c r="D148" s="131"/>
      <c r="E148" s="131"/>
      <c r="F148" s="131"/>
      <c r="G148" s="131"/>
      <c r="H148" s="131"/>
      <c r="I148" s="116"/>
      <c r="J148" s="116"/>
      <c r="K148" s="116"/>
    </row>
    <row r="149" spans="2:11">
      <c r="B149" s="115"/>
      <c r="C149" s="115"/>
      <c r="D149" s="131"/>
      <c r="E149" s="131"/>
      <c r="F149" s="131"/>
      <c r="G149" s="131"/>
      <c r="H149" s="131"/>
      <c r="I149" s="116"/>
      <c r="J149" s="116"/>
      <c r="K149" s="116"/>
    </row>
    <row r="150" spans="2:11">
      <c r="B150" s="115"/>
      <c r="C150" s="115"/>
      <c r="D150" s="131"/>
      <c r="E150" s="131"/>
      <c r="F150" s="131"/>
      <c r="G150" s="131"/>
      <c r="H150" s="131"/>
      <c r="I150" s="116"/>
      <c r="J150" s="116"/>
      <c r="K150" s="116"/>
    </row>
    <row r="151" spans="2:11">
      <c r="B151" s="115"/>
      <c r="C151" s="115"/>
      <c r="D151" s="131"/>
      <c r="E151" s="131"/>
      <c r="F151" s="131"/>
      <c r="G151" s="131"/>
      <c r="H151" s="131"/>
      <c r="I151" s="116"/>
      <c r="J151" s="116"/>
      <c r="K151" s="116"/>
    </row>
    <row r="152" spans="2:11">
      <c r="B152" s="115"/>
      <c r="C152" s="115"/>
      <c r="D152" s="131"/>
      <c r="E152" s="131"/>
      <c r="F152" s="131"/>
      <c r="G152" s="131"/>
      <c r="H152" s="131"/>
      <c r="I152" s="116"/>
      <c r="J152" s="116"/>
      <c r="K152" s="116"/>
    </row>
    <row r="153" spans="2:11">
      <c r="B153" s="115"/>
      <c r="C153" s="115"/>
      <c r="D153" s="131"/>
      <c r="E153" s="131"/>
      <c r="F153" s="131"/>
      <c r="G153" s="131"/>
      <c r="H153" s="131"/>
      <c r="I153" s="116"/>
      <c r="J153" s="116"/>
      <c r="K153" s="116"/>
    </row>
    <row r="154" spans="2:11">
      <c r="B154" s="115"/>
      <c r="C154" s="115"/>
      <c r="D154" s="131"/>
      <c r="E154" s="131"/>
      <c r="F154" s="131"/>
      <c r="G154" s="131"/>
      <c r="H154" s="131"/>
      <c r="I154" s="116"/>
      <c r="J154" s="116"/>
      <c r="K154" s="116"/>
    </row>
    <row r="155" spans="2:11">
      <c r="B155" s="115"/>
      <c r="C155" s="115"/>
      <c r="D155" s="131"/>
      <c r="E155" s="131"/>
      <c r="F155" s="131"/>
      <c r="G155" s="131"/>
      <c r="H155" s="131"/>
      <c r="I155" s="116"/>
      <c r="J155" s="116"/>
      <c r="K155" s="116"/>
    </row>
    <row r="156" spans="2:11">
      <c r="B156" s="115"/>
      <c r="C156" s="115"/>
      <c r="D156" s="131"/>
      <c r="E156" s="131"/>
      <c r="F156" s="131"/>
      <c r="G156" s="131"/>
      <c r="H156" s="131"/>
      <c r="I156" s="116"/>
      <c r="J156" s="116"/>
      <c r="K156" s="116"/>
    </row>
    <row r="157" spans="2:11">
      <c r="B157" s="115"/>
      <c r="C157" s="115"/>
      <c r="D157" s="131"/>
      <c r="E157" s="131"/>
      <c r="F157" s="131"/>
      <c r="G157" s="131"/>
      <c r="H157" s="131"/>
      <c r="I157" s="116"/>
      <c r="J157" s="116"/>
      <c r="K157" s="116"/>
    </row>
    <row r="158" spans="2:11">
      <c r="B158" s="115"/>
      <c r="C158" s="115"/>
      <c r="D158" s="131"/>
      <c r="E158" s="131"/>
      <c r="F158" s="131"/>
      <c r="G158" s="131"/>
      <c r="H158" s="131"/>
      <c r="I158" s="116"/>
      <c r="J158" s="116"/>
      <c r="K158" s="116"/>
    </row>
    <row r="159" spans="2:11">
      <c r="B159" s="115"/>
      <c r="C159" s="115"/>
      <c r="D159" s="131"/>
      <c r="E159" s="131"/>
      <c r="F159" s="131"/>
      <c r="G159" s="131"/>
      <c r="H159" s="131"/>
      <c r="I159" s="116"/>
      <c r="J159" s="116"/>
      <c r="K159" s="116"/>
    </row>
    <row r="160" spans="2:11">
      <c r="B160" s="115"/>
      <c r="C160" s="115"/>
      <c r="D160" s="131"/>
      <c r="E160" s="131"/>
      <c r="F160" s="131"/>
      <c r="G160" s="131"/>
      <c r="H160" s="131"/>
      <c r="I160" s="116"/>
      <c r="J160" s="116"/>
      <c r="K160" s="116"/>
    </row>
    <row r="161" spans="2:11">
      <c r="B161" s="115"/>
      <c r="C161" s="115"/>
      <c r="D161" s="131"/>
      <c r="E161" s="131"/>
      <c r="F161" s="131"/>
      <c r="G161" s="131"/>
      <c r="H161" s="131"/>
      <c r="I161" s="116"/>
      <c r="J161" s="116"/>
      <c r="K161" s="116"/>
    </row>
    <row r="162" spans="2:11">
      <c r="B162" s="115"/>
      <c r="C162" s="115"/>
      <c r="D162" s="131"/>
      <c r="E162" s="131"/>
      <c r="F162" s="131"/>
      <c r="G162" s="131"/>
      <c r="H162" s="131"/>
      <c r="I162" s="116"/>
      <c r="J162" s="116"/>
      <c r="K162" s="116"/>
    </row>
    <row r="163" spans="2:11">
      <c r="B163" s="115"/>
      <c r="C163" s="115"/>
      <c r="D163" s="131"/>
      <c r="E163" s="131"/>
      <c r="F163" s="131"/>
      <c r="G163" s="131"/>
      <c r="H163" s="131"/>
      <c r="I163" s="116"/>
      <c r="J163" s="116"/>
      <c r="K163" s="116"/>
    </row>
    <row r="164" spans="2:11">
      <c r="B164" s="115"/>
      <c r="C164" s="115"/>
      <c r="D164" s="131"/>
      <c r="E164" s="131"/>
      <c r="F164" s="131"/>
      <c r="G164" s="131"/>
      <c r="H164" s="131"/>
      <c r="I164" s="116"/>
      <c r="J164" s="116"/>
      <c r="K164" s="116"/>
    </row>
    <row r="165" spans="2:11">
      <c r="B165" s="115"/>
      <c r="C165" s="115"/>
      <c r="D165" s="131"/>
      <c r="E165" s="131"/>
      <c r="F165" s="131"/>
      <c r="G165" s="131"/>
      <c r="H165" s="131"/>
      <c r="I165" s="116"/>
      <c r="J165" s="116"/>
      <c r="K165" s="116"/>
    </row>
    <row r="166" spans="2:11">
      <c r="B166" s="115"/>
      <c r="C166" s="115"/>
      <c r="D166" s="131"/>
      <c r="E166" s="131"/>
      <c r="F166" s="131"/>
      <c r="G166" s="131"/>
      <c r="H166" s="131"/>
      <c r="I166" s="116"/>
      <c r="J166" s="116"/>
      <c r="K166" s="116"/>
    </row>
    <row r="167" spans="2:11">
      <c r="B167" s="115"/>
      <c r="C167" s="115"/>
      <c r="D167" s="131"/>
      <c r="E167" s="131"/>
      <c r="F167" s="131"/>
      <c r="G167" s="131"/>
      <c r="H167" s="131"/>
      <c r="I167" s="116"/>
      <c r="J167" s="116"/>
      <c r="K167" s="116"/>
    </row>
    <row r="168" spans="2:11">
      <c r="B168" s="115"/>
      <c r="C168" s="115"/>
      <c r="D168" s="131"/>
      <c r="E168" s="131"/>
      <c r="F168" s="131"/>
      <c r="G168" s="131"/>
      <c r="H168" s="131"/>
      <c r="I168" s="116"/>
      <c r="J168" s="116"/>
      <c r="K168" s="116"/>
    </row>
    <row r="169" spans="2:11">
      <c r="B169" s="115"/>
      <c r="C169" s="115"/>
      <c r="D169" s="131"/>
      <c r="E169" s="131"/>
      <c r="F169" s="131"/>
      <c r="G169" s="131"/>
      <c r="H169" s="131"/>
      <c r="I169" s="116"/>
      <c r="J169" s="116"/>
      <c r="K169" s="116"/>
    </row>
    <row r="170" spans="2:11">
      <c r="B170" s="115"/>
      <c r="C170" s="115"/>
      <c r="D170" s="131"/>
      <c r="E170" s="131"/>
      <c r="F170" s="131"/>
      <c r="G170" s="131"/>
      <c r="H170" s="131"/>
      <c r="I170" s="116"/>
      <c r="J170" s="116"/>
      <c r="K170" s="116"/>
    </row>
    <row r="171" spans="2:11">
      <c r="B171" s="115"/>
      <c r="C171" s="115"/>
      <c r="D171" s="131"/>
      <c r="E171" s="131"/>
      <c r="F171" s="131"/>
      <c r="G171" s="131"/>
      <c r="H171" s="131"/>
      <c r="I171" s="116"/>
      <c r="J171" s="116"/>
      <c r="K171" s="116"/>
    </row>
    <row r="172" spans="2:11">
      <c r="B172" s="115"/>
      <c r="C172" s="115"/>
      <c r="D172" s="131"/>
      <c r="E172" s="131"/>
      <c r="F172" s="131"/>
      <c r="G172" s="131"/>
      <c r="H172" s="131"/>
      <c r="I172" s="116"/>
      <c r="J172" s="116"/>
      <c r="K172" s="116"/>
    </row>
    <row r="173" spans="2:11">
      <c r="B173" s="115"/>
      <c r="C173" s="115"/>
      <c r="D173" s="131"/>
      <c r="E173" s="131"/>
      <c r="F173" s="131"/>
      <c r="G173" s="131"/>
      <c r="H173" s="131"/>
      <c r="I173" s="116"/>
      <c r="J173" s="116"/>
      <c r="K173" s="116"/>
    </row>
    <row r="174" spans="2:11">
      <c r="B174" s="115"/>
      <c r="C174" s="115"/>
      <c r="D174" s="131"/>
      <c r="E174" s="131"/>
      <c r="F174" s="131"/>
      <c r="G174" s="131"/>
      <c r="H174" s="131"/>
      <c r="I174" s="116"/>
      <c r="J174" s="116"/>
      <c r="K174" s="116"/>
    </row>
    <row r="175" spans="2:11">
      <c r="B175" s="115"/>
      <c r="C175" s="115"/>
      <c r="D175" s="131"/>
      <c r="E175" s="131"/>
      <c r="F175" s="131"/>
      <c r="G175" s="131"/>
      <c r="H175" s="131"/>
      <c r="I175" s="116"/>
      <c r="J175" s="116"/>
      <c r="K175" s="116"/>
    </row>
    <row r="176" spans="2:11">
      <c r="B176" s="115"/>
      <c r="C176" s="115"/>
      <c r="D176" s="131"/>
      <c r="E176" s="131"/>
      <c r="F176" s="131"/>
      <c r="G176" s="131"/>
      <c r="H176" s="131"/>
      <c r="I176" s="116"/>
      <c r="J176" s="116"/>
      <c r="K176" s="116"/>
    </row>
    <row r="177" spans="2:11">
      <c r="B177" s="115"/>
      <c r="C177" s="115"/>
      <c r="D177" s="131"/>
      <c r="E177" s="131"/>
      <c r="F177" s="131"/>
      <c r="G177" s="131"/>
      <c r="H177" s="131"/>
      <c r="I177" s="116"/>
      <c r="J177" s="116"/>
      <c r="K177" s="116"/>
    </row>
    <row r="178" spans="2:11">
      <c r="B178" s="115"/>
      <c r="C178" s="115"/>
      <c r="D178" s="131"/>
      <c r="E178" s="131"/>
      <c r="F178" s="131"/>
      <c r="G178" s="131"/>
      <c r="H178" s="131"/>
      <c r="I178" s="116"/>
      <c r="J178" s="116"/>
      <c r="K178" s="116"/>
    </row>
    <row r="179" spans="2:11">
      <c r="B179" s="115"/>
      <c r="C179" s="115"/>
      <c r="D179" s="131"/>
      <c r="E179" s="131"/>
      <c r="F179" s="131"/>
      <c r="G179" s="131"/>
      <c r="H179" s="131"/>
      <c r="I179" s="116"/>
      <c r="J179" s="116"/>
      <c r="K179" s="116"/>
    </row>
    <row r="180" spans="2:11">
      <c r="B180" s="115"/>
      <c r="C180" s="115"/>
      <c r="D180" s="131"/>
      <c r="E180" s="131"/>
      <c r="F180" s="131"/>
      <c r="G180" s="131"/>
      <c r="H180" s="131"/>
      <c r="I180" s="116"/>
      <c r="J180" s="116"/>
      <c r="K180" s="116"/>
    </row>
    <row r="181" spans="2:11">
      <c r="B181" s="115"/>
      <c r="C181" s="115"/>
      <c r="D181" s="131"/>
      <c r="E181" s="131"/>
      <c r="F181" s="131"/>
      <c r="G181" s="131"/>
      <c r="H181" s="131"/>
      <c r="I181" s="116"/>
      <c r="J181" s="116"/>
      <c r="K181" s="116"/>
    </row>
    <row r="182" spans="2:11">
      <c r="B182" s="115"/>
      <c r="C182" s="115"/>
      <c r="D182" s="131"/>
      <c r="E182" s="131"/>
      <c r="F182" s="131"/>
      <c r="G182" s="131"/>
      <c r="H182" s="131"/>
      <c r="I182" s="116"/>
      <c r="J182" s="116"/>
      <c r="K182" s="116"/>
    </row>
    <row r="183" spans="2:11">
      <c r="B183" s="115"/>
      <c r="C183" s="115"/>
      <c r="D183" s="131"/>
      <c r="E183" s="131"/>
      <c r="F183" s="131"/>
      <c r="G183" s="131"/>
      <c r="H183" s="131"/>
      <c r="I183" s="116"/>
      <c r="J183" s="116"/>
      <c r="K183" s="116"/>
    </row>
    <row r="184" spans="2:11">
      <c r="B184" s="115"/>
      <c r="C184" s="115"/>
      <c r="D184" s="131"/>
      <c r="E184" s="131"/>
      <c r="F184" s="131"/>
      <c r="G184" s="131"/>
      <c r="H184" s="131"/>
      <c r="I184" s="116"/>
      <c r="J184" s="116"/>
      <c r="K184" s="116"/>
    </row>
    <row r="185" spans="2:11">
      <c r="B185" s="115"/>
      <c r="C185" s="115"/>
      <c r="D185" s="131"/>
      <c r="E185" s="131"/>
      <c r="F185" s="131"/>
      <c r="G185" s="131"/>
      <c r="H185" s="131"/>
      <c r="I185" s="116"/>
      <c r="J185" s="116"/>
      <c r="K185" s="116"/>
    </row>
    <row r="186" spans="2:11">
      <c r="B186" s="115"/>
      <c r="C186" s="115"/>
      <c r="D186" s="131"/>
      <c r="E186" s="131"/>
      <c r="F186" s="131"/>
      <c r="G186" s="131"/>
      <c r="H186" s="131"/>
      <c r="I186" s="116"/>
      <c r="J186" s="116"/>
      <c r="K186" s="116"/>
    </row>
    <row r="187" spans="2:11">
      <c r="B187" s="115"/>
      <c r="C187" s="115"/>
      <c r="D187" s="131"/>
      <c r="E187" s="131"/>
      <c r="F187" s="131"/>
      <c r="G187" s="131"/>
      <c r="H187" s="131"/>
      <c r="I187" s="116"/>
      <c r="J187" s="116"/>
      <c r="K187" s="116"/>
    </row>
    <row r="188" spans="2:11">
      <c r="B188" s="115"/>
      <c r="C188" s="115"/>
      <c r="D188" s="131"/>
      <c r="E188" s="131"/>
      <c r="F188" s="131"/>
      <c r="G188" s="131"/>
      <c r="H188" s="131"/>
      <c r="I188" s="116"/>
      <c r="J188" s="116"/>
      <c r="K188" s="116"/>
    </row>
    <row r="189" spans="2:11">
      <c r="B189" s="115"/>
      <c r="C189" s="115"/>
      <c r="D189" s="131"/>
      <c r="E189" s="131"/>
      <c r="F189" s="131"/>
      <c r="G189" s="131"/>
      <c r="H189" s="131"/>
      <c r="I189" s="116"/>
      <c r="J189" s="116"/>
      <c r="K189" s="116"/>
    </row>
    <row r="190" spans="2:11">
      <c r="B190" s="115"/>
      <c r="C190" s="115"/>
      <c r="D190" s="131"/>
      <c r="E190" s="131"/>
      <c r="F190" s="131"/>
      <c r="G190" s="131"/>
      <c r="H190" s="131"/>
      <c r="I190" s="116"/>
      <c r="J190" s="116"/>
      <c r="K190" s="116"/>
    </row>
    <row r="191" spans="2:11">
      <c r="B191" s="115"/>
      <c r="C191" s="115"/>
      <c r="D191" s="131"/>
      <c r="E191" s="131"/>
      <c r="F191" s="131"/>
      <c r="G191" s="131"/>
      <c r="H191" s="131"/>
      <c r="I191" s="116"/>
      <c r="J191" s="116"/>
      <c r="K191" s="116"/>
    </row>
    <row r="192" spans="2:11">
      <c r="B192" s="115"/>
      <c r="C192" s="115"/>
      <c r="D192" s="131"/>
      <c r="E192" s="131"/>
      <c r="F192" s="131"/>
      <c r="G192" s="131"/>
      <c r="H192" s="131"/>
      <c r="I192" s="116"/>
      <c r="J192" s="116"/>
      <c r="K192" s="116"/>
    </row>
    <row r="193" spans="2:11">
      <c r="B193" s="115"/>
      <c r="C193" s="115"/>
      <c r="D193" s="131"/>
      <c r="E193" s="131"/>
      <c r="F193" s="131"/>
      <c r="G193" s="131"/>
      <c r="H193" s="131"/>
      <c r="I193" s="116"/>
      <c r="J193" s="116"/>
      <c r="K193" s="116"/>
    </row>
    <row r="194" spans="2:11">
      <c r="B194" s="115"/>
      <c r="C194" s="115"/>
      <c r="D194" s="131"/>
      <c r="E194" s="131"/>
      <c r="F194" s="131"/>
      <c r="G194" s="131"/>
      <c r="H194" s="131"/>
      <c r="I194" s="116"/>
      <c r="J194" s="116"/>
      <c r="K194" s="116"/>
    </row>
    <row r="195" spans="2:11">
      <c r="B195" s="115"/>
      <c r="C195" s="115"/>
      <c r="D195" s="131"/>
      <c r="E195" s="131"/>
      <c r="F195" s="131"/>
      <c r="G195" s="131"/>
      <c r="H195" s="131"/>
      <c r="I195" s="116"/>
      <c r="J195" s="116"/>
      <c r="K195" s="116"/>
    </row>
    <row r="196" spans="2:11">
      <c r="B196" s="115"/>
      <c r="C196" s="115"/>
      <c r="D196" s="131"/>
      <c r="E196" s="131"/>
      <c r="F196" s="131"/>
      <c r="G196" s="131"/>
      <c r="H196" s="131"/>
      <c r="I196" s="116"/>
      <c r="J196" s="116"/>
      <c r="K196" s="116"/>
    </row>
    <row r="197" spans="2:11">
      <c r="B197" s="115"/>
      <c r="C197" s="115"/>
      <c r="D197" s="131"/>
      <c r="E197" s="131"/>
      <c r="F197" s="131"/>
      <c r="G197" s="131"/>
      <c r="H197" s="131"/>
      <c r="I197" s="116"/>
      <c r="J197" s="116"/>
      <c r="K197" s="116"/>
    </row>
    <row r="198" spans="2:11">
      <c r="B198" s="115"/>
      <c r="C198" s="115"/>
      <c r="D198" s="131"/>
      <c r="E198" s="131"/>
      <c r="F198" s="131"/>
      <c r="G198" s="131"/>
      <c r="H198" s="131"/>
      <c r="I198" s="116"/>
      <c r="J198" s="116"/>
      <c r="K198" s="116"/>
    </row>
    <row r="199" spans="2:11">
      <c r="B199" s="115"/>
      <c r="C199" s="115"/>
      <c r="D199" s="131"/>
      <c r="E199" s="131"/>
      <c r="F199" s="131"/>
      <c r="G199" s="131"/>
      <c r="H199" s="131"/>
      <c r="I199" s="116"/>
      <c r="J199" s="116"/>
      <c r="K199" s="116"/>
    </row>
    <row r="200" spans="2:11">
      <c r="B200" s="115"/>
      <c r="C200" s="115"/>
      <c r="D200" s="131"/>
      <c r="E200" s="131"/>
      <c r="F200" s="131"/>
      <c r="G200" s="131"/>
      <c r="H200" s="131"/>
      <c r="I200" s="116"/>
      <c r="J200" s="116"/>
      <c r="K200" s="116"/>
    </row>
    <row r="201" spans="2:11">
      <c r="B201" s="115"/>
      <c r="C201" s="115"/>
      <c r="D201" s="131"/>
      <c r="E201" s="131"/>
      <c r="F201" s="131"/>
      <c r="G201" s="131"/>
      <c r="H201" s="131"/>
      <c r="I201" s="116"/>
      <c r="J201" s="116"/>
      <c r="K201" s="116"/>
    </row>
    <row r="202" spans="2:11">
      <c r="B202" s="115"/>
      <c r="C202" s="115"/>
      <c r="D202" s="131"/>
      <c r="E202" s="131"/>
      <c r="F202" s="131"/>
      <c r="G202" s="131"/>
      <c r="H202" s="131"/>
      <c r="I202" s="116"/>
      <c r="J202" s="116"/>
      <c r="K202" s="116"/>
    </row>
    <row r="203" spans="2:11">
      <c r="B203" s="115"/>
      <c r="C203" s="115"/>
      <c r="D203" s="131"/>
      <c r="E203" s="131"/>
      <c r="F203" s="131"/>
      <c r="G203" s="131"/>
      <c r="H203" s="131"/>
      <c r="I203" s="116"/>
      <c r="J203" s="116"/>
      <c r="K203" s="116"/>
    </row>
    <row r="204" spans="2:11">
      <c r="B204" s="115"/>
      <c r="C204" s="115"/>
      <c r="D204" s="131"/>
      <c r="E204" s="131"/>
      <c r="F204" s="131"/>
      <c r="G204" s="131"/>
      <c r="H204" s="131"/>
      <c r="I204" s="116"/>
      <c r="J204" s="116"/>
      <c r="K204" s="116"/>
    </row>
    <row r="205" spans="2:11">
      <c r="B205" s="115"/>
      <c r="C205" s="115"/>
      <c r="D205" s="131"/>
      <c r="E205" s="131"/>
      <c r="F205" s="131"/>
      <c r="G205" s="131"/>
      <c r="H205" s="131"/>
      <c r="I205" s="116"/>
      <c r="J205" s="116"/>
      <c r="K205" s="116"/>
    </row>
    <row r="206" spans="2:11">
      <c r="B206" s="115"/>
      <c r="C206" s="115"/>
      <c r="D206" s="131"/>
      <c r="E206" s="131"/>
      <c r="F206" s="131"/>
      <c r="G206" s="131"/>
      <c r="H206" s="131"/>
      <c r="I206" s="116"/>
      <c r="J206" s="116"/>
      <c r="K206" s="116"/>
    </row>
    <row r="207" spans="2:11">
      <c r="B207" s="115"/>
      <c r="C207" s="115"/>
      <c r="D207" s="131"/>
      <c r="E207" s="131"/>
      <c r="F207" s="131"/>
      <c r="G207" s="131"/>
      <c r="H207" s="131"/>
      <c r="I207" s="116"/>
      <c r="J207" s="116"/>
      <c r="K207" s="116"/>
    </row>
    <row r="208" spans="2:11">
      <c r="B208" s="115"/>
      <c r="C208" s="115"/>
      <c r="D208" s="131"/>
      <c r="E208" s="131"/>
      <c r="F208" s="131"/>
      <c r="G208" s="131"/>
      <c r="H208" s="131"/>
      <c r="I208" s="116"/>
      <c r="J208" s="116"/>
      <c r="K208" s="116"/>
    </row>
    <row r="209" spans="2:11">
      <c r="B209" s="115"/>
      <c r="C209" s="115"/>
      <c r="D209" s="131"/>
      <c r="E209" s="131"/>
      <c r="F209" s="131"/>
      <c r="G209" s="131"/>
      <c r="H209" s="131"/>
      <c r="I209" s="116"/>
      <c r="J209" s="116"/>
      <c r="K209" s="116"/>
    </row>
    <row r="210" spans="2:11">
      <c r="B210" s="115"/>
      <c r="C210" s="115"/>
      <c r="D210" s="131"/>
      <c r="E210" s="131"/>
      <c r="F210" s="131"/>
      <c r="G210" s="131"/>
      <c r="H210" s="131"/>
      <c r="I210" s="116"/>
      <c r="J210" s="116"/>
      <c r="K210" s="116"/>
    </row>
    <row r="211" spans="2:11">
      <c r="B211" s="115"/>
      <c r="C211" s="115"/>
      <c r="D211" s="131"/>
      <c r="E211" s="131"/>
      <c r="F211" s="131"/>
      <c r="G211" s="131"/>
      <c r="H211" s="131"/>
      <c r="I211" s="116"/>
      <c r="J211" s="116"/>
      <c r="K211" s="116"/>
    </row>
    <row r="212" spans="2:11">
      <c r="B212" s="115"/>
      <c r="C212" s="115"/>
      <c r="D212" s="131"/>
      <c r="E212" s="131"/>
      <c r="F212" s="131"/>
      <c r="G212" s="131"/>
      <c r="H212" s="131"/>
      <c r="I212" s="116"/>
      <c r="J212" s="116"/>
      <c r="K212" s="116"/>
    </row>
    <row r="213" spans="2:11">
      <c r="B213" s="115"/>
      <c r="C213" s="115"/>
      <c r="D213" s="131"/>
      <c r="E213" s="131"/>
      <c r="F213" s="131"/>
      <c r="G213" s="131"/>
      <c r="H213" s="131"/>
      <c r="I213" s="116"/>
      <c r="J213" s="116"/>
      <c r="K213" s="116"/>
    </row>
    <row r="214" spans="2:11">
      <c r="B214" s="115"/>
      <c r="C214" s="115"/>
      <c r="D214" s="131"/>
      <c r="E214" s="131"/>
      <c r="F214" s="131"/>
      <c r="G214" s="131"/>
      <c r="H214" s="131"/>
      <c r="I214" s="116"/>
      <c r="J214" s="116"/>
      <c r="K214" s="116"/>
    </row>
    <row r="215" spans="2:11">
      <c r="B215" s="115"/>
      <c r="C215" s="115"/>
      <c r="D215" s="131"/>
      <c r="E215" s="131"/>
      <c r="F215" s="131"/>
      <c r="G215" s="131"/>
      <c r="H215" s="131"/>
      <c r="I215" s="116"/>
      <c r="J215" s="116"/>
      <c r="K215" s="116"/>
    </row>
    <row r="216" spans="2:11">
      <c r="B216" s="115"/>
      <c r="C216" s="115"/>
      <c r="D216" s="131"/>
      <c r="E216" s="131"/>
      <c r="F216" s="131"/>
      <c r="G216" s="131"/>
      <c r="H216" s="131"/>
      <c r="I216" s="116"/>
      <c r="J216" s="116"/>
      <c r="K216" s="116"/>
    </row>
    <row r="217" spans="2:11">
      <c r="B217" s="115"/>
      <c r="C217" s="115"/>
      <c r="D217" s="131"/>
      <c r="E217" s="131"/>
      <c r="F217" s="131"/>
      <c r="G217" s="131"/>
      <c r="H217" s="131"/>
      <c r="I217" s="116"/>
      <c r="J217" s="116"/>
      <c r="K217" s="116"/>
    </row>
    <row r="218" spans="2:11">
      <c r="B218" s="115"/>
      <c r="C218" s="115"/>
      <c r="D218" s="131"/>
      <c r="E218" s="131"/>
      <c r="F218" s="131"/>
      <c r="G218" s="131"/>
      <c r="H218" s="131"/>
      <c r="I218" s="116"/>
      <c r="J218" s="116"/>
      <c r="K218" s="116"/>
    </row>
    <row r="219" spans="2:11">
      <c r="B219" s="115"/>
      <c r="C219" s="115"/>
      <c r="D219" s="131"/>
      <c r="E219" s="131"/>
      <c r="F219" s="131"/>
      <c r="G219" s="131"/>
      <c r="H219" s="131"/>
      <c r="I219" s="116"/>
      <c r="J219" s="116"/>
      <c r="K219" s="116"/>
    </row>
    <row r="220" spans="2:11">
      <c r="B220" s="115"/>
      <c r="C220" s="115"/>
      <c r="D220" s="131"/>
      <c r="E220" s="131"/>
      <c r="F220" s="131"/>
      <c r="G220" s="131"/>
      <c r="H220" s="131"/>
      <c r="I220" s="116"/>
      <c r="J220" s="116"/>
      <c r="K220" s="116"/>
    </row>
    <row r="221" spans="2:11">
      <c r="B221" s="115"/>
      <c r="C221" s="115"/>
      <c r="D221" s="131"/>
      <c r="E221" s="131"/>
      <c r="F221" s="131"/>
      <c r="G221" s="131"/>
      <c r="H221" s="131"/>
      <c r="I221" s="116"/>
      <c r="J221" s="116"/>
      <c r="K221" s="116"/>
    </row>
    <row r="222" spans="2:11">
      <c r="B222" s="115"/>
      <c r="C222" s="115"/>
      <c r="D222" s="131"/>
      <c r="E222" s="131"/>
      <c r="F222" s="131"/>
      <c r="G222" s="131"/>
      <c r="H222" s="131"/>
      <c r="I222" s="116"/>
      <c r="J222" s="116"/>
      <c r="K222" s="116"/>
    </row>
    <row r="223" spans="2:11">
      <c r="B223" s="115"/>
      <c r="C223" s="115"/>
      <c r="D223" s="131"/>
      <c r="E223" s="131"/>
      <c r="F223" s="131"/>
      <c r="G223" s="131"/>
      <c r="H223" s="131"/>
      <c r="I223" s="116"/>
      <c r="J223" s="116"/>
      <c r="K223" s="116"/>
    </row>
    <row r="224" spans="2:11">
      <c r="B224" s="115"/>
      <c r="C224" s="115"/>
      <c r="D224" s="131"/>
      <c r="E224" s="131"/>
      <c r="F224" s="131"/>
      <c r="G224" s="131"/>
      <c r="H224" s="131"/>
      <c r="I224" s="116"/>
      <c r="J224" s="116"/>
      <c r="K224" s="116"/>
    </row>
    <row r="225" spans="2:11">
      <c r="B225" s="115"/>
      <c r="C225" s="115"/>
      <c r="D225" s="131"/>
      <c r="E225" s="131"/>
      <c r="F225" s="131"/>
      <c r="G225" s="131"/>
      <c r="H225" s="131"/>
      <c r="I225" s="116"/>
      <c r="J225" s="116"/>
      <c r="K225" s="116"/>
    </row>
    <row r="226" spans="2:11">
      <c r="B226" s="115"/>
      <c r="C226" s="115"/>
      <c r="D226" s="131"/>
      <c r="E226" s="131"/>
      <c r="F226" s="131"/>
      <c r="G226" s="131"/>
      <c r="H226" s="131"/>
      <c r="I226" s="116"/>
      <c r="J226" s="116"/>
      <c r="K226" s="116"/>
    </row>
    <row r="227" spans="2:11">
      <c r="B227" s="115"/>
      <c r="C227" s="115"/>
      <c r="D227" s="131"/>
      <c r="E227" s="131"/>
      <c r="F227" s="131"/>
      <c r="G227" s="131"/>
      <c r="H227" s="131"/>
      <c r="I227" s="116"/>
      <c r="J227" s="116"/>
      <c r="K227" s="116"/>
    </row>
    <row r="228" spans="2:11">
      <c r="B228" s="115"/>
      <c r="C228" s="115"/>
      <c r="D228" s="131"/>
      <c r="E228" s="131"/>
      <c r="F228" s="131"/>
      <c r="G228" s="131"/>
      <c r="H228" s="131"/>
      <c r="I228" s="116"/>
      <c r="J228" s="116"/>
      <c r="K228" s="116"/>
    </row>
    <row r="229" spans="2:11">
      <c r="B229" s="115"/>
      <c r="C229" s="115"/>
      <c r="D229" s="131"/>
      <c r="E229" s="131"/>
      <c r="F229" s="131"/>
      <c r="G229" s="131"/>
      <c r="H229" s="131"/>
      <c r="I229" s="116"/>
      <c r="J229" s="116"/>
      <c r="K229" s="116"/>
    </row>
    <row r="230" spans="2:11">
      <c r="B230" s="115"/>
      <c r="C230" s="115"/>
      <c r="D230" s="131"/>
      <c r="E230" s="131"/>
      <c r="F230" s="131"/>
      <c r="G230" s="131"/>
      <c r="H230" s="131"/>
      <c r="I230" s="116"/>
      <c r="J230" s="116"/>
      <c r="K230" s="116"/>
    </row>
    <row r="231" spans="2:11">
      <c r="B231" s="115"/>
      <c r="C231" s="115"/>
      <c r="D231" s="131"/>
      <c r="E231" s="131"/>
      <c r="F231" s="131"/>
      <c r="G231" s="131"/>
      <c r="H231" s="131"/>
      <c r="I231" s="116"/>
      <c r="J231" s="116"/>
      <c r="K231" s="116"/>
    </row>
    <row r="232" spans="2:11">
      <c r="B232" s="115"/>
      <c r="C232" s="115"/>
      <c r="D232" s="131"/>
      <c r="E232" s="131"/>
      <c r="F232" s="131"/>
      <c r="G232" s="131"/>
      <c r="H232" s="131"/>
      <c r="I232" s="116"/>
      <c r="J232" s="116"/>
      <c r="K232" s="116"/>
    </row>
    <row r="233" spans="2:11">
      <c r="B233" s="115"/>
      <c r="C233" s="115"/>
      <c r="D233" s="131"/>
      <c r="E233" s="131"/>
      <c r="F233" s="131"/>
      <c r="G233" s="131"/>
      <c r="H233" s="131"/>
      <c r="I233" s="116"/>
      <c r="J233" s="116"/>
      <c r="K233" s="116"/>
    </row>
    <row r="234" spans="2:11">
      <c r="B234" s="115"/>
      <c r="C234" s="115"/>
      <c r="D234" s="131"/>
      <c r="E234" s="131"/>
      <c r="F234" s="131"/>
      <c r="G234" s="131"/>
      <c r="H234" s="131"/>
      <c r="I234" s="116"/>
      <c r="J234" s="116"/>
      <c r="K234" s="116"/>
    </row>
    <row r="235" spans="2:11">
      <c r="B235" s="115"/>
      <c r="C235" s="115"/>
      <c r="D235" s="131"/>
      <c r="E235" s="131"/>
      <c r="F235" s="131"/>
      <c r="G235" s="131"/>
      <c r="H235" s="131"/>
      <c r="I235" s="116"/>
      <c r="J235" s="116"/>
      <c r="K235" s="116"/>
    </row>
    <row r="236" spans="2:11">
      <c r="B236" s="115"/>
      <c r="C236" s="115"/>
      <c r="D236" s="131"/>
      <c r="E236" s="131"/>
      <c r="F236" s="131"/>
      <c r="G236" s="131"/>
      <c r="H236" s="131"/>
      <c r="I236" s="116"/>
      <c r="J236" s="116"/>
      <c r="K236" s="116"/>
    </row>
    <row r="237" spans="2:11">
      <c r="B237" s="115"/>
      <c r="C237" s="115"/>
      <c r="D237" s="131"/>
      <c r="E237" s="131"/>
      <c r="F237" s="131"/>
      <c r="G237" s="131"/>
      <c r="H237" s="131"/>
      <c r="I237" s="116"/>
      <c r="J237" s="116"/>
      <c r="K237" s="116"/>
    </row>
    <row r="238" spans="2:11">
      <c r="B238" s="115"/>
      <c r="C238" s="115"/>
      <c r="D238" s="131"/>
      <c r="E238" s="131"/>
      <c r="F238" s="131"/>
      <c r="G238" s="131"/>
      <c r="H238" s="131"/>
      <c r="I238" s="116"/>
      <c r="J238" s="116"/>
      <c r="K238" s="116"/>
    </row>
    <row r="239" spans="2:11">
      <c r="B239" s="115"/>
      <c r="C239" s="115"/>
      <c r="D239" s="131"/>
      <c r="E239" s="131"/>
      <c r="F239" s="131"/>
      <c r="G239" s="131"/>
      <c r="H239" s="131"/>
      <c r="I239" s="116"/>
      <c r="J239" s="116"/>
      <c r="K239" s="116"/>
    </row>
    <row r="240" spans="2:11">
      <c r="B240" s="115"/>
      <c r="C240" s="115"/>
      <c r="D240" s="131"/>
      <c r="E240" s="131"/>
      <c r="F240" s="131"/>
      <c r="G240" s="131"/>
      <c r="H240" s="131"/>
      <c r="I240" s="116"/>
      <c r="J240" s="116"/>
      <c r="K240" s="116"/>
    </row>
    <row r="241" spans="2:11">
      <c r="B241" s="115"/>
      <c r="C241" s="115"/>
      <c r="D241" s="131"/>
      <c r="E241" s="131"/>
      <c r="F241" s="131"/>
      <c r="G241" s="131"/>
      <c r="H241" s="131"/>
      <c r="I241" s="116"/>
      <c r="J241" s="116"/>
      <c r="K241" s="116"/>
    </row>
    <row r="242" spans="2:11">
      <c r="B242" s="115"/>
      <c r="C242" s="115"/>
      <c r="D242" s="131"/>
      <c r="E242" s="131"/>
      <c r="F242" s="131"/>
      <c r="G242" s="131"/>
      <c r="H242" s="131"/>
      <c r="I242" s="116"/>
      <c r="J242" s="116"/>
      <c r="K242" s="116"/>
    </row>
    <row r="243" spans="2:11">
      <c r="B243" s="115"/>
      <c r="C243" s="115"/>
      <c r="D243" s="131"/>
      <c r="E243" s="131"/>
      <c r="F243" s="131"/>
      <c r="G243" s="131"/>
      <c r="H243" s="131"/>
      <c r="I243" s="116"/>
      <c r="J243" s="116"/>
      <c r="K243" s="116"/>
    </row>
    <row r="244" spans="2:11">
      <c r="B244" s="115"/>
      <c r="C244" s="115"/>
      <c r="D244" s="131"/>
      <c r="E244" s="131"/>
      <c r="F244" s="131"/>
      <c r="G244" s="131"/>
      <c r="H244" s="131"/>
      <c r="I244" s="116"/>
      <c r="J244" s="116"/>
      <c r="K244" s="116"/>
    </row>
    <row r="245" spans="2:11">
      <c r="B245" s="115"/>
      <c r="C245" s="115"/>
      <c r="D245" s="131"/>
      <c r="E245" s="131"/>
      <c r="F245" s="131"/>
      <c r="G245" s="131"/>
      <c r="H245" s="131"/>
      <c r="I245" s="116"/>
      <c r="J245" s="116"/>
      <c r="K245" s="116"/>
    </row>
    <row r="246" spans="2:11">
      <c r="B246" s="115"/>
      <c r="C246" s="115"/>
      <c r="D246" s="131"/>
      <c r="E246" s="131"/>
      <c r="F246" s="131"/>
      <c r="G246" s="131"/>
      <c r="H246" s="131"/>
      <c r="I246" s="116"/>
      <c r="J246" s="116"/>
      <c r="K246" s="116"/>
    </row>
    <row r="247" spans="2:11">
      <c r="B247" s="115"/>
      <c r="C247" s="115"/>
      <c r="D247" s="131"/>
      <c r="E247" s="131"/>
      <c r="F247" s="131"/>
      <c r="G247" s="131"/>
      <c r="H247" s="131"/>
      <c r="I247" s="116"/>
      <c r="J247" s="116"/>
      <c r="K247" s="116"/>
    </row>
    <row r="248" spans="2:11">
      <c r="B248" s="115"/>
      <c r="C248" s="115"/>
      <c r="D248" s="131"/>
      <c r="E248" s="131"/>
      <c r="F248" s="131"/>
      <c r="G248" s="131"/>
      <c r="H248" s="131"/>
      <c r="I248" s="116"/>
      <c r="J248" s="116"/>
      <c r="K248" s="116"/>
    </row>
    <row r="249" spans="2:11">
      <c r="B249" s="115"/>
      <c r="C249" s="115"/>
      <c r="D249" s="131"/>
      <c r="E249" s="131"/>
      <c r="F249" s="131"/>
      <c r="G249" s="131"/>
      <c r="H249" s="131"/>
      <c r="I249" s="116"/>
      <c r="J249" s="116"/>
      <c r="K249" s="116"/>
    </row>
    <row r="250" spans="2:11">
      <c r="B250" s="115"/>
      <c r="C250" s="115"/>
      <c r="D250" s="131"/>
      <c r="E250" s="131"/>
      <c r="F250" s="131"/>
      <c r="G250" s="131"/>
      <c r="H250" s="131"/>
      <c r="I250" s="116"/>
      <c r="J250" s="116"/>
      <c r="K250" s="116"/>
    </row>
    <row r="251" spans="2:11">
      <c r="B251" s="115"/>
      <c r="C251" s="115"/>
      <c r="D251" s="131"/>
      <c r="E251" s="131"/>
      <c r="F251" s="131"/>
      <c r="G251" s="131"/>
      <c r="H251" s="131"/>
      <c r="I251" s="116"/>
      <c r="J251" s="116"/>
      <c r="K251" s="116"/>
    </row>
    <row r="252" spans="2:11">
      <c r="B252" s="115"/>
      <c r="C252" s="115"/>
      <c r="D252" s="131"/>
      <c r="E252" s="131"/>
      <c r="F252" s="131"/>
      <c r="G252" s="131"/>
      <c r="H252" s="131"/>
      <c r="I252" s="116"/>
      <c r="J252" s="116"/>
      <c r="K252" s="116"/>
    </row>
    <row r="253" spans="2:11">
      <c r="B253" s="115"/>
      <c r="C253" s="115"/>
      <c r="D253" s="131"/>
      <c r="E253" s="131"/>
      <c r="F253" s="131"/>
      <c r="G253" s="131"/>
      <c r="H253" s="131"/>
      <c r="I253" s="116"/>
      <c r="J253" s="116"/>
      <c r="K253" s="116"/>
    </row>
    <row r="254" spans="2:11">
      <c r="B254" s="115"/>
      <c r="C254" s="115"/>
      <c r="D254" s="131"/>
      <c r="E254" s="131"/>
      <c r="F254" s="131"/>
      <c r="G254" s="131"/>
      <c r="H254" s="131"/>
      <c r="I254" s="116"/>
      <c r="J254" s="116"/>
      <c r="K254" s="116"/>
    </row>
    <row r="255" spans="2:11">
      <c r="B255" s="115"/>
      <c r="C255" s="115"/>
      <c r="D255" s="131"/>
      <c r="E255" s="131"/>
      <c r="F255" s="131"/>
      <c r="G255" s="131"/>
      <c r="H255" s="131"/>
      <c r="I255" s="116"/>
      <c r="J255" s="116"/>
      <c r="K255" s="116"/>
    </row>
    <row r="256" spans="2:11">
      <c r="B256" s="115"/>
      <c r="C256" s="115"/>
      <c r="D256" s="131"/>
      <c r="E256" s="131"/>
      <c r="F256" s="131"/>
      <c r="G256" s="131"/>
      <c r="H256" s="131"/>
      <c r="I256" s="116"/>
      <c r="J256" s="116"/>
      <c r="K256" s="116"/>
    </row>
    <row r="257" spans="2:11">
      <c r="B257" s="115"/>
      <c r="C257" s="115"/>
      <c r="D257" s="131"/>
      <c r="E257" s="131"/>
      <c r="F257" s="131"/>
      <c r="G257" s="131"/>
      <c r="H257" s="131"/>
      <c r="I257" s="116"/>
      <c r="J257" s="116"/>
      <c r="K257" s="116"/>
    </row>
    <row r="258" spans="2:11">
      <c r="B258" s="115"/>
      <c r="C258" s="115"/>
      <c r="D258" s="131"/>
      <c r="E258" s="131"/>
      <c r="F258" s="131"/>
      <c r="G258" s="131"/>
      <c r="H258" s="131"/>
      <c r="I258" s="116"/>
      <c r="J258" s="116"/>
      <c r="K258" s="116"/>
    </row>
    <row r="259" spans="2:11">
      <c r="B259" s="115"/>
      <c r="C259" s="115"/>
      <c r="D259" s="131"/>
      <c r="E259" s="131"/>
      <c r="F259" s="131"/>
      <c r="G259" s="131"/>
      <c r="H259" s="131"/>
      <c r="I259" s="116"/>
      <c r="J259" s="116"/>
      <c r="K259" s="116"/>
    </row>
    <row r="260" spans="2:11">
      <c r="B260" s="115"/>
      <c r="C260" s="115"/>
      <c r="D260" s="131"/>
      <c r="E260" s="131"/>
      <c r="F260" s="131"/>
      <c r="G260" s="131"/>
      <c r="H260" s="131"/>
      <c r="I260" s="116"/>
      <c r="J260" s="116"/>
      <c r="K260" s="116"/>
    </row>
    <row r="261" spans="2:11">
      <c r="B261" s="115"/>
      <c r="C261" s="115"/>
      <c r="D261" s="131"/>
      <c r="E261" s="131"/>
      <c r="F261" s="131"/>
      <c r="G261" s="131"/>
      <c r="H261" s="131"/>
      <c r="I261" s="116"/>
      <c r="J261" s="116"/>
      <c r="K261" s="116"/>
    </row>
    <row r="262" spans="2:11">
      <c r="B262" s="115"/>
      <c r="C262" s="115"/>
      <c r="D262" s="131"/>
      <c r="E262" s="131"/>
      <c r="F262" s="131"/>
      <c r="G262" s="131"/>
      <c r="H262" s="131"/>
      <c r="I262" s="116"/>
      <c r="J262" s="116"/>
      <c r="K262" s="116"/>
    </row>
    <row r="263" spans="2:11">
      <c r="B263" s="115"/>
      <c r="C263" s="115"/>
      <c r="D263" s="131"/>
      <c r="E263" s="131"/>
      <c r="F263" s="131"/>
      <c r="G263" s="131"/>
      <c r="H263" s="131"/>
      <c r="I263" s="116"/>
      <c r="J263" s="116"/>
      <c r="K263" s="116"/>
    </row>
    <row r="264" spans="2:11">
      <c r="B264" s="115"/>
      <c r="C264" s="115"/>
      <c r="D264" s="131"/>
      <c r="E264" s="131"/>
      <c r="F264" s="131"/>
      <c r="G264" s="131"/>
      <c r="H264" s="131"/>
      <c r="I264" s="116"/>
      <c r="J264" s="116"/>
      <c r="K264" s="116"/>
    </row>
    <row r="265" spans="2:11">
      <c r="B265" s="115"/>
      <c r="C265" s="115"/>
      <c r="D265" s="131"/>
      <c r="E265" s="131"/>
      <c r="F265" s="131"/>
      <c r="G265" s="131"/>
      <c r="H265" s="131"/>
      <c r="I265" s="116"/>
      <c r="J265" s="116"/>
      <c r="K265" s="116"/>
    </row>
    <row r="266" spans="2:11">
      <c r="B266" s="115"/>
      <c r="C266" s="115"/>
      <c r="D266" s="131"/>
      <c r="E266" s="131"/>
      <c r="F266" s="131"/>
      <c r="G266" s="131"/>
      <c r="H266" s="131"/>
      <c r="I266" s="116"/>
      <c r="J266" s="116"/>
      <c r="K266" s="116"/>
    </row>
    <row r="267" spans="2:11">
      <c r="B267" s="115"/>
      <c r="C267" s="115"/>
      <c r="D267" s="131"/>
      <c r="E267" s="131"/>
      <c r="F267" s="131"/>
      <c r="G267" s="131"/>
      <c r="H267" s="131"/>
      <c r="I267" s="116"/>
      <c r="J267" s="116"/>
      <c r="K267" s="116"/>
    </row>
    <row r="268" spans="2:11">
      <c r="B268" s="115"/>
      <c r="C268" s="115"/>
      <c r="D268" s="131"/>
      <c r="E268" s="131"/>
      <c r="F268" s="131"/>
      <c r="G268" s="131"/>
      <c r="H268" s="131"/>
      <c r="I268" s="116"/>
      <c r="J268" s="116"/>
      <c r="K268" s="116"/>
    </row>
    <row r="269" spans="2:11">
      <c r="B269" s="115"/>
      <c r="C269" s="115"/>
      <c r="D269" s="131"/>
      <c r="E269" s="131"/>
      <c r="F269" s="131"/>
      <c r="G269" s="131"/>
      <c r="H269" s="131"/>
      <c r="I269" s="116"/>
      <c r="J269" s="116"/>
      <c r="K269" s="116"/>
    </row>
    <row r="270" spans="2:11">
      <c r="B270" s="115"/>
      <c r="C270" s="115"/>
      <c r="D270" s="131"/>
      <c r="E270" s="131"/>
      <c r="F270" s="131"/>
      <c r="G270" s="131"/>
      <c r="H270" s="131"/>
      <c r="I270" s="116"/>
      <c r="J270" s="116"/>
      <c r="K270" s="116"/>
    </row>
    <row r="271" spans="2:11">
      <c r="B271" s="115"/>
      <c r="C271" s="115"/>
      <c r="D271" s="131"/>
      <c r="E271" s="131"/>
      <c r="F271" s="131"/>
      <c r="G271" s="131"/>
      <c r="H271" s="131"/>
      <c r="I271" s="116"/>
      <c r="J271" s="116"/>
      <c r="K271" s="116"/>
    </row>
    <row r="272" spans="2:11">
      <c r="B272" s="115"/>
      <c r="C272" s="115"/>
      <c r="D272" s="131"/>
      <c r="E272" s="131"/>
      <c r="F272" s="131"/>
      <c r="G272" s="131"/>
      <c r="H272" s="131"/>
      <c r="I272" s="116"/>
      <c r="J272" s="116"/>
      <c r="K272" s="116"/>
    </row>
    <row r="273" spans="2:11">
      <c r="B273" s="115"/>
      <c r="C273" s="115"/>
      <c r="D273" s="131"/>
      <c r="E273" s="131"/>
      <c r="F273" s="131"/>
      <c r="G273" s="131"/>
      <c r="H273" s="131"/>
      <c r="I273" s="116"/>
      <c r="J273" s="116"/>
      <c r="K273" s="116"/>
    </row>
    <row r="274" spans="2:11">
      <c r="B274" s="115"/>
      <c r="C274" s="115"/>
      <c r="D274" s="131"/>
      <c r="E274" s="131"/>
      <c r="F274" s="131"/>
      <c r="G274" s="131"/>
      <c r="H274" s="131"/>
      <c r="I274" s="116"/>
      <c r="J274" s="116"/>
      <c r="K274" s="116"/>
    </row>
    <row r="275" spans="2:11">
      <c r="B275" s="115"/>
      <c r="C275" s="115"/>
      <c r="D275" s="131"/>
      <c r="E275" s="131"/>
      <c r="F275" s="131"/>
      <c r="G275" s="131"/>
      <c r="H275" s="131"/>
      <c r="I275" s="116"/>
      <c r="J275" s="116"/>
      <c r="K275" s="116"/>
    </row>
    <row r="276" spans="2:11">
      <c r="B276" s="115"/>
      <c r="C276" s="115"/>
      <c r="D276" s="131"/>
      <c r="E276" s="131"/>
      <c r="F276" s="131"/>
      <c r="G276" s="131"/>
      <c r="H276" s="131"/>
      <c r="I276" s="116"/>
      <c r="J276" s="116"/>
      <c r="K276" s="116"/>
    </row>
    <row r="277" spans="2:11">
      <c r="B277" s="115"/>
      <c r="C277" s="115"/>
      <c r="D277" s="131"/>
      <c r="E277" s="131"/>
      <c r="F277" s="131"/>
      <c r="G277" s="131"/>
      <c r="H277" s="131"/>
      <c r="I277" s="116"/>
      <c r="J277" s="116"/>
      <c r="K277" s="116"/>
    </row>
    <row r="278" spans="2:11">
      <c r="B278" s="115"/>
      <c r="C278" s="115"/>
      <c r="D278" s="131"/>
      <c r="E278" s="131"/>
      <c r="F278" s="131"/>
      <c r="G278" s="131"/>
      <c r="H278" s="131"/>
      <c r="I278" s="116"/>
      <c r="J278" s="116"/>
      <c r="K278" s="116"/>
    </row>
    <row r="279" spans="2:11">
      <c r="B279" s="115"/>
      <c r="C279" s="115"/>
      <c r="D279" s="131"/>
      <c r="E279" s="131"/>
      <c r="F279" s="131"/>
      <c r="G279" s="131"/>
      <c r="H279" s="131"/>
      <c r="I279" s="116"/>
      <c r="J279" s="116"/>
      <c r="K279" s="116"/>
    </row>
    <row r="280" spans="2:11">
      <c r="B280" s="115"/>
      <c r="C280" s="115"/>
      <c r="D280" s="131"/>
      <c r="E280" s="131"/>
      <c r="F280" s="131"/>
      <c r="G280" s="131"/>
      <c r="H280" s="131"/>
      <c r="I280" s="116"/>
      <c r="J280" s="116"/>
      <c r="K280" s="116"/>
    </row>
    <row r="281" spans="2:11">
      <c r="B281" s="115"/>
      <c r="C281" s="115"/>
      <c r="D281" s="131"/>
      <c r="E281" s="131"/>
      <c r="F281" s="131"/>
      <c r="G281" s="131"/>
      <c r="H281" s="131"/>
      <c r="I281" s="116"/>
      <c r="J281" s="116"/>
      <c r="K281" s="116"/>
    </row>
    <row r="282" spans="2:11">
      <c r="B282" s="115"/>
      <c r="C282" s="115"/>
      <c r="D282" s="131"/>
      <c r="E282" s="131"/>
      <c r="F282" s="131"/>
      <c r="G282" s="131"/>
      <c r="H282" s="131"/>
      <c r="I282" s="116"/>
      <c r="J282" s="116"/>
      <c r="K282" s="116"/>
    </row>
    <row r="283" spans="2:11">
      <c r="B283" s="115"/>
      <c r="C283" s="115"/>
      <c r="D283" s="131"/>
      <c r="E283" s="131"/>
      <c r="F283" s="131"/>
      <c r="G283" s="131"/>
      <c r="H283" s="131"/>
      <c r="I283" s="116"/>
      <c r="J283" s="116"/>
      <c r="K283" s="116"/>
    </row>
    <row r="284" spans="2:11">
      <c r="B284" s="115"/>
      <c r="C284" s="115"/>
      <c r="D284" s="131"/>
      <c r="E284" s="131"/>
      <c r="F284" s="131"/>
      <c r="G284" s="131"/>
      <c r="H284" s="131"/>
      <c r="I284" s="116"/>
      <c r="J284" s="116"/>
      <c r="K284" s="116"/>
    </row>
    <row r="285" spans="2:11">
      <c r="B285" s="115"/>
      <c r="C285" s="115"/>
      <c r="D285" s="131"/>
      <c r="E285" s="131"/>
      <c r="F285" s="131"/>
      <c r="G285" s="131"/>
      <c r="H285" s="131"/>
      <c r="I285" s="116"/>
      <c r="J285" s="116"/>
      <c r="K285" s="116"/>
    </row>
    <row r="286" spans="2:11">
      <c r="B286" s="115"/>
      <c r="C286" s="115"/>
      <c r="D286" s="131"/>
      <c r="E286" s="131"/>
      <c r="F286" s="131"/>
      <c r="G286" s="131"/>
      <c r="H286" s="131"/>
      <c r="I286" s="116"/>
      <c r="J286" s="116"/>
      <c r="K286" s="116"/>
    </row>
    <row r="287" spans="2:11">
      <c r="B287" s="115"/>
      <c r="C287" s="115"/>
      <c r="D287" s="131"/>
      <c r="E287" s="131"/>
      <c r="F287" s="131"/>
      <c r="G287" s="131"/>
      <c r="H287" s="131"/>
      <c r="I287" s="116"/>
      <c r="J287" s="116"/>
      <c r="K287" s="116"/>
    </row>
    <row r="288" spans="2:11">
      <c r="B288" s="115"/>
      <c r="C288" s="115"/>
      <c r="D288" s="131"/>
      <c r="E288" s="131"/>
      <c r="F288" s="131"/>
      <c r="G288" s="131"/>
      <c r="H288" s="131"/>
      <c r="I288" s="116"/>
      <c r="J288" s="116"/>
      <c r="K288" s="116"/>
    </row>
    <row r="289" spans="2:11">
      <c r="B289" s="115"/>
      <c r="C289" s="115"/>
      <c r="D289" s="131"/>
      <c r="E289" s="131"/>
      <c r="F289" s="131"/>
      <c r="G289" s="131"/>
      <c r="H289" s="131"/>
      <c r="I289" s="116"/>
      <c r="J289" s="116"/>
      <c r="K289" s="116"/>
    </row>
    <row r="290" spans="2:11">
      <c r="B290" s="115"/>
      <c r="C290" s="115"/>
      <c r="D290" s="131"/>
      <c r="E290" s="131"/>
      <c r="F290" s="131"/>
      <c r="G290" s="131"/>
      <c r="H290" s="131"/>
      <c r="I290" s="116"/>
      <c r="J290" s="116"/>
      <c r="K290" s="116"/>
    </row>
    <row r="291" spans="2:11">
      <c r="B291" s="115"/>
      <c r="C291" s="115"/>
      <c r="D291" s="131"/>
      <c r="E291" s="131"/>
      <c r="F291" s="131"/>
      <c r="G291" s="131"/>
      <c r="H291" s="131"/>
      <c r="I291" s="116"/>
      <c r="J291" s="116"/>
      <c r="K291" s="116"/>
    </row>
    <row r="292" spans="2:11">
      <c r="B292" s="115"/>
      <c r="C292" s="115"/>
      <c r="D292" s="131"/>
      <c r="E292" s="131"/>
      <c r="F292" s="131"/>
      <c r="G292" s="131"/>
      <c r="H292" s="131"/>
      <c r="I292" s="116"/>
      <c r="J292" s="116"/>
      <c r="K292" s="116"/>
    </row>
    <row r="293" spans="2:11">
      <c r="B293" s="115"/>
      <c r="C293" s="115"/>
      <c r="D293" s="131"/>
      <c r="E293" s="131"/>
      <c r="F293" s="131"/>
      <c r="G293" s="131"/>
      <c r="H293" s="131"/>
      <c r="I293" s="116"/>
      <c r="J293" s="116"/>
      <c r="K293" s="116"/>
    </row>
    <row r="294" spans="2:11">
      <c r="B294" s="115"/>
      <c r="C294" s="115"/>
      <c r="D294" s="131"/>
      <c r="E294" s="131"/>
      <c r="F294" s="131"/>
      <c r="G294" s="131"/>
      <c r="H294" s="131"/>
      <c r="I294" s="116"/>
      <c r="J294" s="116"/>
      <c r="K294" s="116"/>
    </row>
    <row r="295" spans="2:11">
      <c r="B295" s="115"/>
      <c r="C295" s="115"/>
      <c r="D295" s="131"/>
      <c r="E295" s="131"/>
      <c r="F295" s="131"/>
      <c r="G295" s="131"/>
      <c r="H295" s="131"/>
      <c r="I295" s="116"/>
      <c r="J295" s="116"/>
      <c r="K295" s="116"/>
    </row>
    <row r="296" spans="2:11">
      <c r="B296" s="115"/>
      <c r="C296" s="115"/>
      <c r="D296" s="131"/>
      <c r="E296" s="131"/>
      <c r="F296" s="131"/>
      <c r="G296" s="131"/>
      <c r="H296" s="131"/>
      <c r="I296" s="116"/>
      <c r="J296" s="116"/>
      <c r="K296" s="116"/>
    </row>
    <row r="297" spans="2:11">
      <c r="B297" s="115"/>
      <c r="C297" s="115"/>
      <c r="D297" s="131"/>
      <c r="E297" s="131"/>
      <c r="F297" s="131"/>
      <c r="G297" s="131"/>
      <c r="H297" s="131"/>
      <c r="I297" s="116"/>
      <c r="J297" s="116"/>
      <c r="K297" s="116"/>
    </row>
    <row r="298" spans="2:11">
      <c r="B298" s="115"/>
      <c r="C298" s="115"/>
      <c r="D298" s="131"/>
      <c r="E298" s="131"/>
      <c r="F298" s="131"/>
      <c r="G298" s="131"/>
      <c r="H298" s="131"/>
      <c r="I298" s="116"/>
      <c r="J298" s="116"/>
      <c r="K298" s="116"/>
    </row>
    <row r="299" spans="2:11">
      <c r="B299" s="115"/>
      <c r="C299" s="115"/>
      <c r="D299" s="131"/>
      <c r="E299" s="131"/>
      <c r="F299" s="131"/>
      <c r="G299" s="131"/>
      <c r="H299" s="131"/>
      <c r="I299" s="116"/>
      <c r="J299" s="116"/>
      <c r="K299" s="116"/>
    </row>
    <row r="300" spans="2:11">
      <c r="B300" s="115"/>
      <c r="C300" s="115"/>
      <c r="D300" s="131"/>
      <c r="E300" s="131"/>
      <c r="F300" s="131"/>
      <c r="G300" s="131"/>
      <c r="H300" s="131"/>
      <c r="I300" s="116"/>
      <c r="J300" s="116"/>
      <c r="K300" s="116"/>
    </row>
    <row r="301" spans="2:11">
      <c r="B301" s="115"/>
      <c r="C301" s="115"/>
      <c r="D301" s="131"/>
      <c r="E301" s="131"/>
      <c r="F301" s="131"/>
      <c r="G301" s="131"/>
      <c r="H301" s="131"/>
      <c r="I301" s="116"/>
      <c r="J301" s="116"/>
      <c r="K301" s="116"/>
    </row>
    <row r="302" spans="2:11">
      <c r="B302" s="115"/>
      <c r="C302" s="115"/>
      <c r="D302" s="131"/>
      <c r="E302" s="131"/>
      <c r="F302" s="131"/>
      <c r="G302" s="131"/>
      <c r="H302" s="131"/>
      <c r="I302" s="116"/>
      <c r="J302" s="116"/>
      <c r="K302" s="116"/>
    </row>
    <row r="303" spans="2:11">
      <c r="B303" s="115"/>
      <c r="C303" s="115"/>
      <c r="D303" s="131"/>
      <c r="E303" s="131"/>
      <c r="F303" s="131"/>
      <c r="G303" s="131"/>
      <c r="H303" s="131"/>
      <c r="I303" s="116"/>
      <c r="J303" s="116"/>
      <c r="K303" s="116"/>
    </row>
    <row r="304" spans="2:11">
      <c r="B304" s="115"/>
      <c r="C304" s="115"/>
      <c r="D304" s="131"/>
      <c r="E304" s="131"/>
      <c r="F304" s="131"/>
      <c r="G304" s="131"/>
      <c r="H304" s="131"/>
      <c r="I304" s="116"/>
      <c r="J304" s="116"/>
      <c r="K304" s="116"/>
    </row>
    <row r="305" spans="2:11">
      <c r="B305" s="115"/>
      <c r="C305" s="115"/>
      <c r="D305" s="131"/>
      <c r="E305" s="131"/>
      <c r="F305" s="131"/>
      <c r="G305" s="131"/>
      <c r="H305" s="131"/>
      <c r="I305" s="116"/>
      <c r="J305" s="116"/>
      <c r="K305" s="116"/>
    </row>
    <row r="306" spans="2:11">
      <c r="B306" s="115"/>
      <c r="C306" s="115"/>
      <c r="D306" s="131"/>
      <c r="E306" s="131"/>
      <c r="F306" s="131"/>
      <c r="G306" s="131"/>
      <c r="H306" s="131"/>
      <c r="I306" s="116"/>
      <c r="J306" s="116"/>
      <c r="K306" s="116"/>
    </row>
    <row r="307" spans="2:11">
      <c r="B307" s="115"/>
      <c r="C307" s="115"/>
      <c r="D307" s="131"/>
      <c r="E307" s="131"/>
      <c r="F307" s="131"/>
      <c r="G307" s="131"/>
      <c r="H307" s="131"/>
      <c r="I307" s="116"/>
      <c r="J307" s="116"/>
      <c r="K307" s="116"/>
    </row>
    <row r="308" spans="2:11">
      <c r="B308" s="115"/>
      <c r="C308" s="115"/>
      <c r="D308" s="131"/>
      <c r="E308" s="131"/>
      <c r="F308" s="131"/>
      <c r="G308" s="131"/>
      <c r="H308" s="131"/>
      <c r="I308" s="116"/>
      <c r="J308" s="116"/>
      <c r="K308" s="116"/>
    </row>
    <row r="309" spans="2:11">
      <c r="B309" s="115"/>
      <c r="C309" s="115"/>
      <c r="D309" s="131"/>
      <c r="E309" s="131"/>
      <c r="F309" s="131"/>
      <c r="G309" s="131"/>
      <c r="H309" s="131"/>
      <c r="I309" s="116"/>
      <c r="J309" s="116"/>
      <c r="K309" s="116"/>
    </row>
    <row r="310" spans="2:11">
      <c r="B310" s="115"/>
      <c r="C310" s="115"/>
      <c r="D310" s="131"/>
      <c r="E310" s="131"/>
      <c r="F310" s="131"/>
      <c r="G310" s="131"/>
      <c r="H310" s="131"/>
      <c r="I310" s="116"/>
      <c r="J310" s="116"/>
      <c r="K310" s="116"/>
    </row>
    <row r="311" spans="2:11">
      <c r="B311" s="115"/>
      <c r="C311" s="115"/>
      <c r="D311" s="131"/>
      <c r="E311" s="131"/>
      <c r="F311" s="131"/>
      <c r="G311" s="131"/>
      <c r="H311" s="131"/>
      <c r="I311" s="116"/>
      <c r="J311" s="116"/>
      <c r="K311" s="116"/>
    </row>
    <row r="312" spans="2:11">
      <c r="B312" s="115"/>
      <c r="C312" s="115"/>
      <c r="D312" s="131"/>
      <c r="E312" s="131"/>
      <c r="F312" s="131"/>
      <c r="G312" s="131"/>
      <c r="H312" s="131"/>
      <c r="I312" s="116"/>
      <c r="J312" s="116"/>
      <c r="K312" s="116"/>
    </row>
    <row r="313" spans="2:11">
      <c r="D313" s="3"/>
      <c r="E313" s="3"/>
      <c r="F313" s="3"/>
      <c r="G313" s="3"/>
      <c r="H313" s="3"/>
    </row>
    <row r="314" spans="2:11">
      <c r="D314" s="3"/>
      <c r="E314" s="3"/>
      <c r="F314" s="3"/>
      <c r="G314" s="3"/>
      <c r="H314" s="3"/>
    </row>
    <row r="315" spans="2:11">
      <c r="D315" s="3"/>
      <c r="E315" s="3"/>
      <c r="F315" s="3"/>
      <c r="G315" s="3"/>
      <c r="H315" s="3"/>
    </row>
    <row r="316" spans="2:11">
      <c r="D316" s="3"/>
      <c r="E316" s="3"/>
      <c r="F316" s="3"/>
      <c r="G316" s="3"/>
      <c r="H316" s="3"/>
    </row>
    <row r="317" spans="2:11">
      <c r="D317" s="3"/>
      <c r="E317" s="3"/>
      <c r="F317" s="3"/>
      <c r="G317" s="3"/>
      <c r="H317" s="3"/>
    </row>
    <row r="318" spans="2:11">
      <c r="D318" s="3"/>
      <c r="E318" s="3"/>
      <c r="F318" s="3"/>
      <c r="G318" s="3"/>
      <c r="H318" s="3"/>
    </row>
    <row r="319" spans="2:11">
      <c r="D319" s="3"/>
      <c r="E319" s="3"/>
      <c r="F319" s="3"/>
      <c r="G319" s="3"/>
      <c r="H319" s="3"/>
    </row>
    <row r="320" spans="2:11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O613"/>
  <sheetViews>
    <sheetView rightToLeft="1" workbookViewId="0"/>
  </sheetViews>
  <sheetFormatPr defaultColWidth="9.140625" defaultRowHeight="18"/>
  <cols>
    <col min="1" max="1" width="6.28515625" style="1" customWidth="1"/>
    <col min="2" max="2" width="28" style="2" bestFit="1" customWidth="1"/>
    <col min="3" max="3" width="43.85546875" style="1" customWidth="1"/>
    <col min="4" max="4" width="4.5703125" style="1" bestFit="1" customWidth="1"/>
    <col min="5" max="5" width="9" style="1" bestFit="1" customWidth="1"/>
    <col min="6" max="6" width="6.85546875" style="1" bestFit="1" customWidth="1"/>
    <col min="7" max="7" width="9" style="1" bestFit="1" customWidth="1"/>
    <col min="8" max="8" width="7.5703125" style="1" customWidth="1"/>
    <col min="9" max="9" width="8" style="1" bestFit="1" customWidth="1"/>
    <col min="10" max="10" width="7.7109375" style="1" bestFit="1" customWidth="1"/>
    <col min="11" max="11" width="8.28515625" style="1" bestFit="1" customWidth="1"/>
    <col min="12" max="16384" width="9.140625" style="1"/>
  </cols>
  <sheetData>
    <row r="1" spans="2:15">
      <c r="B1" s="46" t="s">
        <v>144</v>
      </c>
      <c r="C1" s="67" t="s" vm="1">
        <v>229</v>
      </c>
    </row>
    <row r="2" spans="2:15">
      <c r="B2" s="46" t="s">
        <v>143</v>
      </c>
      <c r="C2" s="67" t="s">
        <v>230</v>
      </c>
    </row>
    <row r="3" spans="2:15">
      <c r="B3" s="46" t="s">
        <v>145</v>
      </c>
      <c r="C3" s="67" t="s">
        <v>231</v>
      </c>
    </row>
    <row r="4" spans="2:15">
      <c r="B4" s="46" t="s">
        <v>146</v>
      </c>
      <c r="C4" s="67">
        <v>8801</v>
      </c>
    </row>
    <row r="6" spans="2:15" ht="26.25" customHeight="1">
      <c r="B6" s="152" t="s">
        <v>178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2:15" s="3" customFormat="1" ht="78.75">
      <c r="B7" s="47" t="s">
        <v>114</v>
      </c>
      <c r="C7" s="49" t="s">
        <v>44</v>
      </c>
      <c r="D7" s="49" t="s">
        <v>14</v>
      </c>
      <c r="E7" s="49" t="s">
        <v>15</v>
      </c>
      <c r="F7" s="49" t="s">
        <v>56</v>
      </c>
      <c r="G7" s="49" t="s">
        <v>101</v>
      </c>
      <c r="H7" s="49" t="s">
        <v>53</v>
      </c>
      <c r="I7" s="49" t="s">
        <v>109</v>
      </c>
      <c r="J7" s="49" t="s">
        <v>147</v>
      </c>
      <c r="K7" s="51" t="s">
        <v>148</v>
      </c>
    </row>
    <row r="8" spans="2:15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208</v>
      </c>
      <c r="J8" s="31" t="s">
        <v>19</v>
      </c>
      <c r="K8" s="16" t="s">
        <v>19</v>
      </c>
    </row>
    <row r="9" spans="2:15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5" s="4" customFormat="1" ht="18" customHeight="1">
      <c r="B10" s="126" t="s">
        <v>3266</v>
      </c>
      <c r="C10" s="88"/>
      <c r="D10" s="88"/>
      <c r="E10" s="88"/>
      <c r="F10" s="88"/>
      <c r="G10" s="88"/>
      <c r="H10" s="88"/>
      <c r="I10" s="127">
        <f>I11</f>
        <v>-879.78970637899999</v>
      </c>
      <c r="J10" s="136">
        <f>IFERROR(I10/$G$10,0)</f>
        <v>0</v>
      </c>
      <c r="K10" s="136">
        <f>I10/'סכום נכסי הקרן'!$C$42</f>
        <v>-4.6962583253826613E-5</v>
      </c>
      <c r="O10" s="1"/>
    </row>
    <row r="11" spans="2:15" ht="21" customHeight="1">
      <c r="B11" s="137" t="s">
        <v>197</v>
      </c>
      <c r="C11" s="137"/>
      <c r="D11" s="137"/>
      <c r="E11" s="137"/>
      <c r="F11" s="137"/>
      <c r="G11" s="137"/>
      <c r="H11" s="138"/>
      <c r="I11" s="127">
        <f>I12+I13</f>
        <v>-879.78970637899999</v>
      </c>
      <c r="J11" s="136">
        <f>IFERROR(I11/$G$10,0)</f>
        <v>0</v>
      </c>
      <c r="K11" s="136">
        <f>I11/'סכום נכסי הקרן'!$C$42</f>
        <v>-4.6962583253826613E-5</v>
      </c>
    </row>
    <row r="12" spans="2:15">
      <c r="B12" s="139" t="s">
        <v>509</v>
      </c>
      <c r="C12" s="139" t="s">
        <v>510</v>
      </c>
      <c r="D12" s="139" t="s">
        <v>512</v>
      </c>
      <c r="E12" s="139"/>
      <c r="F12" s="140">
        <v>0</v>
      </c>
      <c r="G12" s="139" t="s">
        <v>131</v>
      </c>
      <c r="H12" s="140">
        <v>0</v>
      </c>
      <c r="I12" s="83">
        <v>-527.67763059099991</v>
      </c>
      <c r="J12" s="141">
        <f t="shared" ref="J12:J13" si="0">IFERROR(I12/$G$10,0)</f>
        <v>0</v>
      </c>
      <c r="K12" s="141">
        <f>I12/'סכום נכסי הקרן'!$C$42</f>
        <v>-2.8167077289190828E-5</v>
      </c>
    </row>
    <row r="13" spans="2:15">
      <c r="B13" s="139" t="s">
        <v>1294</v>
      </c>
      <c r="C13" s="139" t="s">
        <v>1295</v>
      </c>
      <c r="D13" s="139" t="s">
        <v>512</v>
      </c>
      <c r="E13" s="139"/>
      <c r="F13" s="140">
        <v>0</v>
      </c>
      <c r="G13" s="139" t="s">
        <v>131</v>
      </c>
      <c r="H13" s="140">
        <v>0</v>
      </c>
      <c r="I13" s="83">
        <v>-352.11207578800008</v>
      </c>
      <c r="J13" s="141">
        <f t="shared" si="0"/>
        <v>0</v>
      </c>
      <c r="K13" s="141">
        <f>I13/'סכום נכסי הקרן'!$C$42</f>
        <v>-1.8795505964635785E-5</v>
      </c>
    </row>
    <row r="14" spans="2:15"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2:15"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2:15"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2:11"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2:11"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2:11"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2:11"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2:11"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2:11"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2:11"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2:11"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2:11"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2:11"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2:11"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2:11"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2:11"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2:11"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2:11"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2:11"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2:11"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2:11"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2:11"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2:11">
      <c r="B37" s="88"/>
      <c r="C37" s="88"/>
      <c r="D37" s="88"/>
      <c r="E37" s="88"/>
      <c r="F37" s="88"/>
      <c r="G37" s="88"/>
      <c r="H37" s="88"/>
      <c r="I37" s="88"/>
      <c r="J37" s="88"/>
      <c r="K37" s="88"/>
    </row>
    <row r="38" spans="2:11">
      <c r="B38" s="88"/>
      <c r="C38" s="88"/>
      <c r="D38" s="88"/>
      <c r="E38" s="88"/>
      <c r="F38" s="88"/>
      <c r="G38" s="88"/>
      <c r="H38" s="88"/>
      <c r="I38" s="88"/>
      <c r="J38" s="88"/>
      <c r="K38" s="88"/>
    </row>
    <row r="39" spans="2:11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11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11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11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11"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2:11">
      <c r="B44" s="88"/>
      <c r="C44" s="88"/>
      <c r="D44" s="88"/>
      <c r="E44" s="88"/>
      <c r="F44" s="88"/>
      <c r="G44" s="88"/>
      <c r="H44" s="88"/>
      <c r="I44" s="88"/>
      <c r="J44" s="88"/>
      <c r="K44" s="88"/>
    </row>
    <row r="45" spans="2:11">
      <c r="B45" s="88"/>
      <c r="C45" s="88"/>
      <c r="D45" s="88"/>
      <c r="E45" s="88"/>
      <c r="F45" s="88"/>
      <c r="G45" s="88"/>
      <c r="H45" s="88"/>
      <c r="I45" s="88"/>
      <c r="J45" s="88"/>
      <c r="K45" s="88"/>
    </row>
    <row r="46" spans="2:11">
      <c r="B46" s="88"/>
      <c r="C46" s="88"/>
      <c r="D46" s="88"/>
      <c r="E46" s="88"/>
      <c r="F46" s="88"/>
      <c r="G46" s="88"/>
      <c r="H46" s="88"/>
      <c r="I46" s="88"/>
      <c r="J46" s="88"/>
      <c r="K46" s="88"/>
    </row>
    <row r="47" spans="2:11"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2:11"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2:11"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2:11"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2:11"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2:11">
      <c r="B52" s="88"/>
      <c r="C52" s="88"/>
      <c r="D52" s="88"/>
      <c r="E52" s="88"/>
      <c r="F52" s="88"/>
      <c r="G52" s="88"/>
      <c r="H52" s="88"/>
      <c r="I52" s="88"/>
      <c r="J52" s="88"/>
      <c r="K52" s="88"/>
    </row>
    <row r="53" spans="2:11"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2:11"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2:11"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2:11">
      <c r="B56" s="88"/>
      <c r="C56" s="88"/>
      <c r="D56" s="88"/>
      <c r="E56" s="88"/>
      <c r="F56" s="88"/>
      <c r="G56" s="88"/>
      <c r="H56" s="88"/>
      <c r="I56" s="88"/>
      <c r="J56" s="88"/>
      <c r="K56" s="88"/>
    </row>
    <row r="57" spans="2:11">
      <c r="B57" s="88"/>
      <c r="C57" s="88"/>
      <c r="D57" s="88"/>
      <c r="E57" s="88"/>
      <c r="F57" s="88"/>
      <c r="G57" s="88"/>
      <c r="H57" s="88"/>
      <c r="I57" s="88"/>
      <c r="J57" s="88"/>
      <c r="K57" s="88"/>
    </row>
    <row r="58" spans="2:11">
      <c r="B58" s="88"/>
      <c r="C58" s="88"/>
      <c r="D58" s="88"/>
      <c r="E58" s="88"/>
      <c r="F58" s="88"/>
      <c r="G58" s="88"/>
      <c r="H58" s="88"/>
      <c r="I58" s="88"/>
      <c r="J58" s="88"/>
      <c r="K58" s="88"/>
    </row>
    <row r="59" spans="2:11">
      <c r="B59" s="88"/>
      <c r="C59" s="88"/>
      <c r="D59" s="88"/>
      <c r="E59" s="88"/>
      <c r="F59" s="88"/>
      <c r="G59" s="88"/>
      <c r="H59" s="88"/>
      <c r="I59" s="88"/>
      <c r="J59" s="88"/>
      <c r="K59" s="88"/>
    </row>
    <row r="60" spans="2:11">
      <c r="B60" s="88"/>
      <c r="C60" s="88"/>
      <c r="D60" s="88"/>
      <c r="E60" s="88"/>
      <c r="F60" s="88"/>
      <c r="G60" s="88"/>
      <c r="H60" s="88"/>
      <c r="I60" s="88"/>
      <c r="J60" s="88"/>
      <c r="K60" s="88"/>
    </row>
    <row r="61" spans="2:11"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2:11">
      <c r="B62" s="88"/>
      <c r="C62" s="88"/>
      <c r="D62" s="88"/>
      <c r="E62" s="88"/>
      <c r="F62" s="88"/>
      <c r="G62" s="88"/>
      <c r="H62" s="88"/>
      <c r="I62" s="88"/>
      <c r="J62" s="88"/>
      <c r="K62" s="88"/>
    </row>
    <row r="63" spans="2:11">
      <c r="B63" s="88"/>
      <c r="C63" s="88"/>
      <c r="D63" s="88"/>
      <c r="E63" s="88"/>
      <c r="F63" s="88"/>
      <c r="G63" s="88"/>
      <c r="H63" s="88"/>
      <c r="I63" s="88"/>
      <c r="J63" s="88"/>
      <c r="K63" s="88"/>
    </row>
    <row r="64" spans="2:11"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5" spans="2:11"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2:11"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2:11"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2:11"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2:11"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2:11"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2:11">
      <c r="B71" s="88"/>
      <c r="C71" s="88"/>
      <c r="D71" s="88"/>
      <c r="E71" s="88"/>
      <c r="F71" s="88"/>
      <c r="G71" s="88"/>
      <c r="H71" s="88"/>
      <c r="I71" s="88"/>
      <c r="J71" s="88"/>
      <c r="K71" s="88"/>
    </row>
    <row r="72" spans="2:11"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2:11"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2:11">
      <c r="B74" s="88"/>
      <c r="C74" s="88"/>
      <c r="D74" s="88"/>
      <c r="E74" s="88"/>
      <c r="F74" s="88"/>
      <c r="G74" s="88"/>
      <c r="H74" s="88"/>
      <c r="I74" s="88"/>
      <c r="J74" s="88"/>
      <c r="K74" s="88"/>
    </row>
    <row r="75" spans="2:11">
      <c r="B75" s="88"/>
      <c r="C75" s="88"/>
      <c r="D75" s="88"/>
      <c r="E75" s="88"/>
      <c r="F75" s="88"/>
      <c r="G75" s="88"/>
      <c r="H75" s="88"/>
      <c r="I75" s="88"/>
      <c r="J75" s="88"/>
      <c r="K75" s="88"/>
    </row>
    <row r="76" spans="2:11">
      <c r="B76" s="88"/>
      <c r="C76" s="88"/>
      <c r="D76" s="88"/>
      <c r="E76" s="88"/>
      <c r="F76" s="88"/>
      <c r="G76" s="88"/>
      <c r="H76" s="88"/>
      <c r="I76" s="88"/>
      <c r="J76" s="88"/>
      <c r="K76" s="88"/>
    </row>
    <row r="77" spans="2:11">
      <c r="B77" s="88"/>
      <c r="C77" s="88"/>
      <c r="D77" s="88"/>
      <c r="E77" s="88"/>
      <c r="F77" s="88"/>
      <c r="G77" s="88"/>
      <c r="H77" s="88"/>
      <c r="I77" s="88"/>
      <c r="J77" s="88"/>
      <c r="K77" s="88"/>
    </row>
    <row r="78" spans="2:11">
      <c r="B78" s="88"/>
      <c r="C78" s="88"/>
      <c r="D78" s="88"/>
      <c r="E78" s="88"/>
      <c r="F78" s="88"/>
      <c r="G78" s="88"/>
      <c r="H78" s="88"/>
      <c r="I78" s="88"/>
      <c r="J78" s="88"/>
      <c r="K78" s="88"/>
    </row>
    <row r="79" spans="2:11">
      <c r="B79" s="88"/>
      <c r="C79" s="88"/>
      <c r="D79" s="88"/>
      <c r="E79" s="88"/>
      <c r="F79" s="88"/>
      <c r="G79" s="88"/>
      <c r="H79" s="88"/>
      <c r="I79" s="88"/>
      <c r="J79" s="88"/>
      <c r="K79" s="88"/>
    </row>
    <row r="80" spans="2:11">
      <c r="B80" s="88"/>
      <c r="C80" s="88"/>
      <c r="D80" s="88"/>
      <c r="E80" s="88"/>
      <c r="F80" s="88"/>
      <c r="G80" s="88"/>
      <c r="H80" s="88"/>
      <c r="I80" s="88"/>
      <c r="J80" s="88"/>
      <c r="K80" s="88"/>
    </row>
    <row r="81" spans="2:11">
      <c r="B81" s="88"/>
      <c r="C81" s="88"/>
      <c r="D81" s="88"/>
      <c r="E81" s="88"/>
      <c r="F81" s="88"/>
      <c r="G81" s="88"/>
      <c r="H81" s="88"/>
      <c r="I81" s="88"/>
      <c r="J81" s="88"/>
      <c r="K81" s="88"/>
    </row>
    <row r="82" spans="2:11">
      <c r="B82" s="88"/>
      <c r="C82" s="88"/>
      <c r="D82" s="88"/>
      <c r="E82" s="88"/>
      <c r="F82" s="88"/>
      <c r="G82" s="88"/>
      <c r="H82" s="88"/>
      <c r="I82" s="88"/>
      <c r="J82" s="88"/>
      <c r="K82" s="88"/>
    </row>
    <row r="83" spans="2:11">
      <c r="B83" s="88"/>
      <c r="C83" s="88"/>
      <c r="D83" s="88"/>
      <c r="E83" s="88"/>
      <c r="F83" s="88"/>
      <c r="G83" s="88"/>
      <c r="H83" s="88"/>
      <c r="I83" s="88"/>
      <c r="J83" s="88"/>
      <c r="K83" s="88"/>
    </row>
    <row r="84" spans="2:11">
      <c r="B84" s="88"/>
      <c r="C84" s="88"/>
      <c r="D84" s="88"/>
      <c r="E84" s="88"/>
      <c r="F84" s="88"/>
      <c r="G84" s="88"/>
      <c r="H84" s="88"/>
      <c r="I84" s="88"/>
      <c r="J84" s="88"/>
      <c r="K84" s="88"/>
    </row>
    <row r="85" spans="2:11">
      <c r="B85" s="88"/>
      <c r="C85" s="88"/>
      <c r="D85" s="88"/>
      <c r="E85" s="88"/>
      <c r="F85" s="88"/>
      <c r="G85" s="88"/>
      <c r="H85" s="88"/>
      <c r="I85" s="88"/>
      <c r="J85" s="88"/>
      <c r="K85" s="88"/>
    </row>
    <row r="86" spans="2:11">
      <c r="B86" s="88"/>
      <c r="C86" s="88"/>
      <c r="D86" s="88"/>
      <c r="E86" s="88"/>
      <c r="F86" s="88"/>
      <c r="G86" s="88"/>
      <c r="H86" s="88"/>
      <c r="I86" s="88"/>
      <c r="J86" s="88"/>
      <c r="K86" s="88"/>
    </row>
    <row r="87" spans="2:11"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2:11">
      <c r="B88" s="88"/>
      <c r="C88" s="88"/>
      <c r="D88" s="88"/>
      <c r="E88" s="88"/>
      <c r="F88" s="88"/>
      <c r="G88" s="88"/>
      <c r="H88" s="88"/>
      <c r="I88" s="88"/>
      <c r="J88" s="88"/>
      <c r="K88" s="88"/>
    </row>
    <row r="89" spans="2:11">
      <c r="B89" s="88"/>
      <c r="C89" s="88"/>
      <c r="D89" s="88"/>
      <c r="E89" s="88"/>
      <c r="F89" s="88"/>
      <c r="G89" s="88"/>
      <c r="H89" s="88"/>
      <c r="I89" s="88"/>
      <c r="J89" s="88"/>
      <c r="K89" s="88"/>
    </row>
    <row r="90" spans="2:11">
      <c r="B90" s="88"/>
      <c r="C90" s="88"/>
      <c r="D90" s="88"/>
      <c r="E90" s="88"/>
      <c r="F90" s="88"/>
      <c r="G90" s="88"/>
      <c r="H90" s="88"/>
      <c r="I90" s="88"/>
      <c r="J90" s="88"/>
      <c r="K90" s="88"/>
    </row>
    <row r="91" spans="2:11">
      <c r="B91" s="88"/>
      <c r="C91" s="88"/>
      <c r="D91" s="88"/>
      <c r="E91" s="88"/>
      <c r="F91" s="88"/>
      <c r="G91" s="88"/>
      <c r="H91" s="88"/>
      <c r="I91" s="88"/>
      <c r="J91" s="88"/>
      <c r="K91" s="88"/>
    </row>
    <row r="92" spans="2:11">
      <c r="B92" s="88"/>
      <c r="C92" s="88"/>
      <c r="D92" s="88"/>
      <c r="E92" s="88"/>
      <c r="F92" s="88"/>
      <c r="G92" s="88"/>
      <c r="H92" s="88"/>
      <c r="I92" s="88"/>
      <c r="J92" s="88"/>
      <c r="K92" s="88"/>
    </row>
    <row r="93" spans="2:11">
      <c r="B93" s="88"/>
      <c r="C93" s="88"/>
      <c r="D93" s="88"/>
      <c r="E93" s="88"/>
      <c r="F93" s="88"/>
      <c r="G93" s="88"/>
      <c r="H93" s="88"/>
      <c r="I93" s="88"/>
      <c r="J93" s="88"/>
      <c r="K93" s="88"/>
    </row>
    <row r="94" spans="2:11">
      <c r="B94" s="88"/>
      <c r="C94" s="88"/>
      <c r="D94" s="88"/>
      <c r="E94" s="88"/>
      <c r="F94" s="88"/>
      <c r="G94" s="88"/>
      <c r="H94" s="88"/>
      <c r="I94" s="88"/>
      <c r="J94" s="88"/>
      <c r="K94" s="88"/>
    </row>
    <row r="95" spans="2:11">
      <c r="B95" s="88"/>
      <c r="C95" s="88"/>
      <c r="D95" s="88"/>
      <c r="E95" s="88"/>
      <c r="F95" s="88"/>
      <c r="G95" s="88"/>
      <c r="H95" s="88"/>
      <c r="I95" s="88"/>
      <c r="J95" s="88"/>
      <c r="K95" s="88"/>
    </row>
    <row r="96" spans="2:11">
      <c r="B96" s="88"/>
      <c r="C96" s="88"/>
      <c r="D96" s="88"/>
      <c r="E96" s="88"/>
      <c r="F96" s="88"/>
      <c r="G96" s="88"/>
      <c r="H96" s="88"/>
      <c r="I96" s="88"/>
      <c r="J96" s="88"/>
      <c r="K96" s="88"/>
    </row>
    <row r="97" spans="2:11">
      <c r="B97" s="88"/>
      <c r="C97" s="88"/>
      <c r="D97" s="88"/>
      <c r="E97" s="88"/>
      <c r="F97" s="88"/>
      <c r="G97" s="88"/>
      <c r="H97" s="88"/>
      <c r="I97" s="88"/>
      <c r="J97" s="88"/>
      <c r="K97" s="88"/>
    </row>
    <row r="98" spans="2:11">
      <c r="B98" s="88"/>
      <c r="C98" s="88"/>
      <c r="D98" s="88"/>
      <c r="E98" s="88"/>
      <c r="F98" s="88"/>
      <c r="G98" s="88"/>
      <c r="H98" s="88"/>
      <c r="I98" s="88"/>
      <c r="J98" s="88"/>
      <c r="K98" s="88"/>
    </row>
    <row r="99" spans="2:11">
      <c r="B99" s="88"/>
      <c r="C99" s="88"/>
      <c r="D99" s="88"/>
      <c r="E99" s="88"/>
      <c r="F99" s="88"/>
      <c r="G99" s="88"/>
      <c r="H99" s="88"/>
      <c r="I99" s="88"/>
      <c r="J99" s="88"/>
      <c r="K99" s="88"/>
    </row>
    <row r="100" spans="2:11">
      <c r="B100" s="88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2:11">
      <c r="B101" s="88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2:11">
      <c r="B102" s="88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2:11">
      <c r="B103" s="88"/>
      <c r="C103" s="88"/>
      <c r="D103" s="88"/>
      <c r="E103" s="88"/>
      <c r="F103" s="88"/>
      <c r="G103" s="88"/>
      <c r="H103" s="88"/>
      <c r="I103" s="88"/>
      <c r="J103" s="88"/>
      <c r="K103" s="88"/>
    </row>
    <row r="104" spans="2:11">
      <c r="B104" s="88"/>
      <c r="C104" s="88"/>
      <c r="D104" s="88"/>
      <c r="E104" s="88"/>
      <c r="F104" s="88"/>
      <c r="G104" s="88"/>
      <c r="H104" s="88"/>
      <c r="I104" s="88"/>
      <c r="J104" s="88"/>
      <c r="K104" s="88"/>
    </row>
    <row r="105" spans="2:11">
      <c r="B105" s="88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2:11">
      <c r="B106" s="88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2:11">
      <c r="B107" s="88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2:11">
      <c r="B108" s="88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2:11"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2:11">
      <c r="B110" s="115"/>
      <c r="C110" s="116"/>
      <c r="D110" s="131"/>
      <c r="E110" s="131"/>
      <c r="F110" s="131"/>
      <c r="G110" s="131"/>
      <c r="H110" s="131"/>
      <c r="I110" s="116"/>
      <c r="J110" s="116"/>
      <c r="K110" s="116"/>
    </row>
    <row r="111" spans="2:11">
      <c r="B111" s="115"/>
      <c r="C111" s="116"/>
      <c r="D111" s="131"/>
      <c r="E111" s="131"/>
      <c r="F111" s="131"/>
      <c r="G111" s="131"/>
      <c r="H111" s="131"/>
      <c r="I111" s="116"/>
      <c r="J111" s="116"/>
      <c r="K111" s="116"/>
    </row>
    <row r="112" spans="2:11">
      <c r="B112" s="115"/>
      <c r="C112" s="116"/>
      <c r="D112" s="131"/>
      <c r="E112" s="131"/>
      <c r="F112" s="131"/>
      <c r="G112" s="131"/>
      <c r="H112" s="131"/>
      <c r="I112" s="116"/>
      <c r="J112" s="116"/>
      <c r="K112" s="116"/>
    </row>
    <row r="113" spans="2:11">
      <c r="B113" s="115"/>
      <c r="C113" s="116"/>
      <c r="D113" s="131"/>
      <c r="E113" s="131"/>
      <c r="F113" s="131"/>
      <c r="G113" s="131"/>
      <c r="H113" s="131"/>
      <c r="I113" s="116"/>
      <c r="J113" s="116"/>
      <c r="K113" s="116"/>
    </row>
    <row r="114" spans="2:11">
      <c r="B114" s="115"/>
      <c r="C114" s="116"/>
      <c r="D114" s="131"/>
      <c r="E114" s="131"/>
      <c r="F114" s="131"/>
      <c r="G114" s="131"/>
      <c r="H114" s="131"/>
      <c r="I114" s="116"/>
      <c r="J114" s="116"/>
      <c r="K114" s="116"/>
    </row>
    <row r="115" spans="2:11">
      <c r="B115" s="115"/>
      <c r="C115" s="116"/>
      <c r="D115" s="131"/>
      <c r="E115" s="131"/>
      <c r="F115" s="131"/>
      <c r="G115" s="131"/>
      <c r="H115" s="131"/>
      <c r="I115" s="116"/>
      <c r="J115" s="116"/>
      <c r="K115" s="116"/>
    </row>
    <row r="116" spans="2:11">
      <c r="B116" s="115"/>
      <c r="C116" s="116"/>
      <c r="D116" s="131"/>
      <c r="E116" s="131"/>
      <c r="F116" s="131"/>
      <c r="G116" s="131"/>
      <c r="H116" s="131"/>
      <c r="I116" s="116"/>
      <c r="J116" s="116"/>
      <c r="K116" s="116"/>
    </row>
    <row r="117" spans="2:11">
      <c r="B117" s="115"/>
      <c r="C117" s="116"/>
      <c r="D117" s="131"/>
      <c r="E117" s="131"/>
      <c r="F117" s="131"/>
      <c r="G117" s="131"/>
      <c r="H117" s="131"/>
      <c r="I117" s="116"/>
      <c r="J117" s="116"/>
      <c r="K117" s="116"/>
    </row>
    <row r="118" spans="2:11">
      <c r="B118" s="115"/>
      <c r="C118" s="116"/>
      <c r="D118" s="131"/>
      <c r="E118" s="131"/>
      <c r="F118" s="131"/>
      <c r="G118" s="131"/>
      <c r="H118" s="131"/>
      <c r="I118" s="116"/>
      <c r="J118" s="116"/>
      <c r="K118" s="116"/>
    </row>
    <row r="119" spans="2:11">
      <c r="B119" s="115"/>
      <c r="C119" s="116"/>
      <c r="D119" s="131"/>
      <c r="E119" s="131"/>
      <c r="F119" s="131"/>
      <c r="G119" s="131"/>
      <c r="H119" s="131"/>
      <c r="I119" s="116"/>
      <c r="J119" s="116"/>
      <c r="K119" s="116"/>
    </row>
    <row r="120" spans="2:11">
      <c r="B120" s="115"/>
      <c r="C120" s="116"/>
      <c r="D120" s="131"/>
      <c r="E120" s="131"/>
      <c r="F120" s="131"/>
      <c r="G120" s="131"/>
      <c r="H120" s="131"/>
      <c r="I120" s="116"/>
      <c r="J120" s="116"/>
      <c r="K120" s="116"/>
    </row>
    <row r="121" spans="2:11">
      <c r="B121" s="115"/>
      <c r="C121" s="116"/>
      <c r="D121" s="131"/>
      <c r="E121" s="131"/>
      <c r="F121" s="131"/>
      <c r="G121" s="131"/>
      <c r="H121" s="131"/>
      <c r="I121" s="116"/>
      <c r="J121" s="116"/>
      <c r="K121" s="116"/>
    </row>
    <row r="122" spans="2:11">
      <c r="B122" s="115"/>
      <c r="C122" s="116"/>
      <c r="D122" s="131"/>
      <c r="E122" s="131"/>
      <c r="F122" s="131"/>
      <c r="G122" s="131"/>
      <c r="H122" s="131"/>
      <c r="I122" s="116"/>
      <c r="J122" s="116"/>
      <c r="K122" s="116"/>
    </row>
    <row r="123" spans="2:11">
      <c r="B123" s="115"/>
      <c r="C123" s="116"/>
      <c r="D123" s="131"/>
      <c r="E123" s="131"/>
      <c r="F123" s="131"/>
      <c r="G123" s="131"/>
      <c r="H123" s="131"/>
      <c r="I123" s="116"/>
      <c r="J123" s="116"/>
      <c r="K123" s="116"/>
    </row>
    <row r="124" spans="2:11">
      <c r="B124" s="115"/>
      <c r="C124" s="116"/>
      <c r="D124" s="131"/>
      <c r="E124" s="131"/>
      <c r="F124" s="131"/>
      <c r="G124" s="131"/>
      <c r="H124" s="131"/>
      <c r="I124" s="116"/>
      <c r="J124" s="116"/>
      <c r="K124" s="116"/>
    </row>
    <row r="125" spans="2:11">
      <c r="B125" s="115"/>
      <c r="C125" s="116"/>
      <c r="D125" s="131"/>
      <c r="E125" s="131"/>
      <c r="F125" s="131"/>
      <c r="G125" s="131"/>
      <c r="H125" s="131"/>
      <c r="I125" s="116"/>
      <c r="J125" s="116"/>
      <c r="K125" s="116"/>
    </row>
    <row r="126" spans="2:11">
      <c r="B126" s="115"/>
      <c r="C126" s="116"/>
      <c r="D126" s="131"/>
      <c r="E126" s="131"/>
      <c r="F126" s="131"/>
      <c r="G126" s="131"/>
      <c r="H126" s="131"/>
      <c r="I126" s="116"/>
      <c r="J126" s="116"/>
      <c r="K126" s="116"/>
    </row>
    <row r="127" spans="2:11">
      <c r="B127" s="115"/>
      <c r="C127" s="116"/>
      <c r="D127" s="131"/>
      <c r="E127" s="131"/>
      <c r="F127" s="131"/>
      <c r="G127" s="131"/>
      <c r="H127" s="131"/>
      <c r="I127" s="116"/>
      <c r="J127" s="116"/>
      <c r="K127" s="116"/>
    </row>
    <row r="128" spans="2:11">
      <c r="B128" s="115"/>
      <c r="C128" s="116"/>
      <c r="D128" s="131"/>
      <c r="E128" s="131"/>
      <c r="F128" s="131"/>
      <c r="G128" s="131"/>
      <c r="H128" s="131"/>
      <c r="I128" s="116"/>
      <c r="J128" s="116"/>
      <c r="K128" s="116"/>
    </row>
    <row r="129" spans="2:11">
      <c r="B129" s="115"/>
      <c r="C129" s="116"/>
      <c r="D129" s="131"/>
      <c r="E129" s="131"/>
      <c r="F129" s="131"/>
      <c r="G129" s="131"/>
      <c r="H129" s="131"/>
      <c r="I129" s="116"/>
      <c r="J129" s="116"/>
      <c r="K129" s="116"/>
    </row>
    <row r="130" spans="2:11">
      <c r="B130" s="115"/>
      <c r="C130" s="116"/>
      <c r="D130" s="131"/>
      <c r="E130" s="131"/>
      <c r="F130" s="131"/>
      <c r="G130" s="131"/>
      <c r="H130" s="131"/>
      <c r="I130" s="116"/>
      <c r="J130" s="116"/>
      <c r="K130" s="116"/>
    </row>
    <row r="131" spans="2:11">
      <c r="B131" s="115"/>
      <c r="C131" s="116"/>
      <c r="D131" s="131"/>
      <c r="E131" s="131"/>
      <c r="F131" s="131"/>
      <c r="G131" s="131"/>
      <c r="H131" s="131"/>
      <c r="I131" s="116"/>
      <c r="J131" s="116"/>
      <c r="K131" s="116"/>
    </row>
    <row r="132" spans="2:11">
      <c r="B132" s="115"/>
      <c r="C132" s="116"/>
      <c r="D132" s="131"/>
      <c r="E132" s="131"/>
      <c r="F132" s="131"/>
      <c r="G132" s="131"/>
      <c r="H132" s="131"/>
      <c r="I132" s="116"/>
      <c r="J132" s="116"/>
      <c r="K132" s="116"/>
    </row>
    <row r="133" spans="2:11">
      <c r="B133" s="115"/>
      <c r="C133" s="116"/>
      <c r="D133" s="131"/>
      <c r="E133" s="131"/>
      <c r="F133" s="131"/>
      <c r="G133" s="131"/>
      <c r="H133" s="131"/>
      <c r="I133" s="116"/>
      <c r="J133" s="116"/>
      <c r="K133" s="116"/>
    </row>
    <row r="134" spans="2:11">
      <c r="B134" s="115"/>
      <c r="C134" s="116"/>
      <c r="D134" s="131"/>
      <c r="E134" s="131"/>
      <c r="F134" s="131"/>
      <c r="G134" s="131"/>
      <c r="H134" s="131"/>
      <c r="I134" s="116"/>
      <c r="J134" s="116"/>
      <c r="K134" s="116"/>
    </row>
    <row r="135" spans="2:11">
      <c r="B135" s="115"/>
      <c r="C135" s="116"/>
      <c r="D135" s="131"/>
      <c r="E135" s="131"/>
      <c r="F135" s="131"/>
      <c r="G135" s="131"/>
      <c r="H135" s="131"/>
      <c r="I135" s="116"/>
      <c r="J135" s="116"/>
      <c r="K135" s="116"/>
    </row>
    <row r="136" spans="2:11">
      <c r="B136" s="115"/>
      <c r="C136" s="116"/>
      <c r="D136" s="131"/>
      <c r="E136" s="131"/>
      <c r="F136" s="131"/>
      <c r="G136" s="131"/>
      <c r="H136" s="131"/>
      <c r="I136" s="116"/>
      <c r="J136" s="116"/>
      <c r="K136" s="116"/>
    </row>
    <row r="137" spans="2:11">
      <c r="B137" s="115"/>
      <c r="C137" s="116"/>
      <c r="D137" s="131"/>
      <c r="E137" s="131"/>
      <c r="F137" s="131"/>
      <c r="G137" s="131"/>
      <c r="H137" s="131"/>
      <c r="I137" s="116"/>
      <c r="J137" s="116"/>
      <c r="K137" s="116"/>
    </row>
    <row r="138" spans="2:11">
      <c r="B138" s="115"/>
      <c r="C138" s="116"/>
      <c r="D138" s="131"/>
      <c r="E138" s="131"/>
      <c r="F138" s="131"/>
      <c r="G138" s="131"/>
      <c r="H138" s="131"/>
      <c r="I138" s="116"/>
      <c r="J138" s="116"/>
      <c r="K138" s="116"/>
    </row>
    <row r="139" spans="2:11">
      <c r="B139" s="115"/>
      <c r="C139" s="116"/>
      <c r="D139" s="131"/>
      <c r="E139" s="131"/>
      <c r="F139" s="131"/>
      <c r="G139" s="131"/>
      <c r="H139" s="131"/>
      <c r="I139" s="116"/>
      <c r="J139" s="116"/>
      <c r="K139" s="116"/>
    </row>
    <row r="140" spans="2:11">
      <c r="B140" s="115"/>
      <c r="C140" s="116"/>
      <c r="D140" s="131"/>
      <c r="E140" s="131"/>
      <c r="F140" s="131"/>
      <c r="G140" s="131"/>
      <c r="H140" s="131"/>
      <c r="I140" s="116"/>
      <c r="J140" s="116"/>
      <c r="K140" s="116"/>
    </row>
    <row r="141" spans="2:11">
      <c r="B141" s="115"/>
      <c r="C141" s="116"/>
      <c r="D141" s="131"/>
      <c r="E141" s="131"/>
      <c r="F141" s="131"/>
      <c r="G141" s="131"/>
      <c r="H141" s="131"/>
      <c r="I141" s="116"/>
      <c r="J141" s="116"/>
      <c r="K141" s="116"/>
    </row>
    <row r="142" spans="2:11">
      <c r="B142" s="115"/>
      <c r="C142" s="116"/>
      <c r="D142" s="131"/>
      <c r="E142" s="131"/>
      <c r="F142" s="131"/>
      <c r="G142" s="131"/>
      <c r="H142" s="131"/>
      <c r="I142" s="116"/>
      <c r="J142" s="116"/>
      <c r="K142" s="116"/>
    </row>
    <row r="143" spans="2:11">
      <c r="B143" s="115"/>
      <c r="C143" s="116"/>
      <c r="D143" s="131"/>
      <c r="E143" s="131"/>
      <c r="F143" s="131"/>
      <c r="G143" s="131"/>
      <c r="H143" s="131"/>
      <c r="I143" s="116"/>
      <c r="J143" s="116"/>
      <c r="K143" s="116"/>
    </row>
    <row r="144" spans="2:11">
      <c r="B144" s="115"/>
      <c r="C144" s="116"/>
      <c r="D144" s="131"/>
      <c r="E144" s="131"/>
      <c r="F144" s="131"/>
      <c r="G144" s="131"/>
      <c r="H144" s="131"/>
      <c r="I144" s="116"/>
      <c r="J144" s="116"/>
      <c r="K144" s="116"/>
    </row>
    <row r="145" spans="2:11">
      <c r="B145" s="115"/>
      <c r="C145" s="116"/>
      <c r="D145" s="131"/>
      <c r="E145" s="131"/>
      <c r="F145" s="131"/>
      <c r="G145" s="131"/>
      <c r="H145" s="131"/>
      <c r="I145" s="116"/>
      <c r="J145" s="116"/>
      <c r="K145" s="116"/>
    </row>
    <row r="146" spans="2:11">
      <c r="B146" s="115"/>
      <c r="C146" s="116"/>
      <c r="D146" s="131"/>
      <c r="E146" s="131"/>
      <c r="F146" s="131"/>
      <c r="G146" s="131"/>
      <c r="H146" s="131"/>
      <c r="I146" s="116"/>
      <c r="J146" s="116"/>
      <c r="K146" s="116"/>
    </row>
    <row r="147" spans="2:11">
      <c r="B147" s="115"/>
      <c r="C147" s="116"/>
      <c r="D147" s="131"/>
      <c r="E147" s="131"/>
      <c r="F147" s="131"/>
      <c r="G147" s="131"/>
      <c r="H147" s="131"/>
      <c r="I147" s="116"/>
      <c r="J147" s="116"/>
      <c r="K147" s="116"/>
    </row>
    <row r="148" spans="2:11">
      <c r="B148" s="115"/>
      <c r="C148" s="116"/>
      <c r="D148" s="131"/>
      <c r="E148" s="131"/>
      <c r="F148" s="131"/>
      <c r="G148" s="131"/>
      <c r="H148" s="131"/>
      <c r="I148" s="116"/>
      <c r="J148" s="116"/>
      <c r="K148" s="116"/>
    </row>
    <row r="149" spans="2:11">
      <c r="B149" s="115"/>
      <c r="C149" s="116"/>
      <c r="D149" s="131"/>
      <c r="E149" s="131"/>
      <c r="F149" s="131"/>
      <c r="G149" s="131"/>
      <c r="H149" s="131"/>
      <c r="I149" s="116"/>
      <c r="J149" s="116"/>
      <c r="K149" s="116"/>
    </row>
    <row r="150" spans="2:11">
      <c r="B150" s="115"/>
      <c r="C150" s="116"/>
      <c r="D150" s="131"/>
      <c r="E150" s="131"/>
      <c r="F150" s="131"/>
      <c r="G150" s="131"/>
      <c r="H150" s="131"/>
      <c r="I150" s="116"/>
      <c r="J150" s="116"/>
      <c r="K150" s="116"/>
    </row>
    <row r="151" spans="2:11">
      <c r="B151" s="115"/>
      <c r="C151" s="116"/>
      <c r="D151" s="131"/>
      <c r="E151" s="131"/>
      <c r="F151" s="131"/>
      <c r="G151" s="131"/>
      <c r="H151" s="131"/>
      <c r="I151" s="116"/>
      <c r="J151" s="116"/>
      <c r="K151" s="116"/>
    </row>
    <row r="152" spans="2:11">
      <c r="B152" s="115"/>
      <c r="C152" s="116"/>
      <c r="D152" s="131"/>
      <c r="E152" s="131"/>
      <c r="F152" s="131"/>
      <c r="G152" s="131"/>
      <c r="H152" s="131"/>
      <c r="I152" s="116"/>
      <c r="J152" s="116"/>
      <c r="K152" s="116"/>
    </row>
    <row r="153" spans="2:11">
      <c r="B153" s="115"/>
      <c r="C153" s="116"/>
      <c r="D153" s="131"/>
      <c r="E153" s="131"/>
      <c r="F153" s="131"/>
      <c r="G153" s="131"/>
      <c r="H153" s="131"/>
      <c r="I153" s="116"/>
      <c r="J153" s="116"/>
      <c r="K153" s="116"/>
    </row>
    <row r="154" spans="2:11">
      <c r="B154" s="115"/>
      <c r="C154" s="116"/>
      <c r="D154" s="131"/>
      <c r="E154" s="131"/>
      <c r="F154" s="131"/>
      <c r="G154" s="131"/>
      <c r="H154" s="131"/>
      <c r="I154" s="116"/>
      <c r="J154" s="116"/>
      <c r="K154" s="116"/>
    </row>
    <row r="155" spans="2:11">
      <c r="B155" s="115"/>
      <c r="C155" s="116"/>
      <c r="D155" s="131"/>
      <c r="E155" s="131"/>
      <c r="F155" s="131"/>
      <c r="G155" s="131"/>
      <c r="H155" s="131"/>
      <c r="I155" s="116"/>
      <c r="J155" s="116"/>
      <c r="K155" s="116"/>
    </row>
    <row r="156" spans="2:11">
      <c r="B156" s="115"/>
      <c r="C156" s="116"/>
      <c r="D156" s="131"/>
      <c r="E156" s="131"/>
      <c r="F156" s="131"/>
      <c r="G156" s="131"/>
      <c r="H156" s="131"/>
      <c r="I156" s="116"/>
      <c r="J156" s="116"/>
      <c r="K156" s="116"/>
    </row>
    <row r="157" spans="2:11">
      <c r="B157" s="115"/>
      <c r="C157" s="116"/>
      <c r="D157" s="131"/>
      <c r="E157" s="131"/>
      <c r="F157" s="131"/>
      <c r="G157" s="131"/>
      <c r="H157" s="131"/>
      <c r="I157" s="116"/>
      <c r="J157" s="116"/>
      <c r="K157" s="116"/>
    </row>
    <row r="158" spans="2:11">
      <c r="B158" s="115"/>
      <c r="C158" s="116"/>
      <c r="D158" s="131"/>
      <c r="E158" s="131"/>
      <c r="F158" s="131"/>
      <c r="G158" s="131"/>
      <c r="H158" s="131"/>
      <c r="I158" s="116"/>
      <c r="J158" s="116"/>
      <c r="K158" s="116"/>
    </row>
    <row r="159" spans="2:11">
      <c r="B159" s="115"/>
      <c r="C159" s="116"/>
      <c r="D159" s="131"/>
      <c r="E159" s="131"/>
      <c r="F159" s="131"/>
      <c r="G159" s="131"/>
      <c r="H159" s="131"/>
      <c r="I159" s="116"/>
      <c r="J159" s="116"/>
      <c r="K159" s="116"/>
    </row>
    <row r="160" spans="2:11">
      <c r="B160" s="115"/>
      <c r="C160" s="116"/>
      <c r="D160" s="131"/>
      <c r="E160" s="131"/>
      <c r="F160" s="131"/>
      <c r="G160" s="131"/>
      <c r="H160" s="131"/>
      <c r="I160" s="116"/>
      <c r="J160" s="116"/>
      <c r="K160" s="116"/>
    </row>
    <row r="161" spans="2:11">
      <c r="B161" s="115"/>
      <c r="C161" s="116"/>
      <c r="D161" s="131"/>
      <c r="E161" s="131"/>
      <c r="F161" s="131"/>
      <c r="G161" s="131"/>
      <c r="H161" s="131"/>
      <c r="I161" s="116"/>
      <c r="J161" s="116"/>
      <c r="K161" s="116"/>
    </row>
    <row r="162" spans="2:11">
      <c r="B162" s="115"/>
      <c r="C162" s="116"/>
      <c r="D162" s="131"/>
      <c r="E162" s="131"/>
      <c r="F162" s="131"/>
      <c r="G162" s="131"/>
      <c r="H162" s="131"/>
      <c r="I162" s="116"/>
      <c r="J162" s="116"/>
      <c r="K162" s="116"/>
    </row>
    <row r="163" spans="2:11">
      <c r="B163" s="115"/>
      <c r="C163" s="116"/>
      <c r="D163" s="131"/>
      <c r="E163" s="131"/>
      <c r="F163" s="131"/>
      <c r="G163" s="131"/>
      <c r="H163" s="131"/>
      <c r="I163" s="116"/>
      <c r="J163" s="116"/>
      <c r="K163" s="116"/>
    </row>
    <row r="164" spans="2:11">
      <c r="B164" s="115"/>
      <c r="C164" s="116"/>
      <c r="D164" s="131"/>
      <c r="E164" s="131"/>
      <c r="F164" s="131"/>
      <c r="G164" s="131"/>
      <c r="H164" s="131"/>
      <c r="I164" s="116"/>
      <c r="J164" s="116"/>
      <c r="K164" s="116"/>
    </row>
    <row r="165" spans="2:11">
      <c r="B165" s="115"/>
      <c r="C165" s="116"/>
      <c r="D165" s="131"/>
      <c r="E165" s="131"/>
      <c r="F165" s="131"/>
      <c r="G165" s="131"/>
      <c r="H165" s="131"/>
      <c r="I165" s="116"/>
      <c r="J165" s="116"/>
      <c r="K165" s="116"/>
    </row>
    <row r="166" spans="2:11">
      <c r="B166" s="115"/>
      <c r="C166" s="116"/>
      <c r="D166" s="131"/>
      <c r="E166" s="131"/>
      <c r="F166" s="131"/>
      <c r="G166" s="131"/>
      <c r="H166" s="131"/>
      <c r="I166" s="116"/>
      <c r="J166" s="116"/>
      <c r="K166" s="116"/>
    </row>
    <row r="167" spans="2:11">
      <c r="B167" s="115"/>
      <c r="C167" s="116"/>
      <c r="D167" s="131"/>
      <c r="E167" s="131"/>
      <c r="F167" s="131"/>
      <c r="G167" s="131"/>
      <c r="H167" s="131"/>
      <c r="I167" s="116"/>
      <c r="J167" s="116"/>
      <c r="K167" s="116"/>
    </row>
    <row r="168" spans="2:11">
      <c r="B168" s="115"/>
      <c r="C168" s="116"/>
      <c r="D168" s="131"/>
      <c r="E168" s="131"/>
      <c r="F168" s="131"/>
      <c r="G168" s="131"/>
      <c r="H168" s="131"/>
      <c r="I168" s="116"/>
      <c r="J168" s="116"/>
      <c r="K168" s="116"/>
    </row>
    <row r="169" spans="2:11">
      <c r="B169" s="115"/>
      <c r="C169" s="116"/>
      <c r="D169" s="131"/>
      <c r="E169" s="131"/>
      <c r="F169" s="131"/>
      <c r="G169" s="131"/>
      <c r="H169" s="131"/>
      <c r="I169" s="116"/>
      <c r="J169" s="116"/>
      <c r="K169" s="116"/>
    </row>
    <row r="170" spans="2:11">
      <c r="B170" s="115"/>
      <c r="C170" s="116"/>
      <c r="D170" s="131"/>
      <c r="E170" s="131"/>
      <c r="F170" s="131"/>
      <c r="G170" s="131"/>
      <c r="H170" s="131"/>
      <c r="I170" s="116"/>
      <c r="J170" s="116"/>
      <c r="K170" s="116"/>
    </row>
    <row r="171" spans="2:11">
      <c r="B171" s="115"/>
      <c r="C171" s="116"/>
      <c r="D171" s="131"/>
      <c r="E171" s="131"/>
      <c r="F171" s="131"/>
      <c r="G171" s="131"/>
      <c r="H171" s="131"/>
      <c r="I171" s="116"/>
      <c r="J171" s="116"/>
      <c r="K171" s="116"/>
    </row>
    <row r="172" spans="2:11">
      <c r="B172" s="115"/>
      <c r="C172" s="116"/>
      <c r="D172" s="131"/>
      <c r="E172" s="131"/>
      <c r="F172" s="131"/>
      <c r="G172" s="131"/>
      <c r="H172" s="131"/>
      <c r="I172" s="116"/>
      <c r="J172" s="116"/>
      <c r="K172" s="116"/>
    </row>
    <row r="173" spans="2:11">
      <c r="B173" s="115"/>
      <c r="C173" s="116"/>
      <c r="D173" s="131"/>
      <c r="E173" s="131"/>
      <c r="F173" s="131"/>
      <c r="G173" s="131"/>
      <c r="H173" s="131"/>
      <c r="I173" s="116"/>
      <c r="J173" s="116"/>
      <c r="K173" s="116"/>
    </row>
    <row r="174" spans="2:11">
      <c r="B174" s="115"/>
      <c r="C174" s="116"/>
      <c r="D174" s="131"/>
      <c r="E174" s="131"/>
      <c r="F174" s="131"/>
      <c r="G174" s="131"/>
      <c r="H174" s="131"/>
      <c r="I174" s="116"/>
      <c r="J174" s="116"/>
      <c r="K174" s="116"/>
    </row>
    <row r="175" spans="2:11">
      <c r="B175" s="115"/>
      <c r="C175" s="116"/>
      <c r="D175" s="131"/>
      <c r="E175" s="131"/>
      <c r="F175" s="131"/>
      <c r="G175" s="131"/>
      <c r="H175" s="131"/>
      <c r="I175" s="116"/>
      <c r="J175" s="116"/>
      <c r="K175" s="116"/>
    </row>
    <row r="176" spans="2:11">
      <c r="B176" s="115"/>
      <c r="C176" s="116"/>
      <c r="D176" s="131"/>
      <c r="E176" s="131"/>
      <c r="F176" s="131"/>
      <c r="G176" s="131"/>
      <c r="H176" s="131"/>
      <c r="I176" s="116"/>
      <c r="J176" s="116"/>
      <c r="K176" s="116"/>
    </row>
    <row r="177" spans="2:11">
      <c r="B177" s="115"/>
      <c r="C177" s="116"/>
      <c r="D177" s="131"/>
      <c r="E177" s="131"/>
      <c r="F177" s="131"/>
      <c r="G177" s="131"/>
      <c r="H177" s="131"/>
      <c r="I177" s="116"/>
      <c r="J177" s="116"/>
      <c r="K177" s="116"/>
    </row>
    <row r="178" spans="2:11">
      <c r="B178" s="115"/>
      <c r="C178" s="116"/>
      <c r="D178" s="131"/>
      <c r="E178" s="131"/>
      <c r="F178" s="131"/>
      <c r="G178" s="131"/>
      <c r="H178" s="131"/>
      <c r="I178" s="116"/>
      <c r="J178" s="116"/>
      <c r="K178" s="116"/>
    </row>
    <row r="179" spans="2:11">
      <c r="B179" s="115"/>
      <c r="C179" s="116"/>
      <c r="D179" s="131"/>
      <c r="E179" s="131"/>
      <c r="F179" s="131"/>
      <c r="G179" s="131"/>
      <c r="H179" s="131"/>
      <c r="I179" s="116"/>
      <c r="J179" s="116"/>
      <c r="K179" s="116"/>
    </row>
    <row r="180" spans="2:11">
      <c r="B180" s="115"/>
      <c r="C180" s="116"/>
      <c r="D180" s="131"/>
      <c r="E180" s="131"/>
      <c r="F180" s="131"/>
      <c r="G180" s="131"/>
      <c r="H180" s="131"/>
      <c r="I180" s="116"/>
      <c r="J180" s="116"/>
      <c r="K180" s="116"/>
    </row>
    <row r="181" spans="2:11">
      <c r="B181" s="115"/>
      <c r="C181" s="116"/>
      <c r="D181" s="131"/>
      <c r="E181" s="131"/>
      <c r="F181" s="131"/>
      <c r="G181" s="131"/>
      <c r="H181" s="131"/>
      <c r="I181" s="116"/>
      <c r="J181" s="116"/>
      <c r="K181" s="116"/>
    </row>
    <row r="182" spans="2:11">
      <c r="B182" s="115"/>
      <c r="C182" s="116"/>
      <c r="D182" s="131"/>
      <c r="E182" s="131"/>
      <c r="F182" s="131"/>
      <c r="G182" s="131"/>
      <c r="H182" s="131"/>
      <c r="I182" s="116"/>
      <c r="J182" s="116"/>
      <c r="K182" s="116"/>
    </row>
    <row r="183" spans="2:11">
      <c r="B183" s="115"/>
      <c r="C183" s="116"/>
      <c r="D183" s="131"/>
      <c r="E183" s="131"/>
      <c r="F183" s="131"/>
      <c r="G183" s="131"/>
      <c r="H183" s="131"/>
      <c r="I183" s="116"/>
      <c r="J183" s="116"/>
      <c r="K183" s="116"/>
    </row>
    <row r="184" spans="2:11">
      <c r="B184" s="115"/>
      <c r="C184" s="116"/>
      <c r="D184" s="131"/>
      <c r="E184" s="131"/>
      <c r="F184" s="131"/>
      <c r="G184" s="131"/>
      <c r="H184" s="131"/>
      <c r="I184" s="116"/>
      <c r="J184" s="116"/>
      <c r="K184" s="116"/>
    </row>
    <row r="185" spans="2:11">
      <c r="B185" s="115"/>
      <c r="C185" s="116"/>
      <c r="D185" s="131"/>
      <c r="E185" s="131"/>
      <c r="F185" s="131"/>
      <c r="G185" s="131"/>
      <c r="H185" s="131"/>
      <c r="I185" s="116"/>
      <c r="J185" s="116"/>
      <c r="K185" s="116"/>
    </row>
    <row r="186" spans="2:11">
      <c r="B186" s="115"/>
      <c r="C186" s="116"/>
      <c r="D186" s="131"/>
      <c r="E186" s="131"/>
      <c r="F186" s="131"/>
      <c r="G186" s="131"/>
      <c r="H186" s="131"/>
      <c r="I186" s="116"/>
      <c r="J186" s="116"/>
      <c r="K186" s="116"/>
    </row>
    <row r="187" spans="2:11">
      <c r="B187" s="115"/>
      <c r="C187" s="116"/>
      <c r="D187" s="131"/>
      <c r="E187" s="131"/>
      <c r="F187" s="131"/>
      <c r="G187" s="131"/>
      <c r="H187" s="131"/>
      <c r="I187" s="116"/>
      <c r="J187" s="116"/>
      <c r="K187" s="116"/>
    </row>
    <row r="188" spans="2:11">
      <c r="B188" s="115"/>
      <c r="C188" s="116"/>
      <c r="D188" s="131"/>
      <c r="E188" s="131"/>
      <c r="F188" s="131"/>
      <c r="G188" s="131"/>
      <c r="H188" s="131"/>
      <c r="I188" s="116"/>
      <c r="J188" s="116"/>
      <c r="K188" s="116"/>
    </row>
    <row r="189" spans="2:11">
      <c r="B189" s="115"/>
      <c r="C189" s="116"/>
      <c r="D189" s="131"/>
      <c r="E189" s="131"/>
      <c r="F189" s="131"/>
      <c r="G189" s="131"/>
      <c r="H189" s="131"/>
      <c r="I189" s="116"/>
      <c r="J189" s="116"/>
      <c r="K189" s="116"/>
    </row>
    <row r="190" spans="2:11">
      <c r="B190" s="115"/>
      <c r="C190" s="116"/>
      <c r="D190" s="131"/>
      <c r="E190" s="131"/>
      <c r="F190" s="131"/>
      <c r="G190" s="131"/>
      <c r="H190" s="131"/>
      <c r="I190" s="116"/>
      <c r="J190" s="116"/>
      <c r="K190" s="116"/>
    </row>
    <row r="191" spans="2:11">
      <c r="B191" s="115"/>
      <c r="C191" s="116"/>
      <c r="D191" s="131"/>
      <c r="E191" s="131"/>
      <c r="F191" s="131"/>
      <c r="G191" s="131"/>
      <c r="H191" s="131"/>
      <c r="I191" s="116"/>
      <c r="J191" s="116"/>
      <c r="K191" s="116"/>
    </row>
    <row r="192" spans="2:11">
      <c r="B192" s="115"/>
      <c r="C192" s="116"/>
      <c r="D192" s="131"/>
      <c r="E192" s="131"/>
      <c r="F192" s="131"/>
      <c r="G192" s="131"/>
      <c r="H192" s="131"/>
      <c r="I192" s="116"/>
      <c r="J192" s="116"/>
      <c r="K192" s="116"/>
    </row>
    <row r="193" spans="2:11">
      <c r="B193" s="115"/>
      <c r="C193" s="116"/>
      <c r="D193" s="131"/>
      <c r="E193" s="131"/>
      <c r="F193" s="131"/>
      <c r="G193" s="131"/>
      <c r="H193" s="131"/>
      <c r="I193" s="116"/>
      <c r="J193" s="116"/>
      <c r="K193" s="116"/>
    </row>
    <row r="194" spans="2:11">
      <c r="B194" s="115"/>
      <c r="C194" s="116"/>
      <c r="D194" s="131"/>
      <c r="E194" s="131"/>
      <c r="F194" s="131"/>
      <c r="G194" s="131"/>
      <c r="H194" s="131"/>
      <c r="I194" s="116"/>
      <c r="J194" s="116"/>
      <c r="K194" s="116"/>
    </row>
    <row r="195" spans="2:11">
      <c r="B195" s="115"/>
      <c r="C195" s="116"/>
      <c r="D195" s="131"/>
      <c r="E195" s="131"/>
      <c r="F195" s="131"/>
      <c r="G195" s="131"/>
      <c r="H195" s="131"/>
      <c r="I195" s="116"/>
      <c r="J195" s="116"/>
      <c r="K195" s="116"/>
    </row>
    <row r="196" spans="2:11">
      <c r="B196" s="115"/>
      <c r="C196" s="116"/>
      <c r="D196" s="131"/>
      <c r="E196" s="131"/>
      <c r="F196" s="131"/>
      <c r="G196" s="131"/>
      <c r="H196" s="131"/>
      <c r="I196" s="116"/>
      <c r="J196" s="116"/>
      <c r="K196" s="116"/>
    </row>
    <row r="197" spans="2:11">
      <c r="B197" s="115"/>
      <c r="C197" s="116"/>
      <c r="D197" s="131"/>
      <c r="E197" s="131"/>
      <c r="F197" s="131"/>
      <c r="G197" s="131"/>
      <c r="H197" s="131"/>
      <c r="I197" s="116"/>
      <c r="J197" s="116"/>
      <c r="K197" s="116"/>
    </row>
    <row r="198" spans="2:11">
      <c r="B198" s="115"/>
      <c r="C198" s="116"/>
      <c r="D198" s="131"/>
      <c r="E198" s="131"/>
      <c r="F198" s="131"/>
      <c r="G198" s="131"/>
      <c r="H198" s="131"/>
      <c r="I198" s="116"/>
      <c r="J198" s="116"/>
      <c r="K198" s="116"/>
    </row>
    <row r="199" spans="2:11">
      <c r="B199" s="115"/>
      <c r="C199" s="116"/>
      <c r="D199" s="131"/>
      <c r="E199" s="131"/>
      <c r="F199" s="131"/>
      <c r="G199" s="131"/>
      <c r="H199" s="131"/>
      <c r="I199" s="116"/>
      <c r="J199" s="116"/>
      <c r="K199" s="116"/>
    </row>
    <row r="200" spans="2:11">
      <c r="B200" s="115"/>
      <c r="C200" s="116"/>
      <c r="D200" s="131"/>
      <c r="E200" s="131"/>
      <c r="F200" s="131"/>
      <c r="G200" s="131"/>
      <c r="H200" s="131"/>
      <c r="I200" s="116"/>
      <c r="J200" s="116"/>
      <c r="K200" s="116"/>
    </row>
    <row r="201" spans="2:11">
      <c r="B201" s="115"/>
      <c r="C201" s="116"/>
      <c r="D201" s="131"/>
      <c r="E201" s="131"/>
      <c r="F201" s="131"/>
      <c r="G201" s="131"/>
      <c r="H201" s="131"/>
      <c r="I201" s="116"/>
      <c r="J201" s="116"/>
      <c r="K201" s="116"/>
    </row>
    <row r="202" spans="2:11">
      <c r="B202" s="115"/>
      <c r="C202" s="116"/>
      <c r="D202" s="131"/>
      <c r="E202" s="131"/>
      <c r="F202" s="131"/>
      <c r="G202" s="131"/>
      <c r="H202" s="131"/>
      <c r="I202" s="116"/>
      <c r="J202" s="116"/>
      <c r="K202" s="116"/>
    </row>
    <row r="203" spans="2:11">
      <c r="B203" s="115"/>
      <c r="C203" s="116"/>
      <c r="D203" s="131"/>
      <c r="E203" s="131"/>
      <c r="F203" s="131"/>
      <c r="G203" s="131"/>
      <c r="H203" s="131"/>
      <c r="I203" s="116"/>
      <c r="J203" s="116"/>
      <c r="K203" s="116"/>
    </row>
    <row r="204" spans="2:11">
      <c r="B204" s="115"/>
      <c r="C204" s="116"/>
      <c r="D204" s="131"/>
      <c r="E204" s="131"/>
      <c r="F204" s="131"/>
      <c r="G204" s="131"/>
      <c r="H204" s="131"/>
      <c r="I204" s="116"/>
      <c r="J204" s="116"/>
      <c r="K204" s="116"/>
    </row>
    <row r="205" spans="2:11">
      <c r="B205" s="115"/>
      <c r="C205" s="116"/>
      <c r="D205" s="131"/>
      <c r="E205" s="131"/>
      <c r="F205" s="131"/>
      <c r="G205" s="131"/>
      <c r="H205" s="131"/>
      <c r="I205" s="116"/>
      <c r="J205" s="116"/>
      <c r="K205" s="116"/>
    </row>
    <row r="206" spans="2:11">
      <c r="B206" s="115"/>
      <c r="C206" s="116"/>
      <c r="D206" s="131"/>
      <c r="E206" s="131"/>
      <c r="F206" s="131"/>
      <c r="G206" s="131"/>
      <c r="H206" s="131"/>
      <c r="I206" s="116"/>
      <c r="J206" s="116"/>
      <c r="K206" s="116"/>
    </row>
    <row r="207" spans="2:11">
      <c r="B207" s="115"/>
      <c r="C207" s="116"/>
      <c r="D207" s="131"/>
      <c r="E207" s="131"/>
      <c r="F207" s="131"/>
      <c r="G207" s="131"/>
      <c r="H207" s="131"/>
      <c r="I207" s="116"/>
      <c r="J207" s="116"/>
      <c r="K207" s="116"/>
    </row>
    <row r="208" spans="2:11">
      <c r="B208" s="115"/>
      <c r="C208" s="116"/>
      <c r="D208" s="131"/>
      <c r="E208" s="131"/>
      <c r="F208" s="131"/>
      <c r="G208" s="131"/>
      <c r="H208" s="131"/>
      <c r="I208" s="116"/>
      <c r="J208" s="116"/>
      <c r="K208" s="116"/>
    </row>
    <row r="209" spans="2:11">
      <c r="B209" s="115"/>
      <c r="C209" s="116"/>
      <c r="D209" s="131"/>
      <c r="E209" s="131"/>
      <c r="F209" s="131"/>
      <c r="G209" s="131"/>
      <c r="H209" s="131"/>
      <c r="I209" s="116"/>
      <c r="J209" s="116"/>
      <c r="K209" s="116"/>
    </row>
    <row r="210" spans="2:11">
      <c r="B210" s="115"/>
      <c r="C210" s="116"/>
      <c r="D210" s="131"/>
      <c r="E210" s="131"/>
      <c r="F210" s="131"/>
      <c r="G210" s="131"/>
      <c r="H210" s="131"/>
      <c r="I210" s="116"/>
      <c r="J210" s="116"/>
      <c r="K210" s="116"/>
    </row>
    <row r="211" spans="2:11">
      <c r="B211" s="115"/>
      <c r="C211" s="116"/>
      <c r="D211" s="131"/>
      <c r="E211" s="131"/>
      <c r="F211" s="131"/>
      <c r="G211" s="131"/>
      <c r="H211" s="131"/>
      <c r="I211" s="116"/>
      <c r="J211" s="116"/>
      <c r="K211" s="116"/>
    </row>
    <row r="212" spans="2:11">
      <c r="B212" s="115"/>
      <c r="C212" s="116"/>
      <c r="D212" s="131"/>
      <c r="E212" s="131"/>
      <c r="F212" s="131"/>
      <c r="G212" s="131"/>
      <c r="H212" s="131"/>
      <c r="I212" s="116"/>
      <c r="J212" s="116"/>
      <c r="K212" s="116"/>
    </row>
    <row r="213" spans="2:11">
      <c r="B213" s="115"/>
      <c r="C213" s="116"/>
      <c r="D213" s="131"/>
      <c r="E213" s="131"/>
      <c r="F213" s="131"/>
      <c r="G213" s="131"/>
      <c r="H213" s="131"/>
      <c r="I213" s="116"/>
      <c r="J213" s="116"/>
      <c r="K213" s="116"/>
    </row>
    <row r="214" spans="2:11">
      <c r="B214" s="115"/>
      <c r="C214" s="116"/>
      <c r="D214" s="131"/>
      <c r="E214" s="131"/>
      <c r="F214" s="131"/>
      <c r="G214" s="131"/>
      <c r="H214" s="131"/>
      <c r="I214" s="116"/>
      <c r="J214" s="116"/>
      <c r="K214" s="116"/>
    </row>
    <row r="215" spans="2:11">
      <c r="B215" s="115"/>
      <c r="C215" s="116"/>
      <c r="D215" s="131"/>
      <c r="E215" s="131"/>
      <c r="F215" s="131"/>
      <c r="G215" s="131"/>
      <c r="H215" s="131"/>
      <c r="I215" s="116"/>
      <c r="J215" s="116"/>
      <c r="K215" s="116"/>
    </row>
    <row r="216" spans="2:11">
      <c r="B216" s="115"/>
      <c r="C216" s="116"/>
      <c r="D216" s="131"/>
      <c r="E216" s="131"/>
      <c r="F216" s="131"/>
      <c r="G216" s="131"/>
      <c r="H216" s="131"/>
      <c r="I216" s="116"/>
      <c r="J216" s="116"/>
      <c r="K216" s="116"/>
    </row>
    <row r="217" spans="2:11">
      <c r="B217" s="115"/>
      <c r="C217" s="116"/>
      <c r="D217" s="131"/>
      <c r="E217" s="131"/>
      <c r="F217" s="131"/>
      <c r="G217" s="131"/>
      <c r="H217" s="131"/>
      <c r="I217" s="116"/>
      <c r="J217" s="116"/>
      <c r="K217" s="116"/>
    </row>
    <row r="218" spans="2:11">
      <c r="B218" s="115"/>
      <c r="C218" s="116"/>
      <c r="D218" s="131"/>
      <c r="E218" s="131"/>
      <c r="F218" s="131"/>
      <c r="G218" s="131"/>
      <c r="H218" s="131"/>
      <c r="I218" s="116"/>
      <c r="J218" s="116"/>
      <c r="K218" s="116"/>
    </row>
    <row r="219" spans="2:11">
      <c r="B219" s="115"/>
      <c r="C219" s="116"/>
      <c r="D219" s="131"/>
      <c r="E219" s="131"/>
      <c r="F219" s="131"/>
      <c r="G219" s="131"/>
      <c r="H219" s="131"/>
      <c r="I219" s="116"/>
      <c r="J219" s="116"/>
      <c r="K219" s="116"/>
    </row>
    <row r="220" spans="2:11">
      <c r="B220" s="115"/>
      <c r="C220" s="116"/>
      <c r="D220" s="131"/>
      <c r="E220" s="131"/>
      <c r="F220" s="131"/>
      <c r="G220" s="131"/>
      <c r="H220" s="131"/>
      <c r="I220" s="116"/>
      <c r="J220" s="116"/>
      <c r="K220" s="116"/>
    </row>
    <row r="221" spans="2:11">
      <c r="B221" s="115"/>
      <c r="C221" s="116"/>
      <c r="D221" s="131"/>
      <c r="E221" s="131"/>
      <c r="F221" s="131"/>
      <c r="G221" s="131"/>
      <c r="H221" s="131"/>
      <c r="I221" s="116"/>
      <c r="J221" s="116"/>
      <c r="K221" s="116"/>
    </row>
    <row r="222" spans="2:11">
      <c r="B222" s="115"/>
      <c r="C222" s="116"/>
      <c r="D222" s="131"/>
      <c r="E222" s="131"/>
      <c r="F222" s="131"/>
      <c r="G222" s="131"/>
      <c r="H222" s="131"/>
      <c r="I222" s="116"/>
      <c r="J222" s="116"/>
      <c r="K222" s="116"/>
    </row>
    <row r="223" spans="2:11">
      <c r="B223" s="115"/>
      <c r="C223" s="116"/>
      <c r="D223" s="131"/>
      <c r="E223" s="131"/>
      <c r="F223" s="131"/>
      <c r="G223" s="131"/>
      <c r="H223" s="131"/>
      <c r="I223" s="116"/>
      <c r="J223" s="116"/>
      <c r="K223" s="116"/>
    </row>
    <row r="224" spans="2:11">
      <c r="B224" s="115"/>
      <c r="C224" s="116"/>
      <c r="D224" s="131"/>
      <c r="E224" s="131"/>
      <c r="F224" s="131"/>
      <c r="G224" s="131"/>
      <c r="H224" s="131"/>
      <c r="I224" s="116"/>
      <c r="J224" s="116"/>
      <c r="K224" s="116"/>
    </row>
    <row r="225" spans="2:11">
      <c r="B225" s="115"/>
      <c r="C225" s="116"/>
      <c r="D225" s="131"/>
      <c r="E225" s="131"/>
      <c r="F225" s="131"/>
      <c r="G225" s="131"/>
      <c r="H225" s="131"/>
      <c r="I225" s="116"/>
      <c r="J225" s="116"/>
      <c r="K225" s="116"/>
    </row>
    <row r="226" spans="2:11">
      <c r="B226" s="115"/>
      <c r="C226" s="116"/>
      <c r="D226" s="131"/>
      <c r="E226" s="131"/>
      <c r="F226" s="131"/>
      <c r="G226" s="131"/>
      <c r="H226" s="131"/>
      <c r="I226" s="116"/>
      <c r="J226" s="116"/>
      <c r="K226" s="116"/>
    </row>
    <row r="227" spans="2:11">
      <c r="B227" s="115"/>
      <c r="C227" s="116"/>
      <c r="D227" s="131"/>
      <c r="E227" s="131"/>
      <c r="F227" s="131"/>
      <c r="G227" s="131"/>
      <c r="H227" s="131"/>
      <c r="I227" s="116"/>
      <c r="J227" s="116"/>
      <c r="K227" s="116"/>
    </row>
    <row r="228" spans="2:11">
      <c r="B228" s="115"/>
      <c r="C228" s="116"/>
      <c r="D228" s="131"/>
      <c r="E228" s="131"/>
      <c r="F228" s="131"/>
      <c r="G228" s="131"/>
      <c r="H228" s="131"/>
      <c r="I228" s="116"/>
      <c r="J228" s="116"/>
      <c r="K228" s="116"/>
    </row>
    <row r="229" spans="2:11">
      <c r="B229" s="115"/>
      <c r="C229" s="116"/>
      <c r="D229" s="131"/>
      <c r="E229" s="131"/>
      <c r="F229" s="131"/>
      <c r="G229" s="131"/>
      <c r="H229" s="131"/>
      <c r="I229" s="116"/>
      <c r="J229" s="116"/>
      <c r="K229" s="116"/>
    </row>
    <row r="230" spans="2:11">
      <c r="B230" s="115"/>
      <c r="C230" s="116"/>
      <c r="D230" s="131"/>
      <c r="E230" s="131"/>
      <c r="F230" s="131"/>
      <c r="G230" s="131"/>
      <c r="H230" s="131"/>
      <c r="I230" s="116"/>
      <c r="J230" s="116"/>
      <c r="K230" s="116"/>
    </row>
    <row r="231" spans="2:11">
      <c r="B231" s="115"/>
      <c r="C231" s="116"/>
      <c r="D231" s="131"/>
      <c r="E231" s="131"/>
      <c r="F231" s="131"/>
      <c r="G231" s="131"/>
      <c r="H231" s="131"/>
      <c r="I231" s="116"/>
      <c r="J231" s="116"/>
      <c r="K231" s="116"/>
    </row>
    <row r="232" spans="2:11">
      <c r="B232" s="115"/>
      <c r="C232" s="116"/>
      <c r="D232" s="131"/>
      <c r="E232" s="131"/>
      <c r="F232" s="131"/>
      <c r="G232" s="131"/>
      <c r="H232" s="131"/>
      <c r="I232" s="116"/>
      <c r="J232" s="116"/>
      <c r="K232" s="116"/>
    </row>
    <row r="233" spans="2:11">
      <c r="B233" s="115"/>
      <c r="C233" s="116"/>
      <c r="D233" s="131"/>
      <c r="E233" s="131"/>
      <c r="F233" s="131"/>
      <c r="G233" s="131"/>
      <c r="H233" s="131"/>
      <c r="I233" s="116"/>
      <c r="J233" s="116"/>
      <c r="K233" s="116"/>
    </row>
    <row r="234" spans="2:11">
      <c r="B234" s="115"/>
      <c r="C234" s="116"/>
      <c r="D234" s="131"/>
      <c r="E234" s="131"/>
      <c r="F234" s="131"/>
      <c r="G234" s="131"/>
      <c r="H234" s="131"/>
      <c r="I234" s="116"/>
      <c r="J234" s="116"/>
      <c r="K234" s="116"/>
    </row>
    <row r="235" spans="2:11">
      <c r="B235" s="115"/>
      <c r="C235" s="116"/>
      <c r="D235" s="131"/>
      <c r="E235" s="131"/>
      <c r="F235" s="131"/>
      <c r="G235" s="131"/>
      <c r="H235" s="131"/>
      <c r="I235" s="116"/>
      <c r="J235" s="116"/>
      <c r="K235" s="116"/>
    </row>
    <row r="236" spans="2:11">
      <c r="B236" s="115"/>
      <c r="C236" s="116"/>
      <c r="D236" s="131"/>
      <c r="E236" s="131"/>
      <c r="F236" s="131"/>
      <c r="G236" s="131"/>
      <c r="H236" s="131"/>
      <c r="I236" s="116"/>
      <c r="J236" s="116"/>
      <c r="K236" s="116"/>
    </row>
    <row r="237" spans="2:11">
      <c r="B237" s="115"/>
      <c r="C237" s="116"/>
      <c r="D237" s="131"/>
      <c r="E237" s="131"/>
      <c r="F237" s="131"/>
      <c r="G237" s="131"/>
      <c r="H237" s="131"/>
      <c r="I237" s="116"/>
      <c r="J237" s="116"/>
      <c r="K237" s="116"/>
    </row>
    <row r="238" spans="2:11">
      <c r="B238" s="115"/>
      <c r="C238" s="116"/>
      <c r="D238" s="131"/>
      <c r="E238" s="131"/>
      <c r="F238" s="131"/>
      <c r="G238" s="131"/>
      <c r="H238" s="131"/>
      <c r="I238" s="116"/>
      <c r="J238" s="116"/>
      <c r="K238" s="116"/>
    </row>
    <row r="239" spans="2:11">
      <c r="B239" s="115"/>
      <c r="C239" s="116"/>
      <c r="D239" s="131"/>
      <c r="E239" s="131"/>
      <c r="F239" s="131"/>
      <c r="G239" s="131"/>
      <c r="H239" s="131"/>
      <c r="I239" s="116"/>
      <c r="J239" s="116"/>
      <c r="K239" s="116"/>
    </row>
    <row r="240" spans="2:11">
      <c r="B240" s="115"/>
      <c r="C240" s="116"/>
      <c r="D240" s="131"/>
      <c r="E240" s="131"/>
      <c r="F240" s="131"/>
      <c r="G240" s="131"/>
      <c r="H240" s="131"/>
      <c r="I240" s="116"/>
      <c r="J240" s="116"/>
      <c r="K240" s="116"/>
    </row>
    <row r="241" spans="2:11">
      <c r="B241" s="115"/>
      <c r="C241" s="116"/>
      <c r="D241" s="131"/>
      <c r="E241" s="131"/>
      <c r="F241" s="131"/>
      <c r="G241" s="131"/>
      <c r="H241" s="131"/>
      <c r="I241" s="116"/>
      <c r="J241" s="116"/>
      <c r="K241" s="116"/>
    </row>
    <row r="242" spans="2:11">
      <c r="B242" s="115"/>
      <c r="C242" s="116"/>
      <c r="D242" s="131"/>
      <c r="E242" s="131"/>
      <c r="F242" s="131"/>
      <c r="G242" s="131"/>
      <c r="H242" s="131"/>
      <c r="I242" s="116"/>
      <c r="J242" s="116"/>
      <c r="K242" s="116"/>
    </row>
    <row r="243" spans="2:11">
      <c r="B243" s="115"/>
      <c r="C243" s="116"/>
      <c r="D243" s="131"/>
      <c r="E243" s="131"/>
      <c r="F243" s="131"/>
      <c r="G243" s="131"/>
      <c r="H243" s="131"/>
      <c r="I243" s="116"/>
      <c r="J243" s="116"/>
      <c r="K243" s="116"/>
    </row>
    <row r="244" spans="2:11">
      <c r="B244" s="115"/>
      <c r="C244" s="116"/>
      <c r="D244" s="131"/>
      <c r="E244" s="131"/>
      <c r="F244" s="131"/>
      <c r="G244" s="131"/>
      <c r="H244" s="131"/>
      <c r="I244" s="116"/>
      <c r="J244" s="116"/>
      <c r="K244" s="116"/>
    </row>
    <row r="245" spans="2:11">
      <c r="B245" s="115"/>
      <c r="C245" s="116"/>
      <c r="D245" s="131"/>
      <c r="E245" s="131"/>
      <c r="F245" s="131"/>
      <c r="G245" s="131"/>
      <c r="H245" s="131"/>
      <c r="I245" s="116"/>
      <c r="J245" s="116"/>
      <c r="K245" s="116"/>
    </row>
    <row r="246" spans="2:11">
      <c r="B246" s="115"/>
      <c r="C246" s="116"/>
      <c r="D246" s="131"/>
      <c r="E246" s="131"/>
      <c r="F246" s="131"/>
      <c r="G246" s="131"/>
      <c r="H246" s="131"/>
      <c r="I246" s="116"/>
      <c r="J246" s="116"/>
      <c r="K246" s="116"/>
    </row>
    <row r="247" spans="2:11">
      <c r="B247" s="115"/>
      <c r="C247" s="116"/>
      <c r="D247" s="131"/>
      <c r="E247" s="131"/>
      <c r="F247" s="131"/>
      <c r="G247" s="131"/>
      <c r="H247" s="131"/>
      <c r="I247" s="116"/>
      <c r="J247" s="116"/>
      <c r="K247" s="116"/>
    </row>
    <row r="248" spans="2:11">
      <c r="B248" s="115"/>
      <c r="C248" s="116"/>
      <c r="D248" s="131"/>
      <c r="E248" s="131"/>
      <c r="F248" s="131"/>
      <c r="G248" s="131"/>
      <c r="H248" s="131"/>
      <c r="I248" s="116"/>
      <c r="J248" s="116"/>
      <c r="K248" s="116"/>
    </row>
    <row r="249" spans="2:11">
      <c r="B249" s="115"/>
      <c r="C249" s="116"/>
      <c r="D249" s="131"/>
      <c r="E249" s="131"/>
      <c r="F249" s="131"/>
      <c r="G249" s="131"/>
      <c r="H249" s="131"/>
      <c r="I249" s="116"/>
      <c r="J249" s="116"/>
      <c r="K249" s="116"/>
    </row>
    <row r="250" spans="2:11">
      <c r="B250" s="115"/>
      <c r="C250" s="116"/>
      <c r="D250" s="131"/>
      <c r="E250" s="131"/>
      <c r="F250" s="131"/>
      <c r="G250" s="131"/>
      <c r="H250" s="131"/>
      <c r="I250" s="116"/>
      <c r="J250" s="116"/>
      <c r="K250" s="116"/>
    </row>
    <row r="251" spans="2:11">
      <c r="B251" s="115"/>
      <c r="C251" s="116"/>
      <c r="D251" s="131"/>
      <c r="E251" s="131"/>
      <c r="F251" s="131"/>
      <c r="G251" s="131"/>
      <c r="H251" s="131"/>
      <c r="I251" s="116"/>
      <c r="J251" s="116"/>
      <c r="K251" s="116"/>
    </row>
    <row r="252" spans="2:11">
      <c r="B252" s="115"/>
      <c r="C252" s="116"/>
      <c r="D252" s="131"/>
      <c r="E252" s="131"/>
      <c r="F252" s="131"/>
      <c r="G252" s="131"/>
      <c r="H252" s="131"/>
      <c r="I252" s="116"/>
      <c r="J252" s="116"/>
      <c r="K252" s="116"/>
    </row>
    <row r="253" spans="2:11">
      <c r="B253" s="115"/>
      <c r="C253" s="116"/>
      <c r="D253" s="131"/>
      <c r="E253" s="131"/>
      <c r="F253" s="131"/>
      <c r="G253" s="131"/>
      <c r="H253" s="131"/>
      <c r="I253" s="116"/>
      <c r="J253" s="116"/>
      <c r="K253" s="116"/>
    </row>
    <row r="254" spans="2:11">
      <c r="B254" s="115"/>
      <c r="C254" s="116"/>
      <c r="D254" s="131"/>
      <c r="E254" s="131"/>
      <c r="F254" s="131"/>
      <c r="G254" s="131"/>
      <c r="H254" s="131"/>
      <c r="I254" s="116"/>
      <c r="J254" s="116"/>
      <c r="K254" s="116"/>
    </row>
    <row r="255" spans="2:11">
      <c r="B255" s="115"/>
      <c r="C255" s="116"/>
      <c r="D255" s="131"/>
      <c r="E255" s="131"/>
      <c r="F255" s="131"/>
      <c r="G255" s="131"/>
      <c r="H255" s="131"/>
      <c r="I255" s="116"/>
      <c r="J255" s="116"/>
      <c r="K255" s="116"/>
    </row>
    <row r="256" spans="2:11">
      <c r="B256" s="115"/>
      <c r="C256" s="116"/>
      <c r="D256" s="131"/>
      <c r="E256" s="131"/>
      <c r="F256" s="131"/>
      <c r="G256" s="131"/>
      <c r="H256" s="131"/>
      <c r="I256" s="116"/>
      <c r="J256" s="116"/>
      <c r="K256" s="116"/>
    </row>
    <row r="257" spans="2:11">
      <c r="B257" s="115"/>
      <c r="C257" s="116"/>
      <c r="D257" s="131"/>
      <c r="E257" s="131"/>
      <c r="F257" s="131"/>
      <c r="G257" s="131"/>
      <c r="H257" s="131"/>
      <c r="I257" s="116"/>
      <c r="J257" s="116"/>
      <c r="K257" s="116"/>
    </row>
    <row r="258" spans="2:11">
      <c r="B258" s="115"/>
      <c r="C258" s="116"/>
      <c r="D258" s="131"/>
      <c r="E258" s="131"/>
      <c r="F258" s="131"/>
      <c r="G258" s="131"/>
      <c r="H258" s="131"/>
      <c r="I258" s="116"/>
      <c r="J258" s="116"/>
      <c r="K258" s="116"/>
    </row>
    <row r="259" spans="2:11">
      <c r="B259" s="115"/>
      <c r="C259" s="116"/>
      <c r="D259" s="131"/>
      <c r="E259" s="131"/>
      <c r="F259" s="131"/>
      <c r="G259" s="131"/>
      <c r="H259" s="131"/>
      <c r="I259" s="116"/>
      <c r="J259" s="116"/>
      <c r="K259" s="116"/>
    </row>
    <row r="260" spans="2:11">
      <c r="B260" s="115"/>
      <c r="C260" s="116"/>
      <c r="D260" s="131"/>
      <c r="E260" s="131"/>
      <c r="F260" s="131"/>
      <c r="G260" s="131"/>
      <c r="H260" s="131"/>
      <c r="I260" s="116"/>
      <c r="J260" s="116"/>
      <c r="K260" s="116"/>
    </row>
    <row r="261" spans="2:11">
      <c r="B261" s="115"/>
      <c r="C261" s="116"/>
      <c r="D261" s="131"/>
      <c r="E261" s="131"/>
      <c r="F261" s="131"/>
      <c r="G261" s="131"/>
      <c r="H261" s="131"/>
      <c r="I261" s="116"/>
      <c r="J261" s="116"/>
      <c r="K261" s="116"/>
    </row>
    <row r="262" spans="2:11">
      <c r="B262" s="115"/>
      <c r="C262" s="116"/>
      <c r="D262" s="131"/>
      <c r="E262" s="131"/>
      <c r="F262" s="131"/>
      <c r="G262" s="131"/>
      <c r="H262" s="131"/>
      <c r="I262" s="116"/>
      <c r="J262" s="116"/>
      <c r="K262" s="116"/>
    </row>
    <row r="263" spans="2:11">
      <c r="B263" s="115"/>
      <c r="C263" s="116"/>
      <c r="D263" s="131"/>
      <c r="E263" s="131"/>
      <c r="F263" s="131"/>
      <c r="G263" s="131"/>
      <c r="H263" s="131"/>
      <c r="I263" s="116"/>
      <c r="J263" s="116"/>
      <c r="K263" s="116"/>
    </row>
    <row r="264" spans="2:11">
      <c r="B264" s="115"/>
      <c r="C264" s="116"/>
      <c r="D264" s="131"/>
      <c r="E264" s="131"/>
      <c r="F264" s="131"/>
      <c r="G264" s="131"/>
      <c r="H264" s="131"/>
      <c r="I264" s="116"/>
      <c r="J264" s="116"/>
      <c r="K264" s="116"/>
    </row>
    <row r="265" spans="2:11">
      <c r="B265" s="115"/>
      <c r="C265" s="116"/>
      <c r="D265" s="131"/>
      <c r="E265" s="131"/>
      <c r="F265" s="131"/>
      <c r="G265" s="131"/>
      <c r="H265" s="131"/>
      <c r="I265" s="116"/>
      <c r="J265" s="116"/>
      <c r="K265" s="116"/>
    </row>
    <row r="266" spans="2:11">
      <c r="B266" s="115"/>
      <c r="C266" s="116"/>
      <c r="D266" s="131"/>
      <c r="E266" s="131"/>
      <c r="F266" s="131"/>
      <c r="G266" s="131"/>
      <c r="H266" s="131"/>
      <c r="I266" s="116"/>
      <c r="J266" s="116"/>
      <c r="K266" s="116"/>
    </row>
    <row r="267" spans="2:11">
      <c r="B267" s="115"/>
      <c r="C267" s="116"/>
      <c r="D267" s="131"/>
      <c r="E267" s="131"/>
      <c r="F267" s="131"/>
      <c r="G267" s="131"/>
      <c r="H267" s="131"/>
      <c r="I267" s="116"/>
      <c r="J267" s="116"/>
      <c r="K267" s="116"/>
    </row>
    <row r="268" spans="2:11">
      <c r="B268" s="115"/>
      <c r="C268" s="116"/>
      <c r="D268" s="131"/>
      <c r="E268" s="131"/>
      <c r="F268" s="131"/>
      <c r="G268" s="131"/>
      <c r="H268" s="131"/>
      <c r="I268" s="116"/>
      <c r="J268" s="116"/>
      <c r="K268" s="116"/>
    </row>
    <row r="269" spans="2:11">
      <c r="B269" s="115"/>
      <c r="C269" s="116"/>
      <c r="D269" s="131"/>
      <c r="E269" s="131"/>
      <c r="F269" s="131"/>
      <c r="G269" s="131"/>
      <c r="H269" s="131"/>
      <c r="I269" s="116"/>
      <c r="J269" s="116"/>
      <c r="K269" s="116"/>
    </row>
    <row r="270" spans="2:11">
      <c r="B270" s="115"/>
      <c r="C270" s="116"/>
      <c r="D270" s="131"/>
      <c r="E270" s="131"/>
      <c r="F270" s="131"/>
      <c r="G270" s="131"/>
      <c r="H270" s="131"/>
      <c r="I270" s="116"/>
      <c r="J270" s="116"/>
      <c r="K270" s="116"/>
    </row>
    <row r="271" spans="2:11">
      <c r="B271" s="115"/>
      <c r="C271" s="116"/>
      <c r="D271" s="131"/>
      <c r="E271" s="131"/>
      <c r="F271" s="131"/>
      <c r="G271" s="131"/>
      <c r="H271" s="131"/>
      <c r="I271" s="116"/>
      <c r="J271" s="116"/>
      <c r="K271" s="116"/>
    </row>
    <row r="272" spans="2:11">
      <c r="B272" s="115"/>
      <c r="C272" s="116"/>
      <c r="D272" s="131"/>
      <c r="E272" s="131"/>
      <c r="F272" s="131"/>
      <c r="G272" s="131"/>
      <c r="H272" s="131"/>
      <c r="I272" s="116"/>
      <c r="J272" s="116"/>
      <c r="K272" s="116"/>
    </row>
    <row r="273" spans="2:11">
      <c r="B273" s="115"/>
      <c r="C273" s="116"/>
      <c r="D273" s="131"/>
      <c r="E273" s="131"/>
      <c r="F273" s="131"/>
      <c r="G273" s="131"/>
      <c r="H273" s="131"/>
      <c r="I273" s="116"/>
      <c r="J273" s="116"/>
      <c r="K273" s="116"/>
    </row>
    <row r="274" spans="2:11">
      <c r="B274" s="115"/>
      <c r="C274" s="116"/>
      <c r="D274" s="131"/>
      <c r="E274" s="131"/>
      <c r="F274" s="131"/>
      <c r="G274" s="131"/>
      <c r="H274" s="131"/>
      <c r="I274" s="116"/>
      <c r="J274" s="116"/>
      <c r="K274" s="116"/>
    </row>
    <row r="275" spans="2:11">
      <c r="B275" s="115"/>
      <c r="C275" s="116"/>
      <c r="D275" s="131"/>
      <c r="E275" s="131"/>
      <c r="F275" s="131"/>
      <c r="G275" s="131"/>
      <c r="H275" s="131"/>
      <c r="I275" s="116"/>
      <c r="J275" s="116"/>
      <c r="K275" s="116"/>
    </row>
    <row r="276" spans="2:11">
      <c r="B276" s="115"/>
      <c r="C276" s="116"/>
      <c r="D276" s="131"/>
      <c r="E276" s="131"/>
      <c r="F276" s="131"/>
      <c r="G276" s="131"/>
      <c r="H276" s="131"/>
      <c r="I276" s="116"/>
      <c r="J276" s="116"/>
      <c r="K276" s="116"/>
    </row>
    <row r="277" spans="2:11">
      <c r="B277" s="115"/>
      <c r="C277" s="116"/>
      <c r="D277" s="131"/>
      <c r="E277" s="131"/>
      <c r="F277" s="131"/>
      <c r="G277" s="131"/>
      <c r="H277" s="131"/>
      <c r="I277" s="116"/>
      <c r="J277" s="116"/>
      <c r="K277" s="116"/>
    </row>
    <row r="278" spans="2:11">
      <c r="B278" s="115"/>
      <c r="C278" s="116"/>
      <c r="D278" s="131"/>
      <c r="E278" s="131"/>
      <c r="F278" s="131"/>
      <c r="G278" s="131"/>
      <c r="H278" s="131"/>
      <c r="I278" s="116"/>
      <c r="J278" s="116"/>
      <c r="K278" s="116"/>
    </row>
    <row r="279" spans="2:11">
      <c r="B279" s="115"/>
      <c r="C279" s="116"/>
      <c r="D279" s="131"/>
      <c r="E279" s="131"/>
      <c r="F279" s="131"/>
      <c r="G279" s="131"/>
      <c r="H279" s="131"/>
      <c r="I279" s="116"/>
      <c r="J279" s="116"/>
      <c r="K279" s="116"/>
    </row>
    <row r="280" spans="2:11">
      <c r="B280" s="115"/>
      <c r="C280" s="116"/>
      <c r="D280" s="131"/>
      <c r="E280" s="131"/>
      <c r="F280" s="131"/>
      <c r="G280" s="131"/>
      <c r="H280" s="131"/>
      <c r="I280" s="116"/>
      <c r="J280" s="116"/>
      <c r="K280" s="116"/>
    </row>
    <row r="281" spans="2:11">
      <c r="B281" s="115"/>
      <c r="C281" s="116"/>
      <c r="D281" s="131"/>
      <c r="E281" s="131"/>
      <c r="F281" s="131"/>
      <c r="G281" s="131"/>
      <c r="H281" s="131"/>
      <c r="I281" s="116"/>
      <c r="J281" s="116"/>
      <c r="K281" s="116"/>
    </row>
    <row r="282" spans="2:11">
      <c r="B282" s="115"/>
      <c r="C282" s="116"/>
      <c r="D282" s="131"/>
      <c r="E282" s="131"/>
      <c r="F282" s="131"/>
      <c r="G282" s="131"/>
      <c r="H282" s="131"/>
      <c r="I282" s="116"/>
      <c r="J282" s="116"/>
      <c r="K282" s="116"/>
    </row>
    <row r="283" spans="2:11">
      <c r="B283" s="115"/>
      <c r="C283" s="116"/>
      <c r="D283" s="131"/>
      <c r="E283" s="131"/>
      <c r="F283" s="131"/>
      <c r="G283" s="131"/>
      <c r="H283" s="131"/>
      <c r="I283" s="116"/>
      <c r="J283" s="116"/>
      <c r="K283" s="116"/>
    </row>
    <row r="284" spans="2:11">
      <c r="B284" s="115"/>
      <c r="C284" s="116"/>
      <c r="D284" s="131"/>
      <c r="E284" s="131"/>
      <c r="F284" s="131"/>
      <c r="G284" s="131"/>
      <c r="H284" s="131"/>
      <c r="I284" s="116"/>
      <c r="J284" s="116"/>
      <c r="K284" s="116"/>
    </row>
    <row r="285" spans="2:11">
      <c r="B285" s="115"/>
      <c r="C285" s="116"/>
      <c r="D285" s="131"/>
      <c r="E285" s="131"/>
      <c r="F285" s="131"/>
      <c r="G285" s="131"/>
      <c r="H285" s="131"/>
      <c r="I285" s="116"/>
      <c r="J285" s="116"/>
      <c r="K285" s="116"/>
    </row>
    <row r="286" spans="2:11">
      <c r="B286" s="115"/>
      <c r="C286" s="116"/>
      <c r="D286" s="131"/>
      <c r="E286" s="131"/>
      <c r="F286" s="131"/>
      <c r="G286" s="131"/>
      <c r="H286" s="131"/>
      <c r="I286" s="116"/>
      <c r="J286" s="116"/>
      <c r="K286" s="116"/>
    </row>
    <row r="287" spans="2:11">
      <c r="B287" s="115"/>
      <c r="C287" s="116"/>
      <c r="D287" s="131"/>
      <c r="E287" s="131"/>
      <c r="F287" s="131"/>
      <c r="G287" s="131"/>
      <c r="H287" s="131"/>
      <c r="I287" s="116"/>
      <c r="J287" s="116"/>
      <c r="K287" s="116"/>
    </row>
    <row r="288" spans="2:11">
      <c r="B288" s="115"/>
      <c r="C288" s="116"/>
      <c r="D288" s="131"/>
      <c r="E288" s="131"/>
      <c r="F288" s="131"/>
      <c r="G288" s="131"/>
      <c r="H288" s="131"/>
      <c r="I288" s="116"/>
      <c r="J288" s="116"/>
      <c r="K288" s="116"/>
    </row>
    <row r="289" spans="2:11">
      <c r="B289" s="115"/>
      <c r="C289" s="116"/>
      <c r="D289" s="131"/>
      <c r="E289" s="131"/>
      <c r="F289" s="131"/>
      <c r="G289" s="131"/>
      <c r="H289" s="131"/>
      <c r="I289" s="116"/>
      <c r="J289" s="116"/>
      <c r="K289" s="116"/>
    </row>
    <row r="290" spans="2:11">
      <c r="B290" s="115"/>
      <c r="C290" s="116"/>
      <c r="D290" s="131"/>
      <c r="E290" s="131"/>
      <c r="F290" s="131"/>
      <c r="G290" s="131"/>
      <c r="H290" s="131"/>
      <c r="I290" s="116"/>
      <c r="J290" s="116"/>
      <c r="K290" s="116"/>
    </row>
    <row r="291" spans="2:11">
      <c r="B291" s="115"/>
      <c r="C291" s="116"/>
      <c r="D291" s="131"/>
      <c r="E291" s="131"/>
      <c r="F291" s="131"/>
      <c r="G291" s="131"/>
      <c r="H291" s="131"/>
      <c r="I291" s="116"/>
      <c r="J291" s="116"/>
      <c r="K291" s="116"/>
    </row>
    <row r="292" spans="2:11">
      <c r="B292" s="115"/>
      <c r="C292" s="116"/>
      <c r="D292" s="131"/>
      <c r="E292" s="131"/>
      <c r="F292" s="131"/>
      <c r="G292" s="131"/>
      <c r="H292" s="131"/>
      <c r="I292" s="116"/>
      <c r="J292" s="116"/>
      <c r="K292" s="116"/>
    </row>
    <row r="293" spans="2:11">
      <c r="B293" s="115"/>
      <c r="C293" s="116"/>
      <c r="D293" s="131"/>
      <c r="E293" s="131"/>
      <c r="F293" s="131"/>
      <c r="G293" s="131"/>
      <c r="H293" s="131"/>
      <c r="I293" s="116"/>
      <c r="J293" s="116"/>
      <c r="K293" s="116"/>
    </row>
    <row r="294" spans="2:11">
      <c r="B294" s="115"/>
      <c r="C294" s="116"/>
      <c r="D294" s="131"/>
      <c r="E294" s="131"/>
      <c r="F294" s="131"/>
      <c r="G294" s="131"/>
      <c r="H294" s="131"/>
      <c r="I294" s="116"/>
      <c r="J294" s="116"/>
      <c r="K294" s="116"/>
    </row>
    <row r="295" spans="2:11">
      <c r="B295" s="115"/>
      <c r="C295" s="116"/>
      <c r="D295" s="131"/>
      <c r="E295" s="131"/>
      <c r="F295" s="131"/>
      <c r="G295" s="131"/>
      <c r="H295" s="131"/>
      <c r="I295" s="116"/>
      <c r="J295" s="116"/>
      <c r="K295" s="116"/>
    </row>
    <row r="296" spans="2:11">
      <c r="B296" s="115"/>
      <c r="C296" s="116"/>
      <c r="D296" s="131"/>
      <c r="E296" s="131"/>
      <c r="F296" s="131"/>
      <c r="G296" s="131"/>
      <c r="H296" s="131"/>
      <c r="I296" s="116"/>
      <c r="J296" s="116"/>
      <c r="K296" s="116"/>
    </row>
    <row r="297" spans="2:11">
      <c r="B297" s="115"/>
      <c r="C297" s="116"/>
      <c r="D297" s="131"/>
      <c r="E297" s="131"/>
      <c r="F297" s="131"/>
      <c r="G297" s="131"/>
      <c r="H297" s="131"/>
      <c r="I297" s="116"/>
      <c r="J297" s="116"/>
      <c r="K297" s="116"/>
    </row>
    <row r="298" spans="2:11">
      <c r="B298" s="115"/>
      <c r="C298" s="116"/>
      <c r="D298" s="131"/>
      <c r="E298" s="131"/>
      <c r="F298" s="131"/>
      <c r="G298" s="131"/>
      <c r="H298" s="131"/>
      <c r="I298" s="116"/>
      <c r="J298" s="116"/>
      <c r="K298" s="116"/>
    </row>
    <row r="299" spans="2:11">
      <c r="B299" s="115"/>
      <c r="C299" s="116"/>
      <c r="D299" s="131"/>
      <c r="E299" s="131"/>
      <c r="F299" s="131"/>
      <c r="G299" s="131"/>
      <c r="H299" s="131"/>
      <c r="I299" s="116"/>
      <c r="J299" s="116"/>
      <c r="K299" s="116"/>
    </row>
    <row r="300" spans="2:11">
      <c r="B300" s="115"/>
      <c r="C300" s="116"/>
      <c r="D300" s="131"/>
      <c r="E300" s="131"/>
      <c r="F300" s="131"/>
      <c r="G300" s="131"/>
      <c r="H300" s="131"/>
      <c r="I300" s="116"/>
      <c r="J300" s="116"/>
      <c r="K300" s="116"/>
    </row>
    <row r="301" spans="2:11">
      <c r="B301" s="115"/>
      <c r="C301" s="116"/>
      <c r="D301" s="131"/>
      <c r="E301" s="131"/>
      <c r="F301" s="131"/>
      <c r="G301" s="131"/>
      <c r="H301" s="131"/>
      <c r="I301" s="116"/>
      <c r="J301" s="116"/>
      <c r="K301" s="116"/>
    </row>
    <row r="302" spans="2:11">
      <c r="B302" s="115"/>
      <c r="C302" s="116"/>
      <c r="D302" s="131"/>
      <c r="E302" s="131"/>
      <c r="F302" s="131"/>
      <c r="G302" s="131"/>
      <c r="H302" s="131"/>
      <c r="I302" s="116"/>
      <c r="J302" s="116"/>
      <c r="K302" s="116"/>
    </row>
    <row r="303" spans="2:11">
      <c r="B303" s="115"/>
      <c r="C303" s="116"/>
      <c r="D303" s="131"/>
      <c r="E303" s="131"/>
      <c r="F303" s="131"/>
      <c r="G303" s="131"/>
      <c r="H303" s="131"/>
      <c r="I303" s="116"/>
      <c r="J303" s="116"/>
      <c r="K303" s="116"/>
    </row>
    <row r="304" spans="2:11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phoneticPr fontId="3" type="noConversion"/>
  <dataValidations count="1">
    <dataValidation allowBlank="1" showInputMessage="1" showErrorMessage="1" sqref="C5:C1048576 I1:I11 D1:H27 A1:B1048576 J1:K9 I14:K27 L1:XFD27 D28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F966"/>
  <sheetViews>
    <sheetView rightToLeft="1" workbookViewId="0"/>
  </sheetViews>
  <sheetFormatPr defaultColWidth="9.140625" defaultRowHeight="18"/>
  <cols>
    <col min="1" max="1" width="6.28515625" style="1" customWidth="1"/>
    <col min="2" max="2" width="70.85546875" style="2" bestFit="1" customWidth="1"/>
    <col min="3" max="3" width="33.42578125" style="1" customWidth="1"/>
    <col min="4" max="4" width="11.85546875" style="1" customWidth="1"/>
    <col min="5" max="16384" width="9.140625" style="1"/>
  </cols>
  <sheetData>
    <row r="1" spans="2:6">
      <c r="B1" s="46" t="s">
        <v>144</v>
      </c>
      <c r="C1" s="67" t="s" vm="1">
        <v>229</v>
      </c>
    </row>
    <row r="2" spans="2:6">
      <c r="B2" s="46" t="s">
        <v>143</v>
      </c>
      <c r="C2" s="67" t="s">
        <v>230</v>
      </c>
    </row>
    <row r="3" spans="2:6">
      <c r="B3" s="46" t="s">
        <v>145</v>
      </c>
      <c r="C3" s="67" t="s">
        <v>231</v>
      </c>
    </row>
    <row r="4" spans="2:6">
      <c r="B4" s="46" t="s">
        <v>146</v>
      </c>
      <c r="C4" s="67">
        <v>8801</v>
      </c>
    </row>
    <row r="6" spans="2:6" ht="26.25" customHeight="1">
      <c r="B6" s="152" t="s">
        <v>179</v>
      </c>
      <c r="C6" s="153"/>
      <c r="D6" s="154"/>
    </row>
    <row r="7" spans="2:6" s="3" customFormat="1" ht="31.5">
      <c r="B7" s="47" t="s">
        <v>114</v>
      </c>
      <c r="C7" s="52" t="s">
        <v>106</v>
      </c>
      <c r="D7" s="53" t="s">
        <v>105</v>
      </c>
    </row>
    <row r="8" spans="2:6" s="3" customFormat="1">
      <c r="B8" s="14"/>
      <c r="C8" s="31" t="s">
        <v>208</v>
      </c>
      <c r="D8" s="16" t="s">
        <v>21</v>
      </c>
    </row>
    <row r="9" spans="2:6" s="4" customFormat="1" ht="18" customHeight="1">
      <c r="B9" s="17"/>
      <c r="C9" s="18" t="s">
        <v>0</v>
      </c>
      <c r="D9" s="19" t="s">
        <v>1</v>
      </c>
    </row>
    <row r="10" spans="2:6" s="4" customFormat="1" ht="18" customHeight="1">
      <c r="B10" s="146" t="s">
        <v>3267</v>
      </c>
      <c r="C10" s="147">
        <v>1222825.74449994</v>
      </c>
      <c r="D10" s="146"/>
    </row>
    <row r="11" spans="2:6">
      <c r="B11" s="144" t="s">
        <v>24</v>
      </c>
      <c r="C11" s="147">
        <v>190566.74150538477</v>
      </c>
      <c r="D11" s="145"/>
    </row>
    <row r="12" spans="2:6">
      <c r="B12" s="142" t="s">
        <v>3275</v>
      </c>
      <c r="C12" s="148">
        <v>6177.4095472300005</v>
      </c>
      <c r="D12" s="143">
        <v>46772</v>
      </c>
      <c r="E12" s="3"/>
      <c r="F12" s="3"/>
    </row>
    <row r="13" spans="2:6">
      <c r="B13" s="142" t="s">
        <v>3474</v>
      </c>
      <c r="C13" s="148">
        <v>3721.9465078328649</v>
      </c>
      <c r="D13" s="143">
        <v>46698</v>
      </c>
      <c r="E13" s="3"/>
      <c r="F13" s="3"/>
    </row>
    <row r="14" spans="2:6">
      <c r="B14" s="142" t="s">
        <v>2123</v>
      </c>
      <c r="C14" s="148">
        <v>5040.1413163714024</v>
      </c>
      <c r="D14" s="143">
        <v>48274</v>
      </c>
    </row>
    <row r="15" spans="2:6">
      <c r="B15" s="142" t="s">
        <v>2125</v>
      </c>
      <c r="C15" s="148">
        <v>3043.5945793497176</v>
      </c>
      <c r="D15" s="143">
        <v>48274</v>
      </c>
      <c r="E15" s="3"/>
      <c r="F15" s="3"/>
    </row>
    <row r="16" spans="2:6">
      <c r="B16" s="142" t="s">
        <v>2134</v>
      </c>
      <c r="C16" s="148">
        <v>8663.8332350000001</v>
      </c>
      <c r="D16" s="143">
        <v>47969</v>
      </c>
      <c r="E16" s="3"/>
      <c r="F16" s="3"/>
    </row>
    <row r="17" spans="2:4">
      <c r="B17" s="142" t="s">
        <v>3276</v>
      </c>
      <c r="C17" s="148">
        <v>1162.0009840000002</v>
      </c>
      <c r="D17" s="143">
        <v>47209</v>
      </c>
    </row>
    <row r="18" spans="2:4">
      <c r="B18" s="142" t="s">
        <v>3277</v>
      </c>
      <c r="C18" s="148">
        <v>14906.436644078127</v>
      </c>
      <c r="D18" s="143">
        <v>48297</v>
      </c>
    </row>
    <row r="19" spans="2:4">
      <c r="B19" s="142" t="s">
        <v>2137</v>
      </c>
      <c r="C19" s="148">
        <v>6886.18858</v>
      </c>
      <c r="D19" s="143">
        <v>47118</v>
      </c>
    </row>
    <row r="20" spans="2:4">
      <c r="B20" s="142" t="s">
        <v>2139</v>
      </c>
      <c r="C20" s="148">
        <v>65.391801999999998</v>
      </c>
      <c r="D20" s="143">
        <v>47907</v>
      </c>
    </row>
    <row r="21" spans="2:4">
      <c r="B21" s="142" t="s">
        <v>3278</v>
      </c>
      <c r="C21" s="148">
        <v>2345.1976770000001</v>
      </c>
      <c r="D21" s="143">
        <v>47848</v>
      </c>
    </row>
    <row r="22" spans="2:4">
      <c r="B22" s="142" t="s">
        <v>3272</v>
      </c>
      <c r="C22" s="148">
        <v>58.602376000000007</v>
      </c>
      <c r="D22" s="143">
        <v>47848</v>
      </c>
    </row>
    <row r="23" spans="2:4">
      <c r="B23" s="142" t="s">
        <v>3279</v>
      </c>
      <c r="C23" s="148">
        <v>12012.306189999999</v>
      </c>
      <c r="D23" s="143">
        <v>47969</v>
      </c>
    </row>
    <row r="24" spans="2:4">
      <c r="B24" s="142" t="s">
        <v>3280</v>
      </c>
      <c r="C24" s="148">
        <v>2638.9353826700003</v>
      </c>
      <c r="D24" s="143">
        <v>47209</v>
      </c>
    </row>
    <row r="25" spans="2:4">
      <c r="B25" s="142" t="s">
        <v>3281</v>
      </c>
      <c r="C25" s="148">
        <v>6635.5626600000005</v>
      </c>
      <c r="D25" s="143">
        <v>48700</v>
      </c>
    </row>
    <row r="26" spans="2:4">
      <c r="B26" s="142" t="s">
        <v>3282</v>
      </c>
      <c r="C26" s="148">
        <v>14353.48515</v>
      </c>
      <c r="D26" s="143">
        <v>50256</v>
      </c>
    </row>
    <row r="27" spans="2:4">
      <c r="B27" s="142" t="s">
        <v>3283</v>
      </c>
      <c r="C27" s="148">
        <v>3698.6452223000001</v>
      </c>
      <c r="D27" s="143">
        <v>46539</v>
      </c>
    </row>
    <row r="28" spans="2:4">
      <c r="B28" s="142" t="s">
        <v>3284</v>
      </c>
      <c r="C28" s="148">
        <v>35218.487329999996</v>
      </c>
      <c r="D28" s="143">
        <v>47938</v>
      </c>
    </row>
    <row r="29" spans="2:4">
      <c r="B29" s="142" t="s">
        <v>2144</v>
      </c>
      <c r="C29" s="148">
        <v>12449.081992057596</v>
      </c>
      <c r="D29" s="143">
        <v>48233</v>
      </c>
    </row>
    <row r="30" spans="2:4">
      <c r="B30" s="142" t="s">
        <v>3285</v>
      </c>
      <c r="C30" s="148">
        <v>3855.8315309474901</v>
      </c>
      <c r="D30" s="143">
        <v>48212</v>
      </c>
    </row>
    <row r="31" spans="2:4">
      <c r="B31" s="142" t="s">
        <v>3286</v>
      </c>
      <c r="C31" s="148">
        <v>58.932897000000004</v>
      </c>
      <c r="D31" s="143">
        <v>47566</v>
      </c>
    </row>
    <row r="32" spans="2:4">
      <c r="B32" s="142" t="s">
        <v>3287</v>
      </c>
      <c r="C32" s="148">
        <v>2993.7138264978985</v>
      </c>
      <c r="D32" s="143">
        <v>48212</v>
      </c>
    </row>
    <row r="33" spans="2:4">
      <c r="B33" s="142" t="s">
        <v>3288</v>
      </c>
      <c r="C33" s="148">
        <v>41.036478000000002</v>
      </c>
      <c r="D33" s="143">
        <v>48297</v>
      </c>
    </row>
    <row r="34" spans="2:4">
      <c r="B34" s="142" t="s">
        <v>3289</v>
      </c>
      <c r="C34" s="148">
        <v>454.34121620999997</v>
      </c>
      <c r="D34" s="143">
        <v>46631</v>
      </c>
    </row>
    <row r="35" spans="2:4">
      <c r="B35" s="142" t="s">
        <v>3290</v>
      </c>
      <c r="C35" s="148">
        <v>799.88547680000011</v>
      </c>
      <c r="D35" s="143">
        <v>48214</v>
      </c>
    </row>
    <row r="36" spans="2:4">
      <c r="B36" s="142" t="s">
        <v>3291</v>
      </c>
      <c r="C36" s="148">
        <v>1522.7400320000002</v>
      </c>
      <c r="D36" s="143">
        <v>48214</v>
      </c>
    </row>
    <row r="37" spans="2:4">
      <c r="B37" s="142" t="s">
        <v>3292</v>
      </c>
      <c r="C37" s="148">
        <v>13285.196810000001</v>
      </c>
      <c r="D37" s="143">
        <v>46661</v>
      </c>
    </row>
    <row r="38" spans="2:4">
      <c r="B38" s="142" t="s">
        <v>2146</v>
      </c>
      <c r="C38" s="148">
        <v>13505.972765900002</v>
      </c>
      <c r="D38" s="143">
        <v>46661</v>
      </c>
    </row>
    <row r="39" spans="2:4">
      <c r="B39" s="142" t="s">
        <v>3475</v>
      </c>
      <c r="C39" s="148">
        <v>327.49360323396752</v>
      </c>
      <c r="D39" s="143">
        <v>45199</v>
      </c>
    </row>
    <row r="40" spans="2:4">
      <c r="B40" s="142" t="s">
        <v>3476</v>
      </c>
      <c r="C40" s="148">
        <v>9383.4605163401848</v>
      </c>
      <c r="D40" s="143">
        <v>46871</v>
      </c>
    </row>
    <row r="41" spans="2:4">
      <c r="B41" s="142" t="s">
        <v>3477</v>
      </c>
      <c r="C41" s="148">
        <v>303.59259038520497</v>
      </c>
      <c r="D41" s="143">
        <v>48482</v>
      </c>
    </row>
    <row r="42" spans="2:4">
      <c r="B42" s="142" t="s">
        <v>3478</v>
      </c>
      <c r="C42" s="148">
        <v>1110.7133225881325</v>
      </c>
      <c r="D42" s="143">
        <v>45169</v>
      </c>
    </row>
    <row r="43" spans="2:4">
      <c r="B43" s="142" t="s">
        <v>3479</v>
      </c>
      <c r="C43" s="148">
        <v>1520.5109554060227</v>
      </c>
      <c r="D43" s="143">
        <v>46253</v>
      </c>
    </row>
    <row r="44" spans="2:4">
      <c r="B44" s="142" t="s">
        <v>3480</v>
      </c>
      <c r="C44" s="148">
        <v>0.42521007288374996</v>
      </c>
      <c r="D44" s="143">
        <v>46022</v>
      </c>
    </row>
    <row r="45" spans="2:4">
      <c r="B45" s="142" t="s">
        <v>3481</v>
      </c>
      <c r="C45" s="148">
        <v>113.08237048574999</v>
      </c>
      <c r="D45" s="143">
        <v>48844</v>
      </c>
    </row>
    <row r="46" spans="2:4">
      <c r="B46" s="142" t="s">
        <v>3482</v>
      </c>
      <c r="C46" s="148">
        <v>215.67843207466751</v>
      </c>
      <c r="D46" s="143">
        <v>45340</v>
      </c>
    </row>
    <row r="47" spans="2:4">
      <c r="B47" s="142" t="s">
        <v>3483</v>
      </c>
      <c r="C47" s="148">
        <v>384.953125</v>
      </c>
      <c r="D47" s="143">
        <v>45838</v>
      </c>
    </row>
    <row r="48" spans="2:4">
      <c r="B48" s="142" t="s">
        <v>3484</v>
      </c>
      <c r="C48" s="148">
        <v>0.71979939549000005</v>
      </c>
      <c r="D48" s="143">
        <v>45935</v>
      </c>
    </row>
    <row r="49" spans="2:4">
      <c r="B49" s="142" t="s">
        <v>3485</v>
      </c>
      <c r="C49" s="148">
        <v>456.94462115735496</v>
      </c>
      <c r="D49" s="143">
        <v>52047</v>
      </c>
    </row>
    <row r="50" spans="2:4">
      <c r="B50" s="142" t="s">
        <v>3486</v>
      </c>
      <c r="C50" s="148">
        <v>1154.26875</v>
      </c>
      <c r="D50" s="143">
        <v>45363</v>
      </c>
    </row>
    <row r="51" spans="2:4">
      <c r="B51" s="144" t="s">
        <v>39</v>
      </c>
      <c r="C51" s="147">
        <v>1032259.0029945552</v>
      </c>
      <c r="D51" s="145"/>
    </row>
    <row r="52" spans="2:4">
      <c r="B52" s="142" t="s">
        <v>3293</v>
      </c>
      <c r="C52" s="148">
        <v>11243.626452</v>
      </c>
      <c r="D52" s="143">
        <v>47201</v>
      </c>
    </row>
    <row r="53" spans="2:4">
      <c r="B53" s="142" t="s">
        <v>3294</v>
      </c>
      <c r="C53" s="148">
        <v>530.17318525544999</v>
      </c>
      <c r="D53" s="143">
        <v>47270</v>
      </c>
    </row>
    <row r="54" spans="2:4">
      <c r="B54" s="142" t="s">
        <v>3295</v>
      </c>
      <c r="C54" s="148">
        <v>11305.719951705001</v>
      </c>
      <c r="D54" s="143">
        <v>48366</v>
      </c>
    </row>
    <row r="55" spans="2:4">
      <c r="B55" s="142" t="s">
        <v>3296</v>
      </c>
      <c r="C55" s="148">
        <v>15583.395265000001</v>
      </c>
      <c r="D55" s="143">
        <v>48914</v>
      </c>
    </row>
    <row r="56" spans="2:4">
      <c r="B56" s="142" t="s">
        <v>2196</v>
      </c>
      <c r="C56" s="148">
        <v>1608.5551041254921</v>
      </c>
      <c r="D56" s="143">
        <v>47467</v>
      </c>
    </row>
    <row r="57" spans="2:4">
      <c r="B57" s="142" t="s">
        <v>2197</v>
      </c>
      <c r="C57" s="148">
        <v>5108.076446751581</v>
      </c>
      <c r="D57" s="143">
        <v>47848</v>
      </c>
    </row>
    <row r="58" spans="2:4">
      <c r="B58" s="142" t="s">
        <v>3297</v>
      </c>
      <c r="C58" s="148">
        <v>670.82110444</v>
      </c>
      <c r="D58" s="143">
        <v>46601</v>
      </c>
    </row>
    <row r="59" spans="2:4">
      <c r="B59" s="142" t="s">
        <v>2199</v>
      </c>
      <c r="C59" s="148">
        <v>14.325296659999999</v>
      </c>
      <c r="D59" s="143">
        <v>46371</v>
      </c>
    </row>
    <row r="60" spans="2:4">
      <c r="B60" s="142" t="s">
        <v>3298</v>
      </c>
      <c r="C60" s="148">
        <v>6970.6765679999999</v>
      </c>
      <c r="D60" s="143">
        <v>47209</v>
      </c>
    </row>
    <row r="61" spans="2:4">
      <c r="B61" s="142" t="s">
        <v>2202</v>
      </c>
      <c r="C61" s="148">
        <v>789.78242699999998</v>
      </c>
      <c r="D61" s="143">
        <v>47209</v>
      </c>
    </row>
    <row r="62" spans="2:4">
      <c r="B62" s="142" t="s">
        <v>3299</v>
      </c>
      <c r="C62" s="148">
        <v>2611.43886279555</v>
      </c>
      <c r="D62" s="143">
        <v>45778</v>
      </c>
    </row>
    <row r="63" spans="2:4">
      <c r="B63" s="142" t="s">
        <v>3300</v>
      </c>
      <c r="C63" s="148">
        <v>11835.785382892202</v>
      </c>
      <c r="D63" s="143">
        <v>46997</v>
      </c>
    </row>
    <row r="64" spans="2:4">
      <c r="B64" s="142" t="s">
        <v>3301</v>
      </c>
      <c r="C64" s="148">
        <v>17175.668026945052</v>
      </c>
      <c r="D64" s="143">
        <v>46997</v>
      </c>
    </row>
    <row r="65" spans="2:4">
      <c r="B65" s="142" t="s">
        <v>3302</v>
      </c>
      <c r="C65" s="148">
        <v>1049.24753624</v>
      </c>
      <c r="D65" s="143">
        <v>45343</v>
      </c>
    </row>
    <row r="66" spans="2:4">
      <c r="B66" s="142" t="s">
        <v>3303</v>
      </c>
      <c r="C66" s="148">
        <v>13651.690570000001</v>
      </c>
      <c r="D66" s="143">
        <v>47082</v>
      </c>
    </row>
    <row r="67" spans="2:4">
      <c r="B67" s="142" t="s">
        <v>3304</v>
      </c>
      <c r="C67" s="148">
        <v>18702.840697</v>
      </c>
      <c r="D67" s="143">
        <v>47398</v>
      </c>
    </row>
    <row r="68" spans="2:4">
      <c r="B68" s="142" t="s">
        <v>2206</v>
      </c>
      <c r="C68" s="148">
        <v>8854.7641070400005</v>
      </c>
      <c r="D68" s="143">
        <v>48054</v>
      </c>
    </row>
    <row r="69" spans="2:4">
      <c r="B69" s="142" t="s">
        <v>2207</v>
      </c>
      <c r="C69" s="148">
        <v>1013.7834134599501</v>
      </c>
      <c r="D69" s="143">
        <v>47119</v>
      </c>
    </row>
    <row r="70" spans="2:4">
      <c r="B70" s="142" t="s">
        <v>2210</v>
      </c>
      <c r="C70" s="148">
        <v>9698.4952574549025</v>
      </c>
      <c r="D70" s="143">
        <v>48757</v>
      </c>
    </row>
    <row r="71" spans="2:4">
      <c r="B71" s="142" t="s">
        <v>3305</v>
      </c>
      <c r="C71" s="148">
        <v>507.89864294999995</v>
      </c>
      <c r="D71" s="143">
        <v>46326</v>
      </c>
    </row>
    <row r="72" spans="2:4">
      <c r="B72" s="142" t="s">
        <v>3306</v>
      </c>
      <c r="C72" s="148">
        <v>18576.295731229999</v>
      </c>
      <c r="D72" s="143">
        <v>47301</v>
      </c>
    </row>
    <row r="73" spans="2:4">
      <c r="B73" s="142" t="s">
        <v>3307</v>
      </c>
      <c r="C73" s="148">
        <v>7036.7355540000008</v>
      </c>
      <c r="D73" s="143">
        <v>47301</v>
      </c>
    </row>
    <row r="74" spans="2:4">
      <c r="B74" s="142" t="s">
        <v>3308</v>
      </c>
      <c r="C74" s="148">
        <v>570.19012800000007</v>
      </c>
      <c r="D74" s="143">
        <v>47119</v>
      </c>
    </row>
    <row r="75" spans="2:4">
      <c r="B75" s="142" t="s">
        <v>3309</v>
      </c>
      <c r="C75" s="148">
        <v>44.765844858232164</v>
      </c>
      <c r="D75" s="143">
        <v>48122</v>
      </c>
    </row>
    <row r="76" spans="2:4">
      <c r="B76" s="142" t="s">
        <v>3310</v>
      </c>
      <c r="C76" s="148">
        <v>12422.032398340749</v>
      </c>
      <c r="D76" s="143">
        <v>48395</v>
      </c>
    </row>
    <row r="77" spans="2:4">
      <c r="B77" s="142" t="s">
        <v>3311</v>
      </c>
      <c r="C77" s="148">
        <v>1952.6271519700003</v>
      </c>
      <c r="D77" s="143">
        <v>47119</v>
      </c>
    </row>
    <row r="78" spans="2:4">
      <c r="B78" s="142" t="s">
        <v>3312</v>
      </c>
      <c r="C78" s="148">
        <v>18.168187025250003</v>
      </c>
      <c r="D78" s="143">
        <v>45494</v>
      </c>
    </row>
    <row r="79" spans="2:4">
      <c r="B79" s="142" t="s">
        <v>2217</v>
      </c>
      <c r="C79" s="148">
        <v>18760.322638999998</v>
      </c>
      <c r="D79" s="143">
        <v>48365</v>
      </c>
    </row>
    <row r="80" spans="2:4">
      <c r="B80" s="142" t="s">
        <v>2218</v>
      </c>
      <c r="C80" s="148">
        <v>2781.7518702599996</v>
      </c>
      <c r="D80" s="143">
        <v>47119</v>
      </c>
    </row>
    <row r="81" spans="2:4">
      <c r="B81" s="142" t="s">
        <v>3313</v>
      </c>
      <c r="C81" s="148">
        <v>6.9748466900000006</v>
      </c>
      <c r="D81" s="143">
        <v>47119</v>
      </c>
    </row>
    <row r="82" spans="2:4">
      <c r="B82" s="142" t="s">
        <v>3314</v>
      </c>
      <c r="C82" s="148">
        <v>2923.8636621400001</v>
      </c>
      <c r="D82" s="143">
        <v>46742</v>
      </c>
    </row>
    <row r="83" spans="2:4">
      <c r="B83" s="142" t="s">
        <v>3315</v>
      </c>
      <c r="C83" s="148">
        <v>344.52672100000001</v>
      </c>
      <c r="D83" s="143">
        <v>46742</v>
      </c>
    </row>
    <row r="84" spans="2:4">
      <c r="B84" s="142" t="s">
        <v>2154</v>
      </c>
      <c r="C84" s="148">
        <v>5900.4649810898882</v>
      </c>
      <c r="D84" s="143">
        <v>48395</v>
      </c>
    </row>
    <row r="85" spans="2:4">
      <c r="B85" s="142" t="s">
        <v>3316</v>
      </c>
      <c r="C85" s="148">
        <v>17731.705022186135</v>
      </c>
      <c r="D85" s="143">
        <v>48669</v>
      </c>
    </row>
    <row r="86" spans="2:4">
      <c r="B86" s="142" t="s">
        <v>2228</v>
      </c>
      <c r="C86" s="148">
        <v>3971.2542683655579</v>
      </c>
      <c r="D86" s="143">
        <v>46753</v>
      </c>
    </row>
    <row r="87" spans="2:4">
      <c r="B87" s="142" t="s">
        <v>3317</v>
      </c>
      <c r="C87" s="148">
        <v>1022.3408580000001</v>
      </c>
      <c r="D87" s="143">
        <v>47239</v>
      </c>
    </row>
    <row r="88" spans="2:4">
      <c r="B88" s="142" t="s">
        <v>3318</v>
      </c>
      <c r="C88" s="148">
        <v>7791.2781579500006</v>
      </c>
      <c r="D88" s="143">
        <v>47463</v>
      </c>
    </row>
    <row r="89" spans="2:4">
      <c r="B89" s="142" t="s">
        <v>3319</v>
      </c>
      <c r="C89" s="148">
        <v>16314.834129975003</v>
      </c>
      <c r="D89" s="143">
        <v>49427</v>
      </c>
    </row>
    <row r="90" spans="2:4">
      <c r="B90" s="142" t="s">
        <v>3320</v>
      </c>
      <c r="C90" s="148">
        <v>10675.168694698119</v>
      </c>
      <c r="D90" s="143">
        <v>50041</v>
      </c>
    </row>
    <row r="91" spans="2:4">
      <c r="B91" s="142" t="s">
        <v>3321</v>
      </c>
      <c r="C91" s="148">
        <v>33388.372552860004</v>
      </c>
      <c r="D91" s="143">
        <v>50586</v>
      </c>
    </row>
    <row r="92" spans="2:4">
      <c r="B92" s="142" t="s">
        <v>3322</v>
      </c>
      <c r="C92" s="148">
        <v>471.16654367000007</v>
      </c>
      <c r="D92" s="143">
        <v>46971</v>
      </c>
    </row>
    <row r="93" spans="2:4">
      <c r="B93" s="142" t="s">
        <v>3323</v>
      </c>
      <c r="C93" s="148">
        <v>9455.8189794400005</v>
      </c>
      <c r="D93" s="143">
        <v>45557</v>
      </c>
    </row>
    <row r="94" spans="2:4">
      <c r="B94" s="142" t="s">
        <v>2238</v>
      </c>
      <c r="C94" s="148">
        <v>15756.59281926</v>
      </c>
      <c r="D94" s="143">
        <v>46149</v>
      </c>
    </row>
    <row r="95" spans="2:4">
      <c r="B95" s="142" t="s">
        <v>3324</v>
      </c>
      <c r="C95" s="148">
        <v>511.45798227</v>
      </c>
      <c r="D95" s="143">
        <v>46012</v>
      </c>
    </row>
    <row r="96" spans="2:4">
      <c r="B96" s="142" t="s">
        <v>3325</v>
      </c>
      <c r="C96" s="148">
        <v>27622.621339963425</v>
      </c>
      <c r="D96" s="143">
        <v>48693</v>
      </c>
    </row>
    <row r="97" spans="2:4">
      <c r="B97" s="142" t="s">
        <v>2239</v>
      </c>
      <c r="C97" s="148">
        <v>13567.254812700301</v>
      </c>
      <c r="D97" s="143">
        <v>47849</v>
      </c>
    </row>
    <row r="98" spans="2:4">
      <c r="B98" s="142" t="s">
        <v>3487</v>
      </c>
      <c r="C98" s="148">
        <v>407.17425414164006</v>
      </c>
      <c r="D98" s="143">
        <v>45515</v>
      </c>
    </row>
    <row r="99" spans="2:4">
      <c r="B99" s="142" t="s">
        <v>2240</v>
      </c>
      <c r="C99" s="148">
        <v>18421.894664784846</v>
      </c>
      <c r="D99" s="143">
        <v>47665</v>
      </c>
    </row>
    <row r="100" spans="2:4">
      <c r="B100" s="142" t="s">
        <v>3326</v>
      </c>
      <c r="C100" s="148">
        <v>17.147935270000001</v>
      </c>
      <c r="D100" s="143">
        <v>46326</v>
      </c>
    </row>
    <row r="101" spans="2:4">
      <c r="B101" s="142" t="s">
        <v>3327</v>
      </c>
      <c r="C101" s="148">
        <v>113.54422914999999</v>
      </c>
      <c r="D101" s="143">
        <v>46326</v>
      </c>
    </row>
    <row r="102" spans="2:4">
      <c r="B102" s="142" t="s">
        <v>3328</v>
      </c>
      <c r="C102" s="148">
        <v>114.72197985</v>
      </c>
      <c r="D102" s="143">
        <v>46326</v>
      </c>
    </row>
    <row r="103" spans="2:4">
      <c r="B103" s="142" t="s">
        <v>3329</v>
      </c>
      <c r="C103" s="148">
        <v>179.42367376000001</v>
      </c>
      <c r="D103" s="143">
        <v>46326</v>
      </c>
    </row>
    <row r="104" spans="2:4">
      <c r="B104" s="142" t="s">
        <v>3330</v>
      </c>
      <c r="C104" s="148">
        <v>109.60753016000001</v>
      </c>
      <c r="D104" s="143">
        <v>46326</v>
      </c>
    </row>
    <row r="105" spans="2:4">
      <c r="B105" s="142" t="s">
        <v>3331</v>
      </c>
      <c r="C105" s="148">
        <v>17902.888194699997</v>
      </c>
      <c r="D105" s="143">
        <v>46752</v>
      </c>
    </row>
    <row r="106" spans="2:4">
      <c r="B106" s="142" t="s">
        <v>3332</v>
      </c>
      <c r="C106" s="148">
        <v>30976.14880848</v>
      </c>
      <c r="D106" s="143">
        <v>47927</v>
      </c>
    </row>
    <row r="107" spans="2:4">
      <c r="B107" s="142" t="s">
        <v>3488</v>
      </c>
      <c r="C107" s="148">
        <v>3049.5664699999998</v>
      </c>
      <c r="D107" s="143">
        <v>45615</v>
      </c>
    </row>
    <row r="108" spans="2:4">
      <c r="B108" s="142" t="s">
        <v>3333</v>
      </c>
      <c r="C108" s="148">
        <v>16286.320257490001</v>
      </c>
      <c r="D108" s="143">
        <v>47528</v>
      </c>
    </row>
    <row r="109" spans="2:4">
      <c r="B109" s="142" t="s">
        <v>2251</v>
      </c>
      <c r="C109" s="148">
        <v>3985.0557330000006</v>
      </c>
      <c r="D109" s="143">
        <v>47756</v>
      </c>
    </row>
    <row r="110" spans="2:4">
      <c r="B110" s="142" t="s">
        <v>3334</v>
      </c>
      <c r="C110" s="148">
        <v>19563.023396671157</v>
      </c>
      <c r="D110" s="143">
        <v>48332</v>
      </c>
    </row>
    <row r="111" spans="2:4">
      <c r="B111" s="142" t="s">
        <v>3335</v>
      </c>
      <c r="C111" s="148">
        <v>29651.473623000002</v>
      </c>
      <c r="D111" s="143">
        <v>47715</v>
      </c>
    </row>
    <row r="112" spans="2:4">
      <c r="B112" s="142" t="s">
        <v>3336</v>
      </c>
      <c r="C112" s="148">
        <v>15192.426884</v>
      </c>
      <c r="D112" s="143">
        <v>47715</v>
      </c>
    </row>
    <row r="113" spans="2:4">
      <c r="B113" s="142" t="s">
        <v>3337</v>
      </c>
      <c r="C113" s="148">
        <v>868.2941727000001</v>
      </c>
      <c r="D113" s="143">
        <v>47715</v>
      </c>
    </row>
    <row r="114" spans="2:4">
      <c r="B114" s="142" t="s">
        <v>2255</v>
      </c>
      <c r="C114" s="148">
        <v>1445.4753462000003</v>
      </c>
      <c r="D114" s="143">
        <v>48466</v>
      </c>
    </row>
    <row r="115" spans="2:4">
      <c r="B115" s="142" t="s">
        <v>2256</v>
      </c>
      <c r="C115" s="148">
        <v>1060.7317990000001</v>
      </c>
      <c r="D115" s="143">
        <v>48466</v>
      </c>
    </row>
    <row r="116" spans="2:4">
      <c r="B116" s="142" t="s">
        <v>3338</v>
      </c>
      <c r="C116" s="148">
        <v>12496.96005381</v>
      </c>
      <c r="D116" s="143">
        <v>48446</v>
      </c>
    </row>
    <row r="117" spans="2:4">
      <c r="B117" s="142" t="s">
        <v>3339</v>
      </c>
      <c r="C117" s="148">
        <v>109.89836199999999</v>
      </c>
      <c r="D117" s="143">
        <v>48446</v>
      </c>
    </row>
    <row r="118" spans="2:4">
      <c r="B118" s="142" t="s">
        <v>2258</v>
      </c>
      <c r="C118" s="148">
        <v>509.90462834085008</v>
      </c>
      <c r="D118" s="143">
        <v>48319</v>
      </c>
    </row>
    <row r="119" spans="2:4">
      <c r="B119" s="142" t="s">
        <v>3340</v>
      </c>
      <c r="C119" s="148">
        <v>9749.5672290000002</v>
      </c>
      <c r="D119" s="143">
        <v>50586</v>
      </c>
    </row>
    <row r="120" spans="2:4">
      <c r="B120" s="142" t="s">
        <v>3341</v>
      </c>
      <c r="C120" s="148">
        <v>10757.042474899999</v>
      </c>
      <c r="D120" s="143">
        <v>47392</v>
      </c>
    </row>
    <row r="121" spans="2:4">
      <c r="B121" s="142" t="s">
        <v>3489</v>
      </c>
      <c r="C121" s="148">
        <v>959.3015002983235</v>
      </c>
      <c r="D121" s="143">
        <v>46418</v>
      </c>
    </row>
    <row r="122" spans="2:4">
      <c r="B122" s="142" t="s">
        <v>3342</v>
      </c>
      <c r="C122" s="148">
        <v>12253.82944004306</v>
      </c>
      <c r="D122" s="143">
        <v>48760</v>
      </c>
    </row>
    <row r="123" spans="2:4">
      <c r="B123" s="142" t="s">
        <v>2261</v>
      </c>
      <c r="C123" s="148">
        <v>29.530070000000002</v>
      </c>
      <c r="D123" s="143">
        <v>47453</v>
      </c>
    </row>
    <row r="124" spans="2:4">
      <c r="B124" s="142" t="s">
        <v>2159</v>
      </c>
      <c r="C124" s="148">
        <v>174.47493005000001</v>
      </c>
      <c r="D124" s="143">
        <v>47262</v>
      </c>
    </row>
    <row r="125" spans="2:4">
      <c r="B125" s="142" t="s">
        <v>3490</v>
      </c>
      <c r="C125" s="148">
        <v>7.5917467685299194</v>
      </c>
      <c r="D125" s="143">
        <v>45126</v>
      </c>
    </row>
    <row r="126" spans="2:4">
      <c r="B126" s="142" t="s">
        <v>3343</v>
      </c>
      <c r="C126" s="148">
        <v>126.46260463787999</v>
      </c>
      <c r="D126" s="143">
        <v>45777</v>
      </c>
    </row>
    <row r="127" spans="2:4">
      <c r="B127" s="142" t="s">
        <v>2267</v>
      </c>
      <c r="C127" s="148">
        <v>14307.127240970998</v>
      </c>
      <c r="D127" s="143">
        <v>45930</v>
      </c>
    </row>
    <row r="128" spans="2:4">
      <c r="B128" s="142" t="s">
        <v>3344</v>
      </c>
      <c r="C128" s="148">
        <v>52403.713145087488</v>
      </c>
      <c r="D128" s="143">
        <v>47665</v>
      </c>
    </row>
    <row r="129" spans="2:4">
      <c r="B129" s="142" t="s">
        <v>3345</v>
      </c>
      <c r="C129" s="148">
        <v>5291.0233676517637</v>
      </c>
      <c r="D129" s="143">
        <v>45485</v>
      </c>
    </row>
    <row r="130" spans="2:4">
      <c r="B130" s="142" t="s">
        <v>3346</v>
      </c>
      <c r="C130" s="148">
        <v>13148.215763451295</v>
      </c>
      <c r="D130" s="143">
        <v>46417</v>
      </c>
    </row>
    <row r="131" spans="2:4">
      <c r="B131" s="142" t="s">
        <v>3347</v>
      </c>
      <c r="C131" s="148">
        <v>3146.7747897300005</v>
      </c>
      <c r="D131" s="143">
        <v>47178</v>
      </c>
    </row>
    <row r="132" spans="2:4">
      <c r="B132" s="142" t="s">
        <v>3348</v>
      </c>
      <c r="C132" s="148">
        <v>507.26126800000009</v>
      </c>
      <c r="D132" s="143">
        <v>47447</v>
      </c>
    </row>
    <row r="133" spans="2:4">
      <c r="B133" s="142" t="s">
        <v>3349</v>
      </c>
      <c r="C133" s="148">
        <v>7826.236481670001</v>
      </c>
      <c r="D133" s="143">
        <v>47987</v>
      </c>
    </row>
    <row r="134" spans="2:4">
      <c r="B134" s="142" t="s">
        <v>2160</v>
      </c>
      <c r="C134" s="148">
        <v>12669.60050688646</v>
      </c>
      <c r="D134" s="143">
        <v>48180</v>
      </c>
    </row>
    <row r="135" spans="2:4">
      <c r="B135" s="142" t="s">
        <v>3350</v>
      </c>
      <c r="C135" s="148">
        <v>23606.547415000005</v>
      </c>
      <c r="D135" s="143">
        <v>47735</v>
      </c>
    </row>
    <row r="136" spans="2:4">
      <c r="B136" s="142" t="s">
        <v>3351</v>
      </c>
      <c r="C136" s="148">
        <v>668.15857112000003</v>
      </c>
      <c r="D136" s="143">
        <v>48151</v>
      </c>
    </row>
    <row r="137" spans="2:4">
      <c r="B137" s="142" t="s">
        <v>3352</v>
      </c>
      <c r="C137" s="148">
        <v>11638.229037472043</v>
      </c>
      <c r="D137" s="143">
        <v>47848</v>
      </c>
    </row>
    <row r="138" spans="2:4">
      <c r="B138" s="142" t="s">
        <v>3353</v>
      </c>
      <c r="C138" s="148">
        <v>675.03337645500005</v>
      </c>
      <c r="D138" s="143">
        <v>45710</v>
      </c>
    </row>
    <row r="139" spans="2:4">
      <c r="B139" s="142" t="s">
        <v>3354</v>
      </c>
      <c r="C139" s="148">
        <v>15855.267378915001</v>
      </c>
      <c r="D139" s="143">
        <v>46573</v>
      </c>
    </row>
    <row r="140" spans="2:4">
      <c r="B140" s="142" t="s">
        <v>3355</v>
      </c>
      <c r="C140" s="148">
        <v>13822.567490248717</v>
      </c>
      <c r="D140" s="143">
        <v>47832</v>
      </c>
    </row>
    <row r="141" spans="2:4">
      <c r="B141" s="142" t="s">
        <v>3356</v>
      </c>
      <c r="C141" s="148">
        <v>743.41506577500002</v>
      </c>
      <c r="D141" s="143">
        <v>46524</v>
      </c>
    </row>
    <row r="142" spans="2:4">
      <c r="B142" s="142" t="s">
        <v>3357</v>
      </c>
      <c r="C142" s="148">
        <v>14537.548816704799</v>
      </c>
      <c r="D142" s="143">
        <v>48121</v>
      </c>
    </row>
    <row r="143" spans="2:4">
      <c r="B143" s="142" t="s">
        <v>3358</v>
      </c>
      <c r="C143" s="148">
        <v>3858.0420281025677</v>
      </c>
      <c r="D143" s="143">
        <v>48121</v>
      </c>
    </row>
    <row r="144" spans="2:4">
      <c r="B144" s="142" t="s">
        <v>3359</v>
      </c>
      <c r="C144" s="148">
        <v>1685.0758541395503</v>
      </c>
      <c r="D144" s="143">
        <v>47255</v>
      </c>
    </row>
    <row r="145" spans="2:4">
      <c r="B145" s="142" t="s">
        <v>3360</v>
      </c>
      <c r="C145" s="148">
        <v>2512.7601604789506</v>
      </c>
      <c r="D145" s="143">
        <v>48029</v>
      </c>
    </row>
    <row r="146" spans="2:4">
      <c r="B146" s="142" t="s">
        <v>3491</v>
      </c>
      <c r="C146" s="148">
        <v>23.636854455076048</v>
      </c>
      <c r="D146" s="143">
        <v>45371</v>
      </c>
    </row>
    <row r="147" spans="2:4">
      <c r="B147" s="142" t="s">
        <v>3361</v>
      </c>
      <c r="C147" s="148">
        <v>2347.451458</v>
      </c>
      <c r="D147" s="143">
        <v>48294</v>
      </c>
    </row>
    <row r="148" spans="2:4">
      <c r="B148" s="142" t="s">
        <v>3362</v>
      </c>
      <c r="C148" s="148">
        <v>0.17759587615390002</v>
      </c>
      <c r="D148" s="143">
        <v>50586</v>
      </c>
    </row>
    <row r="149" spans="2:4">
      <c r="B149" s="142" t="s">
        <v>2293</v>
      </c>
      <c r="C149" s="148">
        <v>20425.386023486361</v>
      </c>
      <c r="D149" s="143">
        <v>47937</v>
      </c>
    </row>
    <row r="150" spans="2:4">
      <c r="B150" s="142" t="s">
        <v>3363</v>
      </c>
      <c r="C150" s="148">
        <v>5329.7285199999997</v>
      </c>
      <c r="D150" s="143">
        <v>46572</v>
      </c>
    </row>
    <row r="151" spans="2:4">
      <c r="B151" s="142" t="s">
        <v>3492</v>
      </c>
      <c r="C151" s="148">
        <v>355.10667473688181</v>
      </c>
      <c r="D151" s="143">
        <v>45187</v>
      </c>
    </row>
    <row r="152" spans="2:4">
      <c r="B152" s="142" t="s">
        <v>3364</v>
      </c>
      <c r="C152" s="148">
        <v>1925.56281932</v>
      </c>
      <c r="D152" s="143">
        <v>46844</v>
      </c>
    </row>
    <row r="153" spans="2:4">
      <c r="B153" s="142" t="s">
        <v>3493</v>
      </c>
      <c r="C153" s="148">
        <v>484.45817289500764</v>
      </c>
      <c r="D153" s="143">
        <v>45602</v>
      </c>
    </row>
    <row r="154" spans="2:4">
      <c r="B154" s="142" t="s">
        <v>3365</v>
      </c>
      <c r="C154" s="148">
        <v>5.0532380000000003</v>
      </c>
      <c r="D154" s="143">
        <v>50586</v>
      </c>
    </row>
    <row r="155" spans="2:4">
      <c r="B155" s="142" t="s">
        <v>3366</v>
      </c>
      <c r="C155" s="148">
        <v>5270.3111694024219</v>
      </c>
      <c r="D155" s="143">
        <v>50586</v>
      </c>
    </row>
    <row r="156" spans="2:4">
      <c r="B156" s="142" t="s">
        <v>3367</v>
      </c>
      <c r="C156" s="148">
        <v>1699.2944339269502</v>
      </c>
      <c r="D156" s="143">
        <v>45869</v>
      </c>
    </row>
    <row r="157" spans="2:4">
      <c r="B157" s="142" t="s">
        <v>3368</v>
      </c>
      <c r="C157" s="148">
        <v>865.98004200000003</v>
      </c>
      <c r="D157" s="143">
        <v>46201</v>
      </c>
    </row>
    <row r="158" spans="2:4">
      <c r="B158" s="142" t="s">
        <v>3369</v>
      </c>
      <c r="C158" s="148">
        <v>5109.9202240000004</v>
      </c>
      <c r="D158" s="143">
        <v>46203</v>
      </c>
    </row>
    <row r="159" spans="2:4">
      <c r="B159" s="142" t="s">
        <v>3370</v>
      </c>
      <c r="C159" s="148">
        <v>10352.061036539999</v>
      </c>
      <c r="D159" s="143">
        <v>46660</v>
      </c>
    </row>
    <row r="160" spans="2:4">
      <c r="B160" s="142" t="s">
        <v>2306</v>
      </c>
      <c r="C160" s="148">
        <v>4129.8243009999997</v>
      </c>
      <c r="D160" s="143">
        <v>47301</v>
      </c>
    </row>
    <row r="161" spans="2:4">
      <c r="B161" s="142" t="s">
        <v>3371</v>
      </c>
      <c r="C161" s="148">
        <v>14133.01199936</v>
      </c>
      <c r="D161" s="143">
        <v>48176</v>
      </c>
    </row>
    <row r="162" spans="2:4">
      <c r="B162" s="142" t="s">
        <v>3372</v>
      </c>
      <c r="C162" s="148">
        <v>139.40412300000003</v>
      </c>
      <c r="D162" s="143">
        <v>48213</v>
      </c>
    </row>
    <row r="163" spans="2:4">
      <c r="B163" s="142" t="s">
        <v>2310</v>
      </c>
      <c r="C163" s="148">
        <v>723.05642868000007</v>
      </c>
      <c r="D163" s="143">
        <v>47992</v>
      </c>
    </row>
    <row r="164" spans="2:4">
      <c r="B164" s="142" t="s">
        <v>3373</v>
      </c>
      <c r="C164" s="148">
        <v>2840.538137</v>
      </c>
      <c r="D164" s="143">
        <v>46601</v>
      </c>
    </row>
    <row r="165" spans="2:4">
      <c r="B165" s="142" t="s">
        <v>3374</v>
      </c>
      <c r="C165" s="148">
        <v>2192.5875527268981</v>
      </c>
      <c r="D165" s="143">
        <v>46722</v>
      </c>
    </row>
    <row r="166" spans="2:4">
      <c r="B166" s="142" t="s">
        <v>3375</v>
      </c>
      <c r="C166" s="148">
        <v>3146.7467811365791</v>
      </c>
      <c r="D166" s="143">
        <v>46794</v>
      </c>
    </row>
    <row r="167" spans="2:4">
      <c r="B167" s="142" t="s">
        <v>3376</v>
      </c>
      <c r="C167" s="148">
        <v>3167.5573084500002</v>
      </c>
      <c r="D167" s="143">
        <v>47407</v>
      </c>
    </row>
    <row r="168" spans="2:4">
      <c r="B168" s="142" t="s">
        <v>3377</v>
      </c>
      <c r="C168" s="148">
        <v>12943.229165730001</v>
      </c>
      <c r="D168" s="143">
        <v>48234</v>
      </c>
    </row>
    <row r="169" spans="2:4">
      <c r="B169" s="142" t="s">
        <v>2317</v>
      </c>
      <c r="C169" s="148">
        <v>2225.6736498157034</v>
      </c>
      <c r="D169" s="143">
        <v>47467</v>
      </c>
    </row>
    <row r="170" spans="2:4">
      <c r="B170" s="142" t="s">
        <v>3378</v>
      </c>
      <c r="C170" s="148">
        <v>8298.3937069999993</v>
      </c>
      <c r="D170" s="143">
        <v>47599</v>
      </c>
    </row>
    <row r="171" spans="2:4">
      <c r="B171" s="142" t="s">
        <v>3273</v>
      </c>
      <c r="C171" s="148">
        <v>39.142152000000003</v>
      </c>
      <c r="D171" s="143">
        <v>46082</v>
      </c>
    </row>
    <row r="172" spans="2:4">
      <c r="B172" s="142" t="s">
        <v>3274</v>
      </c>
      <c r="C172" s="148">
        <v>6430.6524660000005</v>
      </c>
      <c r="D172" s="143">
        <v>47236</v>
      </c>
    </row>
    <row r="173" spans="2:4">
      <c r="B173" s="142" t="s">
        <v>3379</v>
      </c>
      <c r="C173" s="148">
        <v>15813.695353455001</v>
      </c>
      <c r="D173" s="143">
        <v>46465</v>
      </c>
    </row>
    <row r="174" spans="2:4">
      <c r="B174" s="142" t="s">
        <v>3494</v>
      </c>
      <c r="C174" s="148">
        <v>117.54071850471644</v>
      </c>
      <c r="D174" s="143">
        <v>46014</v>
      </c>
    </row>
    <row r="175" spans="2:4">
      <c r="B175" s="142" t="s">
        <v>3495</v>
      </c>
      <c r="C175" s="148">
        <v>55.237601516875472</v>
      </c>
      <c r="D175" s="143">
        <v>45830</v>
      </c>
    </row>
    <row r="176" spans="2:4">
      <c r="B176" s="142" t="s">
        <v>3380</v>
      </c>
      <c r="C176" s="148">
        <v>704.55427860999998</v>
      </c>
      <c r="D176" s="143">
        <v>48723</v>
      </c>
    </row>
    <row r="177" spans="2:4">
      <c r="B177" s="142" t="s">
        <v>3381</v>
      </c>
      <c r="C177" s="148">
        <v>39.277942369999998</v>
      </c>
      <c r="D177" s="143">
        <v>47031</v>
      </c>
    </row>
    <row r="178" spans="2:4">
      <c r="B178" s="142" t="s">
        <v>3382</v>
      </c>
      <c r="C178" s="148">
        <v>5106.4659409999995</v>
      </c>
      <c r="D178" s="143">
        <v>48268</v>
      </c>
    </row>
    <row r="179" spans="2:4">
      <c r="B179" s="142" t="s">
        <v>2334</v>
      </c>
      <c r="C179" s="148">
        <v>1462.0430490000001</v>
      </c>
      <c r="D179" s="143">
        <v>47107</v>
      </c>
    </row>
    <row r="180" spans="2:4">
      <c r="B180" s="142" t="s">
        <v>3383</v>
      </c>
      <c r="C180" s="148">
        <v>924.99434232999999</v>
      </c>
      <c r="D180" s="143">
        <v>48213</v>
      </c>
    </row>
    <row r="181" spans="2:4">
      <c r="B181" s="142" t="s">
        <v>3384</v>
      </c>
      <c r="C181" s="148">
        <v>588.27955801995006</v>
      </c>
      <c r="D181" s="143">
        <v>45869</v>
      </c>
    </row>
    <row r="182" spans="2:4">
      <c r="B182" s="142" t="s">
        <v>2337</v>
      </c>
      <c r="C182" s="148">
        <v>3285.2122373700004</v>
      </c>
      <c r="D182" s="143">
        <v>47848</v>
      </c>
    </row>
    <row r="183" spans="2:4">
      <c r="B183" s="142" t="s">
        <v>3385</v>
      </c>
      <c r="C183" s="148">
        <v>1972.4929311199999</v>
      </c>
      <c r="D183" s="143">
        <v>46637</v>
      </c>
    </row>
    <row r="184" spans="2:4">
      <c r="B184" s="142" t="s">
        <v>2339</v>
      </c>
      <c r="C184" s="148">
        <v>9572.2709388750009</v>
      </c>
      <c r="D184" s="143">
        <v>47574</v>
      </c>
    </row>
    <row r="185" spans="2:4">
      <c r="B185" s="142" t="s">
        <v>3386</v>
      </c>
      <c r="C185" s="148">
        <v>5157.4587045999997</v>
      </c>
      <c r="D185" s="143">
        <v>48942</v>
      </c>
    </row>
    <row r="186" spans="2:4">
      <c r="B186" s="142" t="s">
        <v>3387</v>
      </c>
      <c r="C186" s="148">
        <v>7092.0147516900006</v>
      </c>
      <c r="D186" s="143">
        <v>48942</v>
      </c>
    </row>
    <row r="187" spans="2:4">
      <c r="B187" s="142" t="s">
        <v>2174</v>
      </c>
      <c r="C187" s="148">
        <v>18484.033390000001</v>
      </c>
      <c r="D187" s="143">
        <v>49405</v>
      </c>
    </row>
    <row r="188" spans="2:4">
      <c r="B188" s="142" t="s">
        <v>3388</v>
      </c>
      <c r="C188" s="148">
        <v>663.53408875000002</v>
      </c>
      <c r="D188" s="143">
        <v>48069</v>
      </c>
    </row>
    <row r="189" spans="2:4">
      <c r="B189" s="142" t="s">
        <v>3389</v>
      </c>
      <c r="C189" s="148">
        <v>16093.876429510001</v>
      </c>
      <c r="D189" s="143">
        <v>46643</v>
      </c>
    </row>
    <row r="190" spans="2:4">
      <c r="B190" s="142" t="s">
        <v>3390</v>
      </c>
      <c r="C190" s="148">
        <v>6343.7662909999999</v>
      </c>
      <c r="D190" s="143">
        <v>48004</v>
      </c>
    </row>
    <row r="191" spans="2:4">
      <c r="B191" s="142" t="s">
        <v>3391</v>
      </c>
      <c r="C191" s="148">
        <v>11.294465710000001</v>
      </c>
      <c r="D191" s="143">
        <v>47262</v>
      </c>
    </row>
    <row r="192" spans="2:4">
      <c r="B192" s="142" t="s">
        <v>3392</v>
      </c>
      <c r="C192" s="148">
        <v>2.83397985</v>
      </c>
      <c r="D192" s="143">
        <v>45939</v>
      </c>
    </row>
    <row r="193" spans="2:4">
      <c r="B193" s="142" t="s">
        <v>2343</v>
      </c>
      <c r="C193" s="148">
        <v>9872.4720848200013</v>
      </c>
      <c r="D193" s="143">
        <v>46742</v>
      </c>
    </row>
    <row r="194" spans="2:4">
      <c r="B194" s="142" t="s">
        <v>3393</v>
      </c>
      <c r="C194" s="148">
        <v>10211.778296</v>
      </c>
      <c r="D194" s="143">
        <v>46112</v>
      </c>
    </row>
    <row r="195" spans="2:4">
      <c r="B195" s="142" t="s">
        <v>2344</v>
      </c>
      <c r="C195" s="148">
        <v>28054.387700200001</v>
      </c>
      <c r="D195" s="143">
        <v>46722</v>
      </c>
    </row>
    <row r="196" spans="2:4">
      <c r="B196" s="142" t="s">
        <v>2345</v>
      </c>
      <c r="C196" s="148">
        <v>2002.4317860000003</v>
      </c>
      <c r="D196" s="143">
        <v>46722</v>
      </c>
    </row>
    <row r="197" spans="2:4">
      <c r="B197" s="142" t="s">
        <v>2175</v>
      </c>
      <c r="C197" s="148">
        <v>55.679200250000008</v>
      </c>
      <c r="D197" s="143">
        <v>48030</v>
      </c>
    </row>
    <row r="198" spans="2:4">
      <c r="B198" s="76"/>
      <c r="C198" s="83"/>
      <c r="D198" s="143"/>
    </row>
    <row r="199" spans="2:4">
      <c r="B199" s="76"/>
      <c r="C199" s="83"/>
      <c r="D199" s="116"/>
    </row>
    <row r="200" spans="2:4">
      <c r="B200" s="76"/>
      <c r="C200" s="83"/>
      <c r="D200" s="116"/>
    </row>
    <row r="201" spans="2:4">
      <c r="B201" s="76"/>
      <c r="C201" s="83"/>
      <c r="D201" s="116"/>
    </row>
    <row r="202" spans="2:4">
      <c r="B202" s="115"/>
      <c r="C202" s="116"/>
      <c r="D202" s="116"/>
    </row>
    <row r="203" spans="2:4">
      <c r="B203" s="115"/>
      <c r="C203" s="116"/>
      <c r="D203" s="116"/>
    </row>
    <row r="204" spans="2:4">
      <c r="B204" s="115"/>
      <c r="C204" s="116"/>
      <c r="D204" s="116"/>
    </row>
    <row r="205" spans="2:4">
      <c r="B205" s="115"/>
      <c r="C205" s="116"/>
      <c r="D205" s="116"/>
    </row>
    <row r="206" spans="2:4">
      <c r="B206" s="115"/>
      <c r="C206" s="116"/>
      <c r="D206" s="116"/>
    </row>
    <row r="207" spans="2:4">
      <c r="B207" s="115"/>
      <c r="C207" s="116"/>
      <c r="D207" s="116"/>
    </row>
    <row r="208" spans="2:4">
      <c r="B208" s="115"/>
      <c r="C208" s="116"/>
      <c r="D208" s="116"/>
    </row>
    <row r="209" spans="2:4">
      <c r="B209" s="115"/>
      <c r="C209" s="116"/>
      <c r="D209" s="116"/>
    </row>
    <row r="210" spans="2:4">
      <c r="B210" s="115"/>
      <c r="C210" s="116"/>
      <c r="D210" s="116"/>
    </row>
    <row r="211" spans="2:4">
      <c r="B211" s="115"/>
      <c r="C211" s="116"/>
      <c r="D211" s="116"/>
    </row>
    <row r="212" spans="2:4">
      <c r="B212" s="115"/>
      <c r="C212" s="116"/>
      <c r="D212" s="116"/>
    </row>
    <row r="213" spans="2:4">
      <c r="B213" s="115"/>
      <c r="C213" s="116"/>
      <c r="D213" s="116"/>
    </row>
    <row r="214" spans="2:4">
      <c r="B214" s="115"/>
      <c r="C214" s="116"/>
      <c r="D214" s="116"/>
    </row>
    <row r="215" spans="2:4">
      <c r="B215" s="115"/>
      <c r="C215" s="116"/>
      <c r="D215" s="116"/>
    </row>
    <row r="216" spans="2:4">
      <c r="B216" s="115"/>
      <c r="C216" s="116"/>
      <c r="D216" s="116"/>
    </row>
    <row r="217" spans="2:4">
      <c r="B217" s="115"/>
      <c r="C217" s="116"/>
      <c r="D217" s="116"/>
    </row>
    <row r="218" spans="2:4">
      <c r="B218" s="115"/>
      <c r="C218" s="116"/>
      <c r="D218" s="116"/>
    </row>
    <row r="219" spans="2:4">
      <c r="B219" s="115"/>
      <c r="C219" s="116"/>
      <c r="D219" s="116"/>
    </row>
    <row r="220" spans="2:4">
      <c r="B220" s="115"/>
      <c r="C220" s="116"/>
      <c r="D220" s="116"/>
    </row>
    <row r="221" spans="2:4">
      <c r="B221" s="115"/>
      <c r="C221" s="116"/>
      <c r="D221" s="116"/>
    </row>
    <row r="222" spans="2:4">
      <c r="B222" s="115"/>
      <c r="C222" s="116"/>
      <c r="D222" s="116"/>
    </row>
    <row r="223" spans="2:4">
      <c r="B223" s="115"/>
      <c r="C223" s="116"/>
      <c r="D223" s="116"/>
    </row>
    <row r="224" spans="2:4">
      <c r="B224" s="115"/>
      <c r="C224" s="116"/>
      <c r="D224" s="116"/>
    </row>
    <row r="225" spans="2:4">
      <c r="B225" s="115"/>
      <c r="C225" s="116"/>
      <c r="D225" s="116"/>
    </row>
    <row r="226" spans="2:4">
      <c r="B226" s="115"/>
      <c r="C226" s="116"/>
      <c r="D226" s="116"/>
    </row>
    <row r="227" spans="2:4">
      <c r="B227" s="115"/>
      <c r="C227" s="116"/>
      <c r="D227" s="116"/>
    </row>
    <row r="228" spans="2:4">
      <c r="B228" s="115"/>
      <c r="C228" s="116"/>
      <c r="D228" s="116"/>
    </row>
    <row r="229" spans="2:4">
      <c r="B229" s="115"/>
      <c r="C229" s="116"/>
      <c r="D229" s="116"/>
    </row>
    <row r="230" spans="2:4">
      <c r="B230" s="115"/>
      <c r="C230" s="116"/>
      <c r="D230" s="116"/>
    </row>
    <row r="231" spans="2:4">
      <c r="B231" s="115"/>
      <c r="C231" s="116"/>
      <c r="D231" s="116"/>
    </row>
    <row r="232" spans="2:4">
      <c r="B232" s="115"/>
      <c r="C232" s="116"/>
      <c r="D232" s="116"/>
    </row>
    <row r="233" spans="2:4">
      <c r="B233" s="115"/>
      <c r="C233" s="116"/>
      <c r="D233" s="116"/>
    </row>
    <row r="234" spans="2:4">
      <c r="B234" s="115"/>
      <c r="C234" s="116"/>
      <c r="D234" s="116"/>
    </row>
    <row r="235" spans="2:4">
      <c r="B235" s="115"/>
      <c r="C235" s="116"/>
      <c r="D235" s="116"/>
    </row>
    <row r="236" spans="2:4">
      <c r="B236" s="115"/>
      <c r="C236" s="116"/>
      <c r="D236" s="116"/>
    </row>
    <row r="237" spans="2:4">
      <c r="B237" s="115"/>
      <c r="C237" s="116"/>
      <c r="D237" s="116"/>
    </row>
    <row r="238" spans="2:4">
      <c r="B238" s="115"/>
      <c r="C238" s="116"/>
      <c r="D238" s="116"/>
    </row>
    <row r="239" spans="2:4">
      <c r="B239" s="115"/>
      <c r="C239" s="116"/>
      <c r="D239" s="116"/>
    </row>
    <row r="240" spans="2:4">
      <c r="B240" s="115"/>
      <c r="C240" s="116"/>
      <c r="D240" s="116"/>
    </row>
    <row r="241" spans="2:4">
      <c r="B241" s="115"/>
      <c r="C241" s="116"/>
      <c r="D241" s="116"/>
    </row>
    <row r="242" spans="2:4">
      <c r="B242" s="115"/>
      <c r="C242" s="116"/>
      <c r="D242" s="116"/>
    </row>
    <row r="243" spans="2:4">
      <c r="B243" s="115"/>
      <c r="C243" s="116"/>
      <c r="D243" s="116"/>
    </row>
    <row r="244" spans="2:4">
      <c r="B244" s="115"/>
      <c r="C244" s="116"/>
      <c r="D244" s="116"/>
    </row>
    <row r="245" spans="2:4">
      <c r="B245" s="115"/>
      <c r="C245" s="116"/>
      <c r="D245" s="116"/>
    </row>
    <row r="246" spans="2:4">
      <c r="B246" s="115"/>
      <c r="C246" s="116"/>
      <c r="D246" s="116"/>
    </row>
    <row r="247" spans="2:4">
      <c r="B247" s="115"/>
      <c r="C247" s="116"/>
      <c r="D247" s="116"/>
    </row>
    <row r="248" spans="2:4">
      <c r="B248" s="115"/>
      <c r="C248" s="116"/>
      <c r="D248" s="116"/>
    </row>
    <row r="249" spans="2:4">
      <c r="B249" s="115"/>
      <c r="C249" s="116"/>
      <c r="D249" s="116"/>
    </row>
    <row r="250" spans="2:4">
      <c r="B250" s="115"/>
      <c r="C250" s="116"/>
      <c r="D250" s="116"/>
    </row>
    <row r="251" spans="2:4">
      <c r="B251" s="115"/>
      <c r="C251" s="116"/>
      <c r="D251" s="116"/>
    </row>
    <row r="252" spans="2:4">
      <c r="B252" s="115"/>
      <c r="C252" s="116"/>
      <c r="D252" s="116"/>
    </row>
    <row r="253" spans="2:4">
      <c r="B253" s="115"/>
      <c r="C253" s="116"/>
      <c r="D253" s="116"/>
    </row>
    <row r="254" spans="2:4">
      <c r="B254" s="115"/>
      <c r="C254" s="116"/>
      <c r="D254" s="116"/>
    </row>
    <row r="255" spans="2:4">
      <c r="B255" s="115"/>
      <c r="C255" s="116"/>
      <c r="D255" s="116"/>
    </row>
    <row r="256" spans="2:4">
      <c r="B256" s="115"/>
      <c r="C256" s="116"/>
      <c r="D256" s="116"/>
    </row>
    <row r="257" spans="2:4">
      <c r="B257" s="115"/>
      <c r="C257" s="116"/>
      <c r="D257" s="116"/>
    </row>
    <row r="258" spans="2:4">
      <c r="B258" s="115"/>
      <c r="C258" s="116"/>
      <c r="D258" s="116"/>
    </row>
    <row r="259" spans="2:4">
      <c r="B259" s="115"/>
      <c r="C259" s="116"/>
      <c r="D259" s="116"/>
    </row>
    <row r="260" spans="2:4">
      <c r="B260" s="115"/>
      <c r="C260" s="116"/>
      <c r="D260" s="116"/>
    </row>
    <row r="261" spans="2:4">
      <c r="B261" s="115"/>
      <c r="C261" s="116"/>
      <c r="D261" s="116"/>
    </row>
    <row r="262" spans="2:4">
      <c r="B262" s="115"/>
      <c r="C262" s="116"/>
      <c r="D262" s="116"/>
    </row>
    <row r="263" spans="2:4">
      <c r="B263" s="115"/>
      <c r="C263" s="116"/>
      <c r="D263" s="116"/>
    </row>
    <row r="264" spans="2:4">
      <c r="B264" s="115"/>
      <c r="C264" s="116"/>
      <c r="D264" s="116"/>
    </row>
    <row r="265" spans="2:4">
      <c r="B265" s="115"/>
      <c r="C265" s="116"/>
      <c r="D265" s="116"/>
    </row>
    <row r="266" spans="2:4">
      <c r="B266" s="115"/>
      <c r="C266" s="116"/>
      <c r="D266" s="116"/>
    </row>
    <row r="267" spans="2:4">
      <c r="B267" s="115"/>
      <c r="C267" s="116"/>
      <c r="D267" s="116"/>
    </row>
    <row r="268" spans="2:4">
      <c r="B268" s="115"/>
      <c r="C268" s="116"/>
      <c r="D268" s="116"/>
    </row>
    <row r="269" spans="2:4">
      <c r="B269" s="115"/>
      <c r="C269" s="116"/>
      <c r="D269" s="116"/>
    </row>
    <row r="270" spans="2:4">
      <c r="B270" s="115"/>
      <c r="C270" s="116"/>
      <c r="D270" s="116"/>
    </row>
    <row r="271" spans="2:4">
      <c r="B271" s="115"/>
      <c r="C271" s="116"/>
      <c r="D271" s="116"/>
    </row>
    <row r="272" spans="2:4">
      <c r="B272" s="115"/>
      <c r="C272" s="116"/>
      <c r="D272" s="116"/>
    </row>
    <row r="273" spans="2:4">
      <c r="B273" s="115"/>
      <c r="C273" s="116"/>
      <c r="D273" s="116"/>
    </row>
    <row r="274" spans="2:4">
      <c r="B274" s="115"/>
      <c r="C274" s="116"/>
      <c r="D274" s="116"/>
    </row>
    <row r="275" spans="2:4">
      <c r="B275" s="115"/>
      <c r="C275" s="116"/>
      <c r="D275" s="116"/>
    </row>
    <row r="276" spans="2:4">
      <c r="B276" s="115"/>
      <c r="C276" s="116"/>
      <c r="D276" s="116"/>
    </row>
    <row r="277" spans="2:4">
      <c r="B277" s="115"/>
      <c r="C277" s="116"/>
      <c r="D277" s="116"/>
    </row>
    <row r="278" spans="2:4">
      <c r="B278" s="115"/>
      <c r="C278" s="116"/>
      <c r="D278" s="116"/>
    </row>
    <row r="279" spans="2:4">
      <c r="B279" s="115"/>
      <c r="C279" s="116"/>
      <c r="D279" s="116"/>
    </row>
    <row r="280" spans="2:4">
      <c r="B280" s="115"/>
      <c r="C280" s="116"/>
      <c r="D280" s="116"/>
    </row>
    <row r="281" spans="2:4">
      <c r="B281" s="115"/>
      <c r="C281" s="116"/>
      <c r="D281" s="116"/>
    </row>
    <row r="282" spans="2:4">
      <c r="B282" s="115"/>
      <c r="C282" s="116"/>
      <c r="D282" s="116"/>
    </row>
    <row r="283" spans="2:4">
      <c r="B283" s="115"/>
      <c r="C283" s="116"/>
      <c r="D283" s="116"/>
    </row>
    <row r="284" spans="2:4">
      <c r="B284" s="115"/>
      <c r="C284" s="116"/>
      <c r="D284" s="116"/>
    </row>
    <row r="285" spans="2:4">
      <c r="B285" s="115"/>
      <c r="C285" s="116"/>
      <c r="D285" s="116"/>
    </row>
    <row r="286" spans="2:4">
      <c r="B286" s="115"/>
      <c r="C286" s="116"/>
      <c r="D286" s="116"/>
    </row>
    <row r="287" spans="2:4">
      <c r="B287" s="115"/>
      <c r="C287" s="116"/>
      <c r="D287" s="116"/>
    </row>
    <row r="288" spans="2:4">
      <c r="B288" s="115"/>
      <c r="C288" s="116"/>
      <c r="D288" s="116"/>
    </row>
    <row r="289" spans="2:4">
      <c r="B289" s="115"/>
      <c r="C289" s="116"/>
      <c r="D289" s="116"/>
    </row>
    <row r="290" spans="2:4">
      <c r="B290" s="115"/>
      <c r="C290" s="116"/>
      <c r="D290" s="116"/>
    </row>
    <row r="291" spans="2:4">
      <c r="B291" s="115"/>
      <c r="C291" s="116"/>
      <c r="D291" s="116"/>
    </row>
    <row r="292" spans="2:4">
      <c r="B292" s="115"/>
      <c r="C292" s="116"/>
      <c r="D292" s="116"/>
    </row>
    <row r="293" spans="2:4">
      <c r="B293" s="115"/>
      <c r="C293" s="116"/>
      <c r="D293" s="116"/>
    </row>
    <row r="294" spans="2:4">
      <c r="B294" s="115"/>
      <c r="C294" s="116"/>
      <c r="D294" s="116"/>
    </row>
    <row r="295" spans="2:4">
      <c r="B295" s="115"/>
      <c r="C295" s="116"/>
      <c r="D295" s="116"/>
    </row>
    <row r="296" spans="2:4">
      <c r="B296" s="115"/>
      <c r="C296" s="116"/>
      <c r="D296" s="116"/>
    </row>
    <row r="297" spans="2:4">
      <c r="B297" s="115"/>
      <c r="C297" s="116"/>
      <c r="D297" s="116"/>
    </row>
    <row r="298" spans="2:4">
      <c r="B298" s="115"/>
      <c r="C298" s="116"/>
      <c r="D298" s="116"/>
    </row>
    <row r="299" spans="2:4">
      <c r="B299" s="115"/>
      <c r="C299" s="116"/>
      <c r="D299" s="116"/>
    </row>
    <row r="300" spans="2:4">
      <c r="B300" s="115"/>
      <c r="C300" s="116"/>
      <c r="D300" s="116"/>
    </row>
    <row r="301" spans="2:4">
      <c r="B301" s="115"/>
      <c r="C301" s="116"/>
      <c r="D301" s="116"/>
    </row>
    <row r="302" spans="2:4">
      <c r="B302" s="115"/>
      <c r="C302" s="116"/>
      <c r="D302" s="116"/>
    </row>
    <row r="303" spans="2:4">
      <c r="B303" s="115"/>
      <c r="C303" s="116"/>
      <c r="D303" s="116"/>
    </row>
    <row r="304" spans="2:4">
      <c r="B304" s="115"/>
      <c r="C304" s="116"/>
      <c r="D304" s="116"/>
    </row>
    <row r="305" spans="2:4">
      <c r="B305" s="115"/>
      <c r="C305" s="116"/>
      <c r="D305" s="116"/>
    </row>
    <row r="306" spans="2:4">
      <c r="B306" s="115"/>
      <c r="C306" s="116"/>
      <c r="D306" s="116"/>
    </row>
    <row r="307" spans="2:4">
      <c r="B307" s="115"/>
      <c r="C307" s="116"/>
      <c r="D307" s="116"/>
    </row>
    <row r="308" spans="2:4">
      <c r="B308" s="115"/>
      <c r="C308" s="116"/>
      <c r="D308" s="116"/>
    </row>
    <row r="309" spans="2:4">
      <c r="B309" s="115"/>
      <c r="C309" s="116"/>
      <c r="D309" s="116"/>
    </row>
    <row r="310" spans="2:4">
      <c r="B310" s="115"/>
      <c r="C310" s="116"/>
      <c r="D310" s="116"/>
    </row>
    <row r="311" spans="2:4">
      <c r="B311" s="115"/>
      <c r="C311" s="116"/>
      <c r="D311" s="116"/>
    </row>
    <row r="312" spans="2:4">
      <c r="B312" s="115"/>
      <c r="C312" s="116"/>
      <c r="D312" s="116"/>
    </row>
    <row r="313" spans="2:4">
      <c r="B313" s="115"/>
      <c r="C313" s="116"/>
      <c r="D313" s="116"/>
    </row>
    <row r="314" spans="2:4">
      <c r="B314" s="115"/>
      <c r="C314" s="116"/>
      <c r="D314" s="116"/>
    </row>
    <row r="315" spans="2:4">
      <c r="B315" s="115"/>
      <c r="C315" s="116"/>
      <c r="D315" s="116"/>
    </row>
    <row r="316" spans="2:4">
      <c r="B316" s="115"/>
      <c r="C316" s="116"/>
      <c r="D316" s="116"/>
    </row>
    <row r="317" spans="2:4">
      <c r="B317" s="115"/>
      <c r="C317" s="116"/>
      <c r="D317" s="116"/>
    </row>
    <row r="318" spans="2:4">
      <c r="B318" s="115"/>
      <c r="C318" s="116"/>
      <c r="D318" s="116"/>
    </row>
    <row r="319" spans="2:4">
      <c r="B319" s="115"/>
      <c r="C319" s="116"/>
      <c r="D319" s="116"/>
    </row>
    <row r="320" spans="2:4">
      <c r="B320" s="115"/>
      <c r="C320" s="116"/>
      <c r="D320" s="116"/>
    </row>
    <row r="321" spans="2:4">
      <c r="B321" s="115"/>
      <c r="C321" s="116"/>
      <c r="D321" s="116"/>
    </row>
    <row r="322" spans="2:4">
      <c r="B322" s="115"/>
      <c r="C322" s="116"/>
      <c r="D322" s="116"/>
    </row>
    <row r="323" spans="2:4">
      <c r="B323" s="115"/>
      <c r="C323" s="116"/>
      <c r="D323" s="116"/>
    </row>
    <row r="324" spans="2:4">
      <c r="B324" s="115"/>
      <c r="C324" s="116"/>
      <c r="D324" s="116"/>
    </row>
    <row r="325" spans="2:4">
      <c r="B325" s="115"/>
      <c r="C325" s="116"/>
      <c r="D325" s="116"/>
    </row>
    <row r="326" spans="2:4">
      <c r="B326" s="115"/>
      <c r="C326" s="116"/>
      <c r="D326" s="116"/>
    </row>
    <row r="327" spans="2:4">
      <c r="B327" s="115"/>
      <c r="C327" s="116"/>
      <c r="D327" s="116"/>
    </row>
    <row r="328" spans="2:4">
      <c r="B328" s="115"/>
      <c r="C328" s="116"/>
      <c r="D328" s="116"/>
    </row>
    <row r="329" spans="2:4">
      <c r="B329" s="115"/>
      <c r="C329" s="116"/>
      <c r="D329" s="116"/>
    </row>
    <row r="330" spans="2:4">
      <c r="B330" s="115"/>
      <c r="C330" s="116"/>
      <c r="D330" s="116"/>
    </row>
    <row r="331" spans="2:4">
      <c r="B331" s="115"/>
      <c r="C331" s="116"/>
      <c r="D331" s="116"/>
    </row>
    <row r="332" spans="2:4">
      <c r="B332" s="115"/>
      <c r="C332" s="116"/>
      <c r="D332" s="116"/>
    </row>
    <row r="333" spans="2:4">
      <c r="B333" s="115"/>
      <c r="C333" s="116"/>
      <c r="D333" s="116"/>
    </row>
    <row r="334" spans="2:4">
      <c r="B334" s="115"/>
      <c r="C334" s="116"/>
      <c r="D334" s="116"/>
    </row>
    <row r="335" spans="2:4">
      <c r="B335" s="115"/>
      <c r="C335" s="116"/>
      <c r="D335" s="116"/>
    </row>
    <row r="336" spans="2:4">
      <c r="B336" s="115"/>
      <c r="C336" s="116"/>
      <c r="D336" s="116"/>
    </row>
    <row r="337" spans="2:4">
      <c r="B337" s="115"/>
      <c r="C337" s="116"/>
      <c r="D337" s="116"/>
    </row>
    <row r="338" spans="2:4">
      <c r="B338" s="115"/>
      <c r="C338" s="116"/>
      <c r="D338" s="116"/>
    </row>
    <row r="339" spans="2:4">
      <c r="B339" s="115"/>
      <c r="C339" s="116"/>
      <c r="D339" s="116"/>
    </row>
    <row r="340" spans="2:4">
      <c r="B340" s="115"/>
      <c r="C340" s="116"/>
      <c r="D340" s="116"/>
    </row>
    <row r="341" spans="2:4">
      <c r="B341" s="115"/>
      <c r="C341" s="116"/>
      <c r="D341" s="116"/>
    </row>
    <row r="342" spans="2:4">
      <c r="B342" s="115"/>
      <c r="C342" s="116"/>
      <c r="D342" s="116"/>
    </row>
    <row r="343" spans="2:4">
      <c r="B343" s="115"/>
      <c r="C343" s="116"/>
      <c r="D343" s="116"/>
    </row>
    <row r="344" spans="2:4">
      <c r="B344" s="115"/>
      <c r="C344" s="116"/>
      <c r="D344" s="116"/>
    </row>
    <row r="345" spans="2:4">
      <c r="B345" s="115"/>
      <c r="C345" s="116"/>
      <c r="D345" s="116"/>
    </row>
    <row r="346" spans="2:4">
      <c r="B346" s="115"/>
      <c r="C346" s="116"/>
      <c r="D346" s="116"/>
    </row>
    <row r="347" spans="2:4">
      <c r="B347" s="115"/>
      <c r="C347" s="116"/>
      <c r="D347" s="116"/>
    </row>
    <row r="348" spans="2:4">
      <c r="B348" s="115"/>
      <c r="C348" s="116"/>
      <c r="D348" s="116"/>
    </row>
    <row r="349" spans="2:4">
      <c r="B349" s="115"/>
      <c r="C349" s="116"/>
      <c r="D349" s="116"/>
    </row>
    <row r="350" spans="2:4">
      <c r="B350" s="115"/>
      <c r="C350" s="116"/>
      <c r="D350" s="116"/>
    </row>
    <row r="351" spans="2:4">
      <c r="B351" s="115"/>
      <c r="C351" s="116"/>
      <c r="D351" s="116"/>
    </row>
    <row r="352" spans="2:4">
      <c r="B352" s="115"/>
      <c r="C352" s="116"/>
      <c r="D352" s="116"/>
    </row>
    <row r="353" spans="2:4">
      <c r="B353" s="115"/>
      <c r="C353" s="116"/>
      <c r="D353" s="116"/>
    </row>
    <row r="354" spans="2:4">
      <c r="B354" s="115"/>
      <c r="C354" s="116"/>
      <c r="D354" s="116"/>
    </row>
    <row r="355" spans="2:4">
      <c r="B355" s="115"/>
      <c r="C355" s="116"/>
      <c r="D355" s="116"/>
    </row>
    <row r="356" spans="2:4">
      <c r="B356" s="115"/>
      <c r="C356" s="116"/>
      <c r="D356" s="116"/>
    </row>
    <row r="357" spans="2:4">
      <c r="B357" s="115"/>
      <c r="C357" s="116"/>
      <c r="D357" s="116"/>
    </row>
    <row r="358" spans="2:4">
      <c r="B358" s="115"/>
      <c r="C358" s="116"/>
      <c r="D358" s="116"/>
    </row>
    <row r="359" spans="2:4">
      <c r="B359" s="115"/>
      <c r="C359" s="116"/>
      <c r="D359" s="116"/>
    </row>
    <row r="360" spans="2:4">
      <c r="B360" s="115"/>
      <c r="C360" s="116"/>
      <c r="D360" s="116"/>
    </row>
    <row r="361" spans="2:4">
      <c r="B361" s="115"/>
      <c r="C361" s="116"/>
      <c r="D361" s="116"/>
    </row>
    <row r="362" spans="2:4">
      <c r="B362" s="115"/>
      <c r="C362" s="116"/>
      <c r="D362" s="116"/>
    </row>
    <row r="363" spans="2:4">
      <c r="B363" s="115"/>
      <c r="C363" s="116"/>
      <c r="D363" s="116"/>
    </row>
    <row r="364" spans="2:4">
      <c r="B364" s="115"/>
      <c r="C364" s="116"/>
      <c r="D364" s="116"/>
    </row>
    <row r="365" spans="2:4">
      <c r="B365" s="115"/>
      <c r="C365" s="116"/>
      <c r="D365" s="116"/>
    </row>
    <row r="366" spans="2:4">
      <c r="B366" s="115"/>
      <c r="C366" s="116"/>
      <c r="D366" s="116"/>
    </row>
    <row r="367" spans="2:4">
      <c r="B367" s="115"/>
      <c r="C367" s="116"/>
      <c r="D367" s="116"/>
    </row>
    <row r="368" spans="2:4">
      <c r="B368" s="115"/>
      <c r="C368" s="116"/>
      <c r="D368" s="116"/>
    </row>
    <row r="369" spans="2:4">
      <c r="B369" s="115"/>
      <c r="C369" s="116"/>
      <c r="D369" s="116"/>
    </row>
    <row r="370" spans="2:4">
      <c r="B370" s="115"/>
      <c r="C370" s="116"/>
      <c r="D370" s="116"/>
    </row>
    <row r="371" spans="2:4">
      <c r="B371" s="115"/>
      <c r="C371" s="116"/>
      <c r="D371" s="116"/>
    </row>
    <row r="372" spans="2:4">
      <c r="B372" s="115"/>
      <c r="C372" s="116"/>
      <c r="D372" s="116"/>
    </row>
    <row r="373" spans="2:4">
      <c r="B373" s="115"/>
      <c r="C373" s="116"/>
      <c r="D373" s="116"/>
    </row>
    <row r="374" spans="2:4">
      <c r="B374" s="115"/>
      <c r="C374" s="116"/>
      <c r="D374" s="116"/>
    </row>
    <row r="375" spans="2:4">
      <c r="B375" s="115"/>
      <c r="C375" s="116"/>
      <c r="D375" s="116"/>
    </row>
    <row r="376" spans="2:4">
      <c r="B376" s="115"/>
      <c r="C376" s="116"/>
      <c r="D376" s="116"/>
    </row>
    <row r="377" spans="2:4">
      <c r="B377" s="115"/>
      <c r="C377" s="116"/>
      <c r="D377" s="116"/>
    </row>
    <row r="378" spans="2:4">
      <c r="B378" s="115"/>
      <c r="C378" s="116"/>
      <c r="D378" s="116"/>
    </row>
    <row r="379" spans="2:4">
      <c r="B379" s="115"/>
      <c r="C379" s="116"/>
      <c r="D379" s="116"/>
    </row>
    <row r="380" spans="2:4">
      <c r="B380" s="115"/>
      <c r="C380" s="116"/>
      <c r="D380" s="116"/>
    </row>
    <row r="381" spans="2:4">
      <c r="B381" s="115"/>
      <c r="C381" s="116"/>
      <c r="D381" s="116"/>
    </row>
    <row r="382" spans="2:4">
      <c r="B382" s="115"/>
      <c r="C382" s="116"/>
      <c r="D382" s="116"/>
    </row>
    <row r="383" spans="2:4">
      <c r="B383" s="115"/>
      <c r="C383" s="116"/>
      <c r="D383" s="116"/>
    </row>
    <row r="384" spans="2:4">
      <c r="B384" s="115"/>
      <c r="C384" s="116"/>
      <c r="D384" s="116"/>
    </row>
    <row r="385" spans="2:4">
      <c r="B385" s="115"/>
      <c r="C385" s="116"/>
      <c r="D385" s="116"/>
    </row>
    <row r="386" spans="2:4">
      <c r="B386" s="115"/>
      <c r="C386" s="116"/>
      <c r="D386" s="116"/>
    </row>
    <row r="387" spans="2:4">
      <c r="B387" s="115"/>
      <c r="C387" s="116"/>
      <c r="D387" s="116"/>
    </row>
    <row r="388" spans="2:4">
      <c r="B388" s="115"/>
      <c r="C388" s="116"/>
      <c r="D388" s="116"/>
    </row>
    <row r="389" spans="2:4">
      <c r="B389" s="115"/>
      <c r="C389" s="116"/>
      <c r="D389" s="116"/>
    </row>
    <row r="390" spans="2:4">
      <c r="B390" s="115"/>
      <c r="C390" s="116"/>
      <c r="D390" s="116"/>
    </row>
    <row r="391" spans="2:4">
      <c r="B391" s="115"/>
      <c r="C391" s="116"/>
      <c r="D391" s="116"/>
    </row>
    <row r="392" spans="2:4">
      <c r="B392" s="115"/>
      <c r="C392" s="116"/>
      <c r="D392" s="116"/>
    </row>
    <row r="393" spans="2:4">
      <c r="B393" s="115"/>
      <c r="C393" s="116"/>
      <c r="D393" s="116"/>
    </row>
    <row r="394" spans="2:4">
      <c r="B394" s="115"/>
      <c r="C394" s="116"/>
      <c r="D394" s="116"/>
    </row>
    <row r="395" spans="2:4">
      <c r="B395" s="115"/>
      <c r="C395" s="116"/>
      <c r="D395" s="116"/>
    </row>
    <row r="396" spans="2:4">
      <c r="B396" s="115"/>
      <c r="C396" s="116"/>
      <c r="D396" s="116"/>
    </row>
    <row r="397" spans="2:4">
      <c r="B397" s="115"/>
      <c r="C397" s="116"/>
      <c r="D397" s="116"/>
    </row>
    <row r="398" spans="2:4">
      <c r="B398" s="115"/>
      <c r="C398" s="116"/>
      <c r="D398" s="116"/>
    </row>
    <row r="399" spans="2:4">
      <c r="B399" s="115"/>
      <c r="C399" s="116"/>
      <c r="D399" s="116"/>
    </row>
    <row r="400" spans="2:4">
      <c r="B400" s="115"/>
      <c r="C400" s="116"/>
      <c r="D400" s="116"/>
    </row>
    <row r="401" spans="2:4">
      <c r="B401" s="115"/>
      <c r="C401" s="116"/>
      <c r="D401" s="116"/>
    </row>
    <row r="402" spans="2:4">
      <c r="B402" s="115"/>
      <c r="C402" s="116"/>
      <c r="D402" s="116"/>
    </row>
    <row r="403" spans="2:4">
      <c r="B403" s="115"/>
      <c r="C403" s="116"/>
      <c r="D403" s="116"/>
    </row>
    <row r="404" spans="2:4">
      <c r="B404" s="115"/>
      <c r="C404" s="116"/>
      <c r="D404" s="116"/>
    </row>
    <row r="405" spans="2:4">
      <c r="B405" s="115"/>
      <c r="C405" s="116"/>
      <c r="D405" s="116"/>
    </row>
    <row r="406" spans="2:4">
      <c r="B406" s="115"/>
      <c r="C406" s="116"/>
      <c r="D406" s="116"/>
    </row>
    <row r="407" spans="2:4">
      <c r="B407" s="115"/>
      <c r="C407" s="116"/>
      <c r="D407" s="116"/>
    </row>
    <row r="408" spans="2:4">
      <c r="B408" s="115"/>
      <c r="C408" s="116"/>
      <c r="D408" s="116"/>
    </row>
    <row r="409" spans="2:4">
      <c r="B409" s="115"/>
      <c r="C409" s="116"/>
      <c r="D409" s="116"/>
    </row>
    <row r="410" spans="2:4">
      <c r="B410" s="115"/>
      <c r="C410" s="116"/>
      <c r="D410" s="116"/>
    </row>
    <row r="411" spans="2:4">
      <c r="B411" s="115"/>
      <c r="C411" s="116"/>
      <c r="D411" s="116"/>
    </row>
    <row r="412" spans="2:4">
      <c r="B412" s="115"/>
      <c r="C412" s="116"/>
      <c r="D412" s="116"/>
    </row>
    <row r="413" spans="2:4">
      <c r="B413" s="115"/>
      <c r="C413" s="116"/>
      <c r="D413" s="116"/>
    </row>
    <row r="414" spans="2:4">
      <c r="B414" s="115"/>
      <c r="C414" s="116"/>
      <c r="D414" s="116"/>
    </row>
    <row r="415" spans="2:4">
      <c r="B415" s="115"/>
      <c r="C415" s="116"/>
      <c r="D415" s="116"/>
    </row>
    <row r="416" spans="2:4">
      <c r="B416" s="115"/>
      <c r="C416" s="116"/>
      <c r="D416" s="116"/>
    </row>
    <row r="417" spans="2:4">
      <c r="B417" s="115"/>
      <c r="C417" s="116"/>
      <c r="D417" s="116"/>
    </row>
    <row r="418" spans="2:4">
      <c r="B418" s="115"/>
      <c r="C418" s="116"/>
      <c r="D418" s="116"/>
    </row>
    <row r="419" spans="2:4">
      <c r="B419" s="115"/>
      <c r="C419" s="116"/>
      <c r="D419" s="116"/>
    </row>
    <row r="420" spans="2:4">
      <c r="B420" s="115"/>
      <c r="C420" s="116"/>
      <c r="D420" s="116"/>
    </row>
    <row r="421" spans="2:4">
      <c r="B421" s="115"/>
      <c r="C421" s="116"/>
      <c r="D421" s="116"/>
    </row>
    <row r="422" spans="2:4">
      <c r="B422" s="115"/>
      <c r="C422" s="116"/>
      <c r="D422" s="116"/>
    </row>
    <row r="423" spans="2:4">
      <c r="B423" s="115"/>
      <c r="C423" s="116"/>
      <c r="D423" s="116"/>
    </row>
    <row r="424" spans="2:4">
      <c r="B424" s="115"/>
      <c r="C424" s="116"/>
      <c r="D424" s="116"/>
    </row>
    <row r="425" spans="2:4">
      <c r="B425" s="115"/>
      <c r="C425" s="116"/>
      <c r="D425" s="116"/>
    </row>
    <row r="426" spans="2:4">
      <c r="B426" s="115"/>
      <c r="C426" s="116"/>
      <c r="D426" s="116"/>
    </row>
    <row r="427" spans="2:4">
      <c r="B427" s="115"/>
      <c r="C427" s="116"/>
      <c r="D427" s="116"/>
    </row>
    <row r="428" spans="2:4">
      <c r="B428" s="115"/>
      <c r="C428" s="116"/>
      <c r="D428" s="116"/>
    </row>
    <row r="429" spans="2:4">
      <c r="B429" s="115"/>
      <c r="C429" s="116"/>
      <c r="D429" s="116"/>
    </row>
    <row r="430" spans="2:4">
      <c r="B430" s="115"/>
      <c r="C430" s="116"/>
      <c r="D430" s="116"/>
    </row>
    <row r="431" spans="2:4">
      <c r="B431" s="115"/>
      <c r="C431" s="116"/>
      <c r="D431" s="116"/>
    </row>
    <row r="432" spans="2:4">
      <c r="B432" s="115"/>
      <c r="C432" s="116"/>
      <c r="D432" s="116"/>
    </row>
    <row r="433" spans="2:4">
      <c r="B433" s="115"/>
      <c r="C433" s="116"/>
      <c r="D433" s="116"/>
    </row>
    <row r="434" spans="2:4">
      <c r="B434" s="115"/>
      <c r="C434" s="116"/>
      <c r="D434" s="116"/>
    </row>
    <row r="435" spans="2:4">
      <c r="B435" s="115"/>
      <c r="C435" s="116"/>
      <c r="D435" s="116"/>
    </row>
    <row r="436" spans="2:4">
      <c r="B436" s="115"/>
      <c r="C436" s="116"/>
      <c r="D436" s="116"/>
    </row>
    <row r="437" spans="2:4">
      <c r="B437" s="115"/>
      <c r="C437" s="116"/>
      <c r="D437" s="116"/>
    </row>
    <row r="438" spans="2:4">
      <c r="B438" s="115"/>
      <c r="C438" s="116"/>
      <c r="D438" s="116"/>
    </row>
    <row r="439" spans="2:4">
      <c r="B439" s="115"/>
      <c r="C439" s="116"/>
      <c r="D439" s="116"/>
    </row>
    <row r="440" spans="2:4">
      <c r="B440" s="115"/>
      <c r="C440" s="116"/>
      <c r="D440" s="116"/>
    </row>
    <row r="441" spans="2:4">
      <c r="B441" s="115"/>
      <c r="C441" s="116"/>
      <c r="D441" s="116"/>
    </row>
    <row r="442" spans="2:4">
      <c r="B442" s="115"/>
      <c r="C442" s="116"/>
      <c r="D442" s="116"/>
    </row>
    <row r="443" spans="2:4">
      <c r="B443" s="115"/>
      <c r="C443" s="116"/>
      <c r="D443" s="116"/>
    </row>
    <row r="444" spans="2:4">
      <c r="B444" s="115"/>
      <c r="C444" s="116"/>
      <c r="D444" s="116"/>
    </row>
    <row r="445" spans="2:4">
      <c r="B445" s="115"/>
      <c r="C445" s="116"/>
      <c r="D445" s="116"/>
    </row>
    <row r="446" spans="2:4">
      <c r="B446" s="115"/>
      <c r="C446" s="116"/>
      <c r="D446" s="116"/>
    </row>
    <row r="447" spans="2:4">
      <c r="B447" s="115"/>
      <c r="C447" s="116"/>
      <c r="D447" s="116"/>
    </row>
    <row r="448" spans="2:4">
      <c r="B448" s="115"/>
      <c r="C448" s="116"/>
      <c r="D448" s="116"/>
    </row>
    <row r="449" spans="2:4">
      <c r="B449" s="115"/>
      <c r="C449" s="116"/>
      <c r="D449" s="116"/>
    </row>
    <row r="450" spans="2:4">
      <c r="B450" s="115"/>
      <c r="C450" s="116"/>
      <c r="D450" s="116"/>
    </row>
    <row r="451" spans="2:4">
      <c r="B451" s="115"/>
      <c r="C451" s="116"/>
      <c r="D451" s="116"/>
    </row>
    <row r="452" spans="2:4">
      <c r="B452" s="115"/>
      <c r="C452" s="116"/>
      <c r="D452" s="116"/>
    </row>
    <row r="453" spans="2:4">
      <c r="B453" s="115"/>
      <c r="C453" s="116"/>
      <c r="D453" s="116"/>
    </row>
    <row r="454" spans="2:4">
      <c r="B454" s="115"/>
      <c r="C454" s="116"/>
      <c r="D454" s="116"/>
    </row>
    <row r="455" spans="2:4">
      <c r="B455" s="115"/>
      <c r="C455" s="116"/>
      <c r="D455" s="116"/>
    </row>
    <row r="456" spans="2:4">
      <c r="B456" s="115"/>
      <c r="C456" s="116"/>
      <c r="D456" s="116"/>
    </row>
    <row r="457" spans="2:4">
      <c r="B457" s="115"/>
      <c r="C457" s="116"/>
      <c r="D457" s="116"/>
    </row>
    <row r="458" spans="2:4">
      <c r="B458" s="115"/>
      <c r="C458" s="116"/>
      <c r="D458" s="116"/>
    </row>
    <row r="459" spans="2:4">
      <c r="B459" s="115"/>
      <c r="C459" s="116"/>
      <c r="D459" s="116"/>
    </row>
    <row r="460" spans="2:4">
      <c r="B460" s="115"/>
      <c r="C460" s="116"/>
      <c r="D460" s="116"/>
    </row>
    <row r="461" spans="2:4">
      <c r="B461" s="115"/>
      <c r="C461" s="116"/>
      <c r="D461" s="116"/>
    </row>
    <row r="462" spans="2:4">
      <c r="B462" s="115"/>
      <c r="C462" s="116"/>
      <c r="D462" s="116"/>
    </row>
    <row r="463" spans="2:4">
      <c r="B463" s="115"/>
      <c r="C463" s="116"/>
      <c r="D463" s="116"/>
    </row>
    <row r="464" spans="2:4">
      <c r="B464" s="115"/>
      <c r="C464" s="116"/>
      <c r="D464" s="116"/>
    </row>
    <row r="465" spans="2:4">
      <c r="B465" s="115"/>
      <c r="C465" s="116"/>
      <c r="D465" s="116"/>
    </row>
    <row r="466" spans="2:4">
      <c r="B466" s="115"/>
      <c r="C466" s="116"/>
      <c r="D466" s="116"/>
    </row>
    <row r="467" spans="2:4">
      <c r="B467" s="115"/>
      <c r="C467" s="116"/>
      <c r="D467" s="116"/>
    </row>
    <row r="468" spans="2:4">
      <c r="B468" s="115"/>
      <c r="C468" s="116"/>
      <c r="D468" s="116"/>
    </row>
    <row r="469" spans="2:4">
      <c r="B469" s="115"/>
      <c r="C469" s="116"/>
      <c r="D469" s="116"/>
    </row>
    <row r="470" spans="2:4">
      <c r="B470" s="115"/>
      <c r="C470" s="116"/>
      <c r="D470" s="116"/>
    </row>
    <row r="471" spans="2:4">
      <c r="B471" s="115"/>
      <c r="C471" s="116"/>
      <c r="D471" s="116"/>
    </row>
    <row r="472" spans="2:4">
      <c r="B472" s="115"/>
      <c r="C472" s="116"/>
      <c r="D472" s="116"/>
    </row>
    <row r="473" spans="2:4">
      <c r="B473" s="115"/>
      <c r="C473" s="116"/>
      <c r="D473" s="116"/>
    </row>
    <row r="474" spans="2:4">
      <c r="B474" s="115"/>
      <c r="C474" s="116"/>
      <c r="D474" s="116"/>
    </row>
    <row r="475" spans="2:4">
      <c r="B475" s="115"/>
      <c r="C475" s="116"/>
      <c r="D475" s="116"/>
    </row>
    <row r="476" spans="2:4">
      <c r="B476" s="115"/>
      <c r="C476" s="116"/>
      <c r="D476" s="116"/>
    </row>
    <row r="477" spans="2:4">
      <c r="B477" s="115"/>
      <c r="C477" s="116"/>
      <c r="D477" s="116"/>
    </row>
    <row r="478" spans="2:4">
      <c r="B478" s="115"/>
      <c r="C478" s="116"/>
      <c r="D478" s="116"/>
    </row>
    <row r="479" spans="2:4">
      <c r="B479" s="115"/>
      <c r="C479" s="116"/>
      <c r="D479" s="116"/>
    </row>
    <row r="480" spans="2:4">
      <c r="B480" s="115"/>
      <c r="C480" s="116"/>
      <c r="D480" s="116"/>
    </row>
    <row r="481" spans="2:4">
      <c r="B481" s="115"/>
      <c r="C481" s="116"/>
      <c r="D481" s="116"/>
    </row>
    <row r="482" spans="2:4">
      <c r="B482" s="115"/>
      <c r="C482" s="116"/>
      <c r="D482" s="116"/>
    </row>
    <row r="483" spans="2:4">
      <c r="B483" s="115"/>
      <c r="C483" s="116"/>
      <c r="D483" s="116"/>
    </row>
    <row r="484" spans="2:4">
      <c r="B484" s="115"/>
      <c r="C484" s="116"/>
      <c r="D484" s="116"/>
    </row>
    <row r="485" spans="2:4">
      <c r="B485" s="115"/>
      <c r="C485" s="116"/>
      <c r="D485" s="116"/>
    </row>
    <row r="486" spans="2:4">
      <c r="B486" s="115"/>
      <c r="C486" s="116"/>
      <c r="D486" s="116"/>
    </row>
    <row r="487" spans="2:4">
      <c r="B487" s="115"/>
      <c r="C487" s="116"/>
      <c r="D487" s="116"/>
    </row>
    <row r="488" spans="2:4">
      <c r="B488" s="115"/>
      <c r="C488" s="116"/>
      <c r="D488" s="116"/>
    </row>
    <row r="489" spans="2:4">
      <c r="B489" s="115"/>
      <c r="C489" s="116"/>
      <c r="D489" s="116"/>
    </row>
    <row r="490" spans="2:4">
      <c r="B490" s="115"/>
      <c r="C490" s="116"/>
      <c r="D490" s="116"/>
    </row>
    <row r="491" spans="2:4">
      <c r="B491" s="115"/>
      <c r="C491" s="116"/>
      <c r="D491" s="116"/>
    </row>
    <row r="492" spans="2:4">
      <c r="B492" s="115"/>
      <c r="C492" s="116"/>
      <c r="D492" s="116"/>
    </row>
    <row r="493" spans="2:4">
      <c r="B493" s="115"/>
      <c r="C493" s="116"/>
      <c r="D493" s="116"/>
    </row>
    <row r="494" spans="2:4">
      <c r="B494" s="115"/>
      <c r="C494" s="116"/>
      <c r="D494" s="116"/>
    </row>
    <row r="495" spans="2:4">
      <c r="B495" s="115"/>
      <c r="C495" s="116"/>
      <c r="D495" s="116"/>
    </row>
    <row r="496" spans="2:4">
      <c r="B496" s="115"/>
      <c r="C496" s="116"/>
      <c r="D496" s="116"/>
    </row>
    <row r="497" spans="2:4">
      <c r="B497" s="115"/>
      <c r="C497" s="116"/>
      <c r="D497" s="116"/>
    </row>
    <row r="498" spans="2:4">
      <c r="B498" s="115"/>
      <c r="C498" s="116"/>
      <c r="D498" s="116"/>
    </row>
    <row r="499" spans="2:4">
      <c r="B499" s="115"/>
      <c r="C499" s="116"/>
      <c r="D499" s="116"/>
    </row>
    <row r="500" spans="2:4">
      <c r="B500" s="115"/>
      <c r="C500" s="116"/>
      <c r="D500" s="116"/>
    </row>
    <row r="501" spans="2:4">
      <c r="B501" s="115"/>
      <c r="C501" s="116"/>
      <c r="D501" s="116"/>
    </row>
    <row r="502" spans="2:4">
      <c r="B502" s="115"/>
      <c r="C502" s="116"/>
      <c r="D502" s="116"/>
    </row>
    <row r="503" spans="2:4">
      <c r="B503" s="115"/>
      <c r="C503" s="116"/>
      <c r="D503" s="116"/>
    </row>
    <row r="504" spans="2:4">
      <c r="B504" s="115"/>
      <c r="C504" s="116"/>
      <c r="D504" s="116"/>
    </row>
    <row r="505" spans="2:4">
      <c r="B505" s="115"/>
      <c r="C505" s="116"/>
      <c r="D505" s="116"/>
    </row>
    <row r="506" spans="2:4">
      <c r="B506" s="115"/>
      <c r="C506" s="116"/>
      <c r="D506" s="116"/>
    </row>
    <row r="507" spans="2:4">
      <c r="B507" s="115"/>
      <c r="C507" s="116"/>
      <c r="D507" s="116"/>
    </row>
    <row r="508" spans="2:4">
      <c r="B508" s="115"/>
      <c r="C508" s="116"/>
      <c r="D508" s="116"/>
    </row>
    <row r="509" spans="2:4">
      <c r="B509" s="115"/>
      <c r="C509" s="116"/>
      <c r="D509" s="116"/>
    </row>
    <row r="510" spans="2:4">
      <c r="B510" s="115"/>
      <c r="C510" s="116"/>
      <c r="D510" s="116"/>
    </row>
    <row r="511" spans="2:4">
      <c r="B511" s="115"/>
      <c r="C511" s="116"/>
      <c r="D511" s="116"/>
    </row>
    <row r="512" spans="2:4">
      <c r="B512" s="115"/>
      <c r="C512" s="116"/>
      <c r="D512" s="116"/>
    </row>
    <row r="513" spans="2:4">
      <c r="B513" s="115"/>
      <c r="C513" s="116"/>
      <c r="D513" s="116"/>
    </row>
    <row r="514" spans="2:4">
      <c r="B514" s="115"/>
      <c r="C514" s="116"/>
      <c r="D514" s="116"/>
    </row>
    <row r="515" spans="2:4">
      <c r="B515" s="115"/>
      <c r="C515" s="116"/>
      <c r="D515" s="116"/>
    </row>
    <row r="516" spans="2:4">
      <c r="B516" s="115"/>
      <c r="C516" s="116"/>
      <c r="D516" s="116"/>
    </row>
    <row r="517" spans="2:4">
      <c r="B517" s="115"/>
      <c r="C517" s="116"/>
      <c r="D517" s="116"/>
    </row>
    <row r="518" spans="2:4">
      <c r="B518" s="115"/>
      <c r="C518" s="116"/>
      <c r="D518" s="116"/>
    </row>
    <row r="519" spans="2:4">
      <c r="B519" s="115"/>
      <c r="C519" s="116"/>
      <c r="D519" s="116"/>
    </row>
    <row r="520" spans="2:4">
      <c r="B520" s="115"/>
      <c r="C520" s="116"/>
      <c r="D520" s="116"/>
    </row>
    <row r="521" spans="2:4">
      <c r="B521" s="115"/>
      <c r="C521" s="116"/>
      <c r="D521" s="116"/>
    </row>
    <row r="522" spans="2:4">
      <c r="B522" s="115"/>
      <c r="C522" s="116"/>
      <c r="D522" s="116"/>
    </row>
    <row r="523" spans="2:4">
      <c r="B523" s="115"/>
      <c r="C523" s="116"/>
      <c r="D523" s="116"/>
    </row>
    <row r="524" spans="2:4">
      <c r="B524" s="115"/>
      <c r="C524" s="116"/>
      <c r="D524" s="116"/>
    </row>
    <row r="525" spans="2:4">
      <c r="B525" s="115"/>
      <c r="C525" s="116"/>
      <c r="D525" s="116"/>
    </row>
    <row r="526" spans="2:4">
      <c r="B526" s="115"/>
      <c r="C526" s="116"/>
      <c r="D526" s="116"/>
    </row>
    <row r="527" spans="2:4">
      <c r="B527" s="115"/>
      <c r="C527" s="116"/>
      <c r="D527" s="116"/>
    </row>
    <row r="528" spans="2:4">
      <c r="B528" s="115"/>
      <c r="C528" s="116"/>
      <c r="D528" s="116"/>
    </row>
    <row r="529" spans="2:4">
      <c r="B529" s="115"/>
      <c r="C529" s="116"/>
      <c r="D529" s="116"/>
    </row>
    <row r="530" spans="2:4">
      <c r="B530" s="115"/>
      <c r="C530" s="116"/>
      <c r="D530" s="116"/>
    </row>
    <row r="531" spans="2:4">
      <c r="B531" s="115"/>
      <c r="C531" s="116"/>
      <c r="D531" s="116"/>
    </row>
    <row r="532" spans="2:4">
      <c r="B532" s="115"/>
      <c r="C532" s="116"/>
      <c r="D532" s="116"/>
    </row>
    <row r="533" spans="2:4">
      <c r="B533" s="115"/>
      <c r="C533" s="116"/>
      <c r="D533" s="116"/>
    </row>
    <row r="534" spans="2:4">
      <c r="B534" s="115"/>
      <c r="C534" s="116"/>
      <c r="D534" s="116"/>
    </row>
    <row r="535" spans="2:4">
      <c r="B535" s="115"/>
      <c r="C535" s="116"/>
      <c r="D535" s="116"/>
    </row>
    <row r="536" spans="2:4">
      <c r="B536" s="115"/>
      <c r="C536" s="116"/>
      <c r="D536" s="116"/>
    </row>
    <row r="537" spans="2:4">
      <c r="B537" s="115"/>
      <c r="C537" s="116"/>
      <c r="D537" s="116"/>
    </row>
    <row r="538" spans="2:4">
      <c r="B538" s="115"/>
      <c r="C538" s="116"/>
      <c r="D538" s="116"/>
    </row>
    <row r="539" spans="2:4">
      <c r="B539" s="115"/>
      <c r="C539" s="116"/>
      <c r="D539" s="116"/>
    </row>
    <row r="540" spans="2:4">
      <c r="B540" s="115"/>
      <c r="C540" s="116"/>
      <c r="D540" s="116"/>
    </row>
    <row r="541" spans="2:4">
      <c r="B541" s="115"/>
      <c r="C541" s="116"/>
      <c r="D541" s="116"/>
    </row>
    <row r="542" spans="2:4">
      <c r="B542" s="115"/>
      <c r="C542" s="116"/>
      <c r="D542" s="116"/>
    </row>
    <row r="543" spans="2:4">
      <c r="B543" s="115"/>
      <c r="C543" s="116"/>
      <c r="D543" s="116"/>
    </row>
    <row r="544" spans="2:4">
      <c r="B544" s="115"/>
      <c r="C544" s="116"/>
      <c r="D544" s="116"/>
    </row>
    <row r="545" spans="2:4">
      <c r="B545" s="115"/>
      <c r="C545" s="116"/>
      <c r="D545" s="116"/>
    </row>
    <row r="546" spans="2:4">
      <c r="B546" s="115"/>
      <c r="C546" s="116"/>
      <c r="D546" s="116"/>
    </row>
    <row r="547" spans="2:4">
      <c r="B547" s="115"/>
      <c r="C547" s="116"/>
      <c r="D547" s="116"/>
    </row>
    <row r="548" spans="2:4">
      <c r="B548" s="115"/>
      <c r="C548" s="116"/>
      <c r="D548" s="116"/>
    </row>
    <row r="549" spans="2:4">
      <c r="B549" s="115"/>
      <c r="C549" s="116"/>
      <c r="D549" s="116"/>
    </row>
    <row r="550" spans="2:4">
      <c r="B550" s="115"/>
      <c r="C550" s="116"/>
      <c r="D550" s="116"/>
    </row>
    <row r="551" spans="2:4">
      <c r="B551" s="115"/>
      <c r="C551" s="116"/>
      <c r="D551" s="116"/>
    </row>
    <row r="552" spans="2:4">
      <c r="B552" s="115"/>
      <c r="C552" s="116"/>
      <c r="D552" s="116"/>
    </row>
    <row r="553" spans="2:4">
      <c r="B553" s="115"/>
      <c r="C553" s="116"/>
      <c r="D553" s="116"/>
    </row>
    <row r="554" spans="2:4">
      <c r="B554" s="115"/>
      <c r="C554" s="116"/>
      <c r="D554" s="116"/>
    </row>
    <row r="555" spans="2:4">
      <c r="B555" s="115"/>
      <c r="C555" s="116"/>
      <c r="D555" s="116"/>
    </row>
    <row r="556" spans="2:4">
      <c r="B556" s="115"/>
      <c r="C556" s="116"/>
      <c r="D556" s="116"/>
    </row>
    <row r="557" spans="2:4">
      <c r="B557" s="115"/>
      <c r="C557" s="116"/>
      <c r="D557" s="116"/>
    </row>
    <row r="558" spans="2:4">
      <c r="B558" s="115"/>
      <c r="C558" s="116"/>
      <c r="D558" s="116"/>
    </row>
    <row r="559" spans="2:4">
      <c r="B559" s="115"/>
      <c r="C559" s="116"/>
      <c r="D559" s="116"/>
    </row>
    <row r="560" spans="2:4">
      <c r="B560" s="115"/>
      <c r="C560" s="116"/>
      <c r="D560" s="116"/>
    </row>
    <row r="561" spans="2:4">
      <c r="B561" s="115"/>
      <c r="C561" s="116"/>
      <c r="D561" s="116"/>
    </row>
    <row r="562" spans="2:4">
      <c r="B562" s="115"/>
      <c r="C562" s="116"/>
      <c r="D562" s="116"/>
    </row>
    <row r="563" spans="2:4">
      <c r="B563" s="115"/>
      <c r="C563" s="116"/>
      <c r="D563" s="116"/>
    </row>
    <row r="564" spans="2:4">
      <c r="B564" s="115"/>
      <c r="C564" s="116"/>
      <c r="D564" s="116"/>
    </row>
    <row r="565" spans="2:4">
      <c r="B565" s="115"/>
      <c r="C565" s="116"/>
      <c r="D565" s="116"/>
    </row>
    <row r="566" spans="2:4">
      <c r="B566" s="115"/>
      <c r="C566" s="116"/>
      <c r="D566" s="116"/>
    </row>
    <row r="567" spans="2:4">
      <c r="B567" s="115"/>
      <c r="C567" s="116"/>
      <c r="D567" s="116"/>
    </row>
    <row r="568" spans="2:4">
      <c r="B568" s="115"/>
      <c r="C568" s="116"/>
      <c r="D568" s="116"/>
    </row>
    <row r="569" spans="2:4">
      <c r="B569" s="115"/>
      <c r="C569" s="116"/>
      <c r="D569" s="116"/>
    </row>
    <row r="570" spans="2:4">
      <c r="B570" s="115"/>
      <c r="C570" s="116"/>
      <c r="D570" s="116"/>
    </row>
    <row r="571" spans="2:4">
      <c r="B571" s="115"/>
      <c r="C571" s="116"/>
      <c r="D571" s="116"/>
    </row>
    <row r="572" spans="2:4">
      <c r="B572" s="115"/>
      <c r="C572" s="116"/>
      <c r="D572" s="116"/>
    </row>
    <row r="573" spans="2:4">
      <c r="B573" s="115"/>
      <c r="C573" s="116"/>
      <c r="D573" s="116"/>
    </row>
    <row r="574" spans="2:4">
      <c r="B574" s="115"/>
      <c r="C574" s="116"/>
      <c r="D574" s="116"/>
    </row>
    <row r="575" spans="2:4">
      <c r="B575" s="115"/>
      <c r="C575" s="116"/>
      <c r="D575" s="116"/>
    </row>
    <row r="576" spans="2:4">
      <c r="B576" s="115"/>
      <c r="C576" s="116"/>
      <c r="D576" s="116"/>
    </row>
    <row r="577" spans="2:4">
      <c r="B577" s="115"/>
      <c r="C577" s="116"/>
      <c r="D577" s="116"/>
    </row>
    <row r="578" spans="2:4">
      <c r="B578" s="115"/>
      <c r="C578" s="116"/>
      <c r="D578" s="116"/>
    </row>
    <row r="579" spans="2:4">
      <c r="B579" s="115"/>
      <c r="C579" s="116"/>
      <c r="D579" s="116"/>
    </row>
    <row r="580" spans="2:4">
      <c r="B580" s="115"/>
      <c r="C580" s="116"/>
      <c r="D580" s="116"/>
    </row>
    <row r="581" spans="2:4">
      <c r="B581" s="115"/>
      <c r="C581" s="116"/>
      <c r="D581" s="116"/>
    </row>
    <row r="582" spans="2:4">
      <c r="B582" s="115"/>
      <c r="C582" s="116"/>
      <c r="D582" s="116"/>
    </row>
    <row r="583" spans="2:4">
      <c r="B583" s="115"/>
      <c r="C583" s="116"/>
      <c r="D583" s="116"/>
    </row>
    <row r="584" spans="2:4">
      <c r="B584" s="115"/>
      <c r="C584" s="116"/>
      <c r="D584" s="116"/>
    </row>
    <row r="585" spans="2:4">
      <c r="B585" s="115"/>
      <c r="C585" s="116"/>
      <c r="D585" s="116"/>
    </row>
    <row r="586" spans="2:4">
      <c r="B586" s="115"/>
      <c r="C586" s="116"/>
      <c r="D586" s="116"/>
    </row>
    <row r="587" spans="2:4">
      <c r="B587" s="115"/>
      <c r="C587" s="116"/>
      <c r="D587" s="116"/>
    </row>
    <row r="588" spans="2:4">
      <c r="B588" s="115"/>
      <c r="C588" s="116"/>
      <c r="D588" s="116"/>
    </row>
    <row r="589" spans="2:4">
      <c r="B589" s="115"/>
      <c r="C589" s="116"/>
      <c r="D589" s="116"/>
    </row>
    <row r="590" spans="2:4">
      <c r="B590" s="115"/>
      <c r="C590" s="116"/>
      <c r="D590" s="116"/>
    </row>
    <row r="591" spans="2:4">
      <c r="B591" s="115"/>
      <c r="C591" s="116"/>
      <c r="D591" s="116"/>
    </row>
    <row r="592" spans="2:4">
      <c r="B592" s="115"/>
      <c r="C592" s="116"/>
      <c r="D592" s="116"/>
    </row>
    <row r="593" spans="2:4">
      <c r="B593" s="115"/>
      <c r="C593" s="116"/>
      <c r="D593" s="116"/>
    </row>
    <row r="594" spans="2:4">
      <c r="B594" s="115"/>
      <c r="C594" s="116"/>
      <c r="D594" s="116"/>
    </row>
    <row r="595" spans="2:4">
      <c r="B595" s="115"/>
      <c r="C595" s="116"/>
      <c r="D595" s="116"/>
    </row>
    <row r="596" spans="2:4">
      <c r="B596" s="115"/>
      <c r="C596" s="116"/>
      <c r="D596" s="116"/>
    </row>
    <row r="597" spans="2:4">
      <c r="B597" s="115"/>
      <c r="C597" s="116"/>
      <c r="D597" s="116"/>
    </row>
    <row r="598" spans="2:4">
      <c r="B598" s="115"/>
      <c r="C598" s="116"/>
      <c r="D598" s="116"/>
    </row>
    <row r="599" spans="2:4">
      <c r="B599" s="115"/>
      <c r="C599" s="116"/>
      <c r="D599" s="116"/>
    </row>
    <row r="600" spans="2:4">
      <c r="B600" s="115"/>
      <c r="C600" s="116"/>
      <c r="D600" s="116"/>
    </row>
    <row r="601" spans="2:4">
      <c r="B601" s="115"/>
      <c r="C601" s="116"/>
      <c r="D601" s="116"/>
    </row>
    <row r="602" spans="2:4">
      <c r="B602" s="115"/>
      <c r="C602" s="116"/>
      <c r="D602" s="116"/>
    </row>
    <row r="603" spans="2:4">
      <c r="B603" s="115"/>
      <c r="C603" s="116"/>
      <c r="D603" s="116"/>
    </row>
    <row r="604" spans="2:4">
      <c r="B604" s="115"/>
      <c r="C604" s="116"/>
      <c r="D604" s="116"/>
    </row>
    <row r="605" spans="2:4">
      <c r="B605" s="115"/>
      <c r="C605" s="116"/>
      <c r="D605" s="116"/>
    </row>
    <row r="606" spans="2:4">
      <c r="B606" s="115"/>
      <c r="C606" s="116"/>
      <c r="D606" s="116"/>
    </row>
    <row r="607" spans="2:4">
      <c r="B607" s="115"/>
      <c r="C607" s="116"/>
      <c r="D607" s="116"/>
    </row>
    <row r="608" spans="2:4">
      <c r="B608" s="115"/>
      <c r="C608" s="116"/>
      <c r="D608" s="116"/>
    </row>
    <row r="609" spans="2:4">
      <c r="B609" s="115"/>
      <c r="C609" s="116"/>
      <c r="D609" s="116"/>
    </row>
    <row r="610" spans="2:4">
      <c r="B610" s="115"/>
      <c r="C610" s="116"/>
      <c r="D610" s="116"/>
    </row>
    <row r="611" spans="2:4">
      <c r="B611" s="115"/>
      <c r="C611" s="116"/>
      <c r="D611" s="116"/>
    </row>
    <row r="612" spans="2:4">
      <c r="B612" s="115"/>
      <c r="C612" s="116"/>
      <c r="D612" s="116"/>
    </row>
    <row r="613" spans="2:4">
      <c r="B613" s="115"/>
      <c r="C613" s="116"/>
      <c r="D613" s="116"/>
    </row>
    <row r="614" spans="2:4">
      <c r="B614" s="115"/>
      <c r="C614" s="116"/>
      <c r="D614" s="116"/>
    </row>
    <row r="615" spans="2:4">
      <c r="B615" s="115"/>
      <c r="C615" s="116"/>
      <c r="D615" s="116"/>
    </row>
    <row r="616" spans="2:4">
      <c r="B616" s="115"/>
      <c r="C616" s="116"/>
      <c r="D616" s="116"/>
    </row>
    <row r="617" spans="2:4">
      <c r="B617" s="115"/>
      <c r="C617" s="116"/>
      <c r="D617" s="116"/>
    </row>
    <row r="618" spans="2:4">
      <c r="B618" s="115"/>
      <c r="C618" s="116"/>
      <c r="D618" s="116"/>
    </row>
    <row r="619" spans="2:4">
      <c r="B619" s="115"/>
      <c r="C619" s="116"/>
      <c r="D619" s="116"/>
    </row>
    <row r="620" spans="2:4">
      <c r="B620" s="115"/>
      <c r="C620" s="116"/>
      <c r="D620" s="116"/>
    </row>
    <row r="621" spans="2:4">
      <c r="B621" s="115"/>
      <c r="C621" s="116"/>
      <c r="D621" s="116"/>
    </row>
    <row r="622" spans="2:4">
      <c r="B622" s="115"/>
      <c r="C622" s="116"/>
      <c r="D622" s="116"/>
    </row>
    <row r="623" spans="2:4">
      <c r="B623" s="115"/>
      <c r="C623" s="116"/>
      <c r="D623" s="116"/>
    </row>
    <row r="624" spans="2:4">
      <c r="B624" s="115"/>
      <c r="C624" s="116"/>
      <c r="D624" s="116"/>
    </row>
    <row r="625" spans="2:4">
      <c r="B625" s="115"/>
      <c r="C625" s="116"/>
      <c r="D625" s="116"/>
    </row>
    <row r="626" spans="2:4">
      <c r="B626" s="115"/>
      <c r="C626" s="116"/>
      <c r="D626" s="116"/>
    </row>
    <row r="627" spans="2:4">
      <c r="B627" s="115"/>
      <c r="C627" s="116"/>
      <c r="D627" s="116"/>
    </row>
    <row r="628" spans="2:4">
      <c r="B628" s="115"/>
      <c r="C628" s="116"/>
      <c r="D628" s="116"/>
    </row>
    <row r="629" spans="2:4">
      <c r="B629" s="115"/>
      <c r="C629" s="116"/>
      <c r="D629" s="116"/>
    </row>
    <row r="630" spans="2:4">
      <c r="B630" s="115"/>
      <c r="C630" s="116"/>
      <c r="D630" s="116"/>
    </row>
    <row r="631" spans="2:4">
      <c r="B631" s="115"/>
      <c r="C631" s="116"/>
      <c r="D631" s="116"/>
    </row>
    <row r="632" spans="2:4">
      <c r="B632" s="115"/>
      <c r="C632" s="116"/>
      <c r="D632" s="116"/>
    </row>
    <row r="633" spans="2:4">
      <c r="B633" s="115"/>
      <c r="C633" s="116"/>
      <c r="D633" s="116"/>
    </row>
    <row r="634" spans="2:4">
      <c r="B634" s="115"/>
      <c r="C634" s="116"/>
      <c r="D634" s="116"/>
    </row>
    <row r="635" spans="2:4">
      <c r="B635" s="115"/>
      <c r="C635" s="116"/>
      <c r="D635" s="116"/>
    </row>
    <row r="636" spans="2:4">
      <c r="B636" s="115"/>
      <c r="C636" s="116"/>
      <c r="D636" s="116"/>
    </row>
    <row r="637" spans="2:4">
      <c r="B637" s="115"/>
      <c r="C637" s="116"/>
      <c r="D637" s="116"/>
    </row>
    <row r="638" spans="2:4">
      <c r="B638" s="115"/>
      <c r="C638" s="116"/>
      <c r="D638" s="116"/>
    </row>
    <row r="639" spans="2:4">
      <c r="B639" s="115"/>
      <c r="C639" s="116"/>
      <c r="D639" s="116"/>
    </row>
    <row r="640" spans="2:4">
      <c r="B640" s="115"/>
      <c r="C640" s="116"/>
      <c r="D640" s="116"/>
    </row>
    <row r="641" spans="2:4">
      <c r="B641" s="115"/>
      <c r="C641" s="116"/>
      <c r="D641" s="116"/>
    </row>
    <row r="642" spans="2:4">
      <c r="B642" s="115"/>
      <c r="C642" s="116"/>
      <c r="D642" s="116"/>
    </row>
    <row r="643" spans="2:4">
      <c r="B643" s="115"/>
      <c r="C643" s="116"/>
      <c r="D643" s="116"/>
    </row>
    <row r="644" spans="2:4">
      <c r="B644" s="115"/>
      <c r="C644" s="116"/>
      <c r="D644" s="116"/>
    </row>
    <row r="645" spans="2:4">
      <c r="B645" s="115"/>
      <c r="C645" s="116"/>
      <c r="D645" s="116"/>
    </row>
    <row r="646" spans="2:4">
      <c r="B646" s="115"/>
      <c r="C646" s="116"/>
      <c r="D646" s="116"/>
    </row>
    <row r="647" spans="2:4">
      <c r="B647" s="115"/>
      <c r="C647" s="116"/>
      <c r="D647" s="116"/>
    </row>
    <row r="648" spans="2:4">
      <c r="B648" s="115"/>
      <c r="C648" s="116"/>
      <c r="D648" s="116"/>
    </row>
    <row r="649" spans="2:4">
      <c r="B649" s="115"/>
      <c r="C649" s="116"/>
      <c r="D649" s="116"/>
    </row>
    <row r="650" spans="2:4">
      <c r="B650" s="115"/>
      <c r="C650" s="116"/>
      <c r="D650" s="116"/>
    </row>
    <row r="651" spans="2:4">
      <c r="B651" s="115"/>
      <c r="C651" s="116"/>
      <c r="D651" s="116"/>
    </row>
    <row r="652" spans="2:4">
      <c r="B652" s="115"/>
      <c r="C652" s="116"/>
      <c r="D652" s="116"/>
    </row>
    <row r="653" spans="2:4">
      <c r="B653" s="115"/>
      <c r="C653" s="116"/>
      <c r="D653" s="116"/>
    </row>
    <row r="654" spans="2:4">
      <c r="B654" s="115"/>
      <c r="C654" s="116"/>
      <c r="D654" s="116"/>
    </row>
    <row r="655" spans="2:4">
      <c r="B655" s="115"/>
      <c r="C655" s="116"/>
      <c r="D655" s="116"/>
    </row>
    <row r="656" spans="2:4">
      <c r="B656" s="115"/>
      <c r="C656" s="116"/>
      <c r="D656" s="116"/>
    </row>
    <row r="657" spans="2:4">
      <c r="B657" s="115"/>
      <c r="C657" s="116"/>
      <c r="D657" s="116"/>
    </row>
    <row r="658" spans="2:4">
      <c r="B658" s="115"/>
      <c r="C658" s="116"/>
      <c r="D658" s="116"/>
    </row>
    <row r="659" spans="2:4">
      <c r="B659" s="115"/>
      <c r="C659" s="116"/>
      <c r="D659" s="116"/>
    </row>
    <row r="660" spans="2:4">
      <c r="B660" s="115"/>
      <c r="C660" s="116"/>
      <c r="D660" s="116"/>
    </row>
    <row r="661" spans="2:4">
      <c r="B661" s="115"/>
      <c r="C661" s="116"/>
      <c r="D661" s="116"/>
    </row>
    <row r="662" spans="2:4">
      <c r="B662" s="115"/>
      <c r="C662" s="116"/>
      <c r="D662" s="116"/>
    </row>
    <row r="663" spans="2:4">
      <c r="B663" s="115"/>
      <c r="C663" s="116"/>
      <c r="D663" s="116"/>
    </row>
    <row r="664" spans="2:4">
      <c r="B664" s="115"/>
      <c r="C664" s="116"/>
      <c r="D664" s="116"/>
    </row>
    <row r="665" spans="2:4">
      <c r="B665" s="115"/>
      <c r="C665" s="116"/>
      <c r="D665" s="116"/>
    </row>
    <row r="666" spans="2:4">
      <c r="B666" s="115"/>
      <c r="C666" s="116"/>
      <c r="D666" s="116"/>
    </row>
    <row r="667" spans="2:4">
      <c r="B667" s="115"/>
      <c r="C667" s="116"/>
      <c r="D667" s="116"/>
    </row>
    <row r="668" spans="2:4">
      <c r="B668" s="115"/>
      <c r="C668" s="116"/>
      <c r="D668" s="116"/>
    </row>
    <row r="669" spans="2:4">
      <c r="B669" s="115"/>
      <c r="C669" s="116"/>
      <c r="D669" s="116"/>
    </row>
    <row r="670" spans="2:4">
      <c r="B670" s="115"/>
      <c r="C670" s="116"/>
      <c r="D670" s="116"/>
    </row>
    <row r="671" spans="2:4">
      <c r="B671" s="115"/>
      <c r="C671" s="116"/>
      <c r="D671" s="116"/>
    </row>
    <row r="672" spans="2:4">
      <c r="B672" s="115"/>
      <c r="C672" s="116"/>
      <c r="D672" s="116"/>
    </row>
    <row r="673" spans="2:4">
      <c r="B673" s="115"/>
      <c r="C673" s="116"/>
      <c r="D673" s="116"/>
    </row>
    <row r="674" spans="2:4">
      <c r="B674" s="115"/>
      <c r="C674" s="116"/>
      <c r="D674" s="116"/>
    </row>
    <row r="675" spans="2:4">
      <c r="B675" s="115"/>
      <c r="C675" s="116"/>
      <c r="D675" s="116"/>
    </row>
    <row r="676" spans="2:4">
      <c r="B676" s="115"/>
      <c r="C676" s="116"/>
      <c r="D676" s="116"/>
    </row>
    <row r="677" spans="2:4">
      <c r="B677" s="115"/>
      <c r="C677" s="116"/>
      <c r="D677" s="116"/>
    </row>
    <row r="678" spans="2:4">
      <c r="B678" s="115"/>
      <c r="C678" s="116"/>
      <c r="D678" s="116"/>
    </row>
    <row r="679" spans="2:4">
      <c r="B679" s="115"/>
      <c r="C679" s="116"/>
      <c r="D679" s="116"/>
    </row>
    <row r="680" spans="2:4">
      <c r="B680" s="115"/>
      <c r="C680" s="116"/>
      <c r="D680" s="116"/>
    </row>
    <row r="681" spans="2:4">
      <c r="B681" s="115"/>
      <c r="C681" s="116"/>
      <c r="D681" s="116"/>
    </row>
    <row r="682" spans="2:4">
      <c r="B682" s="115"/>
      <c r="C682" s="116"/>
      <c r="D682" s="116"/>
    </row>
    <row r="683" spans="2:4">
      <c r="B683" s="115"/>
      <c r="C683" s="116"/>
      <c r="D683" s="116"/>
    </row>
    <row r="684" spans="2:4">
      <c r="B684" s="115"/>
      <c r="C684" s="116"/>
      <c r="D684" s="116"/>
    </row>
    <row r="685" spans="2:4">
      <c r="B685" s="115"/>
      <c r="C685" s="116"/>
      <c r="D685" s="116"/>
    </row>
    <row r="686" spans="2:4">
      <c r="B686" s="115"/>
      <c r="C686" s="116"/>
      <c r="D686" s="116"/>
    </row>
    <row r="687" spans="2:4">
      <c r="B687" s="115"/>
      <c r="C687" s="116"/>
      <c r="D687" s="116"/>
    </row>
    <row r="688" spans="2:4">
      <c r="B688" s="115"/>
      <c r="C688" s="116"/>
      <c r="D688" s="116"/>
    </row>
    <row r="689" spans="2:4">
      <c r="B689" s="115"/>
      <c r="C689" s="116"/>
      <c r="D689" s="116"/>
    </row>
    <row r="690" spans="2:4">
      <c r="B690" s="115"/>
      <c r="C690" s="116"/>
      <c r="D690" s="116"/>
    </row>
    <row r="691" spans="2:4">
      <c r="B691" s="115"/>
      <c r="C691" s="116"/>
      <c r="D691" s="116"/>
    </row>
    <row r="692" spans="2:4">
      <c r="B692" s="115"/>
      <c r="C692" s="116"/>
      <c r="D692" s="116"/>
    </row>
    <row r="693" spans="2:4">
      <c r="B693" s="115"/>
      <c r="C693" s="116"/>
      <c r="D693" s="116"/>
    </row>
    <row r="694" spans="2:4">
      <c r="B694" s="115"/>
      <c r="C694" s="116"/>
      <c r="D694" s="116"/>
    </row>
    <row r="695" spans="2:4">
      <c r="B695" s="115"/>
      <c r="C695" s="116"/>
      <c r="D695" s="116"/>
    </row>
    <row r="696" spans="2:4">
      <c r="B696" s="115"/>
      <c r="C696" s="116"/>
      <c r="D696" s="116"/>
    </row>
    <row r="697" spans="2:4">
      <c r="B697" s="115"/>
      <c r="C697" s="116"/>
      <c r="D697" s="116"/>
    </row>
    <row r="698" spans="2:4">
      <c r="B698" s="115"/>
      <c r="C698" s="116"/>
      <c r="D698" s="116"/>
    </row>
    <row r="699" spans="2:4">
      <c r="B699" s="115"/>
      <c r="C699" s="116"/>
      <c r="D699" s="116"/>
    </row>
    <row r="700" spans="2:4">
      <c r="B700" s="115"/>
      <c r="C700" s="116"/>
      <c r="D700" s="116"/>
    </row>
    <row r="701" spans="2:4">
      <c r="B701" s="115"/>
      <c r="C701" s="116"/>
      <c r="D701" s="116"/>
    </row>
    <row r="702" spans="2:4">
      <c r="B702" s="115"/>
      <c r="C702" s="116"/>
      <c r="D702" s="116"/>
    </row>
    <row r="703" spans="2:4">
      <c r="B703" s="115"/>
      <c r="C703" s="116"/>
      <c r="D703" s="116"/>
    </row>
    <row r="704" spans="2:4">
      <c r="B704" s="115"/>
      <c r="C704" s="116"/>
      <c r="D704" s="116"/>
    </row>
    <row r="705" spans="2:4">
      <c r="B705" s="115"/>
      <c r="C705" s="116"/>
      <c r="D705" s="116"/>
    </row>
    <row r="706" spans="2:4">
      <c r="B706" s="115"/>
      <c r="C706" s="116"/>
      <c r="D706" s="116"/>
    </row>
    <row r="707" spans="2:4">
      <c r="B707" s="115"/>
      <c r="C707" s="116"/>
      <c r="D707" s="116"/>
    </row>
    <row r="708" spans="2:4">
      <c r="B708" s="115"/>
      <c r="C708" s="116"/>
      <c r="D708" s="116"/>
    </row>
    <row r="709" spans="2:4">
      <c r="B709" s="115"/>
      <c r="C709" s="116"/>
      <c r="D709" s="116"/>
    </row>
    <row r="710" spans="2:4">
      <c r="B710" s="115"/>
      <c r="C710" s="116"/>
      <c r="D710" s="116"/>
    </row>
    <row r="711" spans="2:4">
      <c r="B711" s="115"/>
      <c r="C711" s="116"/>
      <c r="D711" s="116"/>
    </row>
    <row r="712" spans="2:4">
      <c r="B712" s="115"/>
      <c r="C712" s="116"/>
      <c r="D712" s="116"/>
    </row>
    <row r="713" spans="2:4">
      <c r="B713" s="115"/>
      <c r="C713" s="116"/>
      <c r="D713" s="116"/>
    </row>
    <row r="714" spans="2:4">
      <c r="B714" s="115"/>
      <c r="C714" s="116"/>
      <c r="D714" s="116"/>
    </row>
    <row r="715" spans="2:4">
      <c r="B715" s="115"/>
      <c r="C715" s="116"/>
      <c r="D715" s="116"/>
    </row>
    <row r="716" spans="2:4">
      <c r="B716" s="115"/>
      <c r="C716" s="116"/>
      <c r="D716" s="116"/>
    </row>
    <row r="717" spans="2:4">
      <c r="B717" s="115"/>
      <c r="C717" s="116"/>
      <c r="D717" s="116"/>
    </row>
    <row r="718" spans="2:4">
      <c r="B718" s="115"/>
      <c r="C718" s="116"/>
      <c r="D718" s="116"/>
    </row>
    <row r="719" spans="2:4">
      <c r="B719" s="115"/>
      <c r="C719" s="116"/>
      <c r="D719" s="116"/>
    </row>
    <row r="720" spans="2:4">
      <c r="B720" s="115"/>
      <c r="C720" s="116"/>
      <c r="D720" s="116"/>
    </row>
    <row r="721" spans="2:4">
      <c r="B721" s="115"/>
      <c r="C721" s="116"/>
      <c r="D721" s="116"/>
    </row>
    <row r="722" spans="2:4">
      <c r="B722" s="115"/>
      <c r="C722" s="116"/>
      <c r="D722" s="116"/>
    </row>
    <row r="723" spans="2:4">
      <c r="B723" s="115"/>
      <c r="C723" s="116"/>
      <c r="D723" s="116"/>
    </row>
    <row r="724" spans="2:4">
      <c r="B724" s="115"/>
      <c r="C724" s="116"/>
      <c r="D724" s="116"/>
    </row>
    <row r="725" spans="2:4">
      <c r="B725" s="115"/>
      <c r="C725" s="116"/>
      <c r="D725" s="116"/>
    </row>
    <row r="726" spans="2:4">
      <c r="B726" s="115"/>
      <c r="C726" s="116"/>
      <c r="D726" s="116"/>
    </row>
    <row r="727" spans="2:4">
      <c r="B727" s="115"/>
      <c r="C727" s="116"/>
      <c r="D727" s="116"/>
    </row>
    <row r="728" spans="2:4">
      <c r="B728" s="115"/>
      <c r="C728" s="116"/>
      <c r="D728" s="116"/>
    </row>
    <row r="729" spans="2:4">
      <c r="B729" s="115"/>
      <c r="C729" s="116"/>
      <c r="D729" s="116"/>
    </row>
    <row r="730" spans="2:4">
      <c r="B730" s="115"/>
      <c r="C730" s="116"/>
      <c r="D730" s="116"/>
    </row>
    <row r="731" spans="2:4">
      <c r="B731" s="115"/>
      <c r="C731" s="116"/>
      <c r="D731" s="116"/>
    </row>
    <row r="732" spans="2:4">
      <c r="B732" s="115"/>
      <c r="C732" s="116"/>
      <c r="D732" s="116"/>
    </row>
    <row r="733" spans="2:4">
      <c r="B733" s="115"/>
      <c r="C733" s="116"/>
      <c r="D733" s="116"/>
    </row>
    <row r="734" spans="2:4">
      <c r="B734" s="115"/>
      <c r="C734" s="116"/>
      <c r="D734" s="116"/>
    </row>
    <row r="735" spans="2:4">
      <c r="B735" s="115"/>
      <c r="C735" s="116"/>
      <c r="D735" s="116"/>
    </row>
    <row r="736" spans="2:4">
      <c r="B736" s="115"/>
      <c r="C736" s="116"/>
      <c r="D736" s="116"/>
    </row>
    <row r="737" spans="2:4">
      <c r="B737" s="115"/>
      <c r="C737" s="116"/>
      <c r="D737" s="116"/>
    </row>
    <row r="738" spans="2:4">
      <c r="B738" s="115"/>
      <c r="C738" s="116"/>
      <c r="D738" s="116"/>
    </row>
    <row r="739" spans="2:4">
      <c r="B739" s="115"/>
      <c r="C739" s="116"/>
      <c r="D739" s="116"/>
    </row>
    <row r="740" spans="2:4">
      <c r="B740" s="115"/>
      <c r="C740" s="116"/>
      <c r="D740" s="116"/>
    </row>
    <row r="741" spans="2:4">
      <c r="B741" s="115"/>
      <c r="C741" s="116"/>
      <c r="D741" s="116"/>
    </row>
    <row r="742" spans="2:4">
      <c r="B742" s="115"/>
      <c r="C742" s="116"/>
      <c r="D742" s="116"/>
    </row>
    <row r="743" spans="2:4">
      <c r="B743" s="115"/>
      <c r="C743" s="116"/>
      <c r="D743" s="116"/>
    </row>
    <row r="744" spans="2:4">
      <c r="B744" s="115"/>
      <c r="C744" s="116"/>
      <c r="D744" s="116"/>
    </row>
    <row r="745" spans="2:4">
      <c r="B745" s="115"/>
      <c r="C745" s="116"/>
      <c r="D745" s="116"/>
    </row>
    <row r="746" spans="2:4">
      <c r="B746" s="115"/>
      <c r="C746" s="116"/>
      <c r="D746" s="116"/>
    </row>
    <row r="747" spans="2:4">
      <c r="B747" s="115"/>
      <c r="C747" s="116"/>
      <c r="D747" s="116"/>
    </row>
    <row r="748" spans="2:4">
      <c r="B748" s="115"/>
      <c r="C748" s="116"/>
      <c r="D748" s="116"/>
    </row>
    <row r="749" spans="2:4">
      <c r="B749" s="115"/>
      <c r="C749" s="116"/>
      <c r="D749" s="116"/>
    </row>
    <row r="750" spans="2:4">
      <c r="B750" s="115"/>
      <c r="C750" s="116"/>
      <c r="D750" s="116"/>
    </row>
    <row r="751" spans="2:4">
      <c r="B751" s="115"/>
      <c r="C751" s="116"/>
      <c r="D751" s="116"/>
    </row>
    <row r="752" spans="2:4">
      <c r="B752" s="115"/>
      <c r="C752" s="116"/>
      <c r="D752" s="116"/>
    </row>
    <row r="753" spans="2:4">
      <c r="B753" s="115"/>
      <c r="C753" s="116"/>
      <c r="D753" s="116"/>
    </row>
    <row r="754" spans="2:4">
      <c r="B754" s="115"/>
      <c r="C754" s="116"/>
      <c r="D754" s="116"/>
    </row>
    <row r="755" spans="2:4">
      <c r="B755" s="115"/>
      <c r="C755" s="116"/>
      <c r="D755" s="116"/>
    </row>
    <row r="756" spans="2:4">
      <c r="B756" s="115"/>
      <c r="C756" s="116"/>
      <c r="D756" s="116"/>
    </row>
    <row r="757" spans="2:4">
      <c r="B757" s="115"/>
      <c r="C757" s="116"/>
      <c r="D757" s="116"/>
    </row>
    <row r="758" spans="2:4">
      <c r="B758" s="115"/>
      <c r="C758" s="116"/>
      <c r="D758" s="116"/>
    </row>
    <row r="759" spans="2:4">
      <c r="B759" s="115"/>
      <c r="C759" s="116"/>
      <c r="D759" s="116"/>
    </row>
    <row r="760" spans="2:4">
      <c r="B760" s="115"/>
      <c r="C760" s="116"/>
      <c r="D760" s="116"/>
    </row>
    <row r="761" spans="2:4">
      <c r="B761" s="115"/>
      <c r="C761" s="116"/>
      <c r="D761" s="116"/>
    </row>
    <row r="762" spans="2:4">
      <c r="B762" s="115"/>
      <c r="C762" s="116"/>
      <c r="D762" s="116"/>
    </row>
    <row r="763" spans="2:4">
      <c r="B763" s="115"/>
      <c r="C763" s="116"/>
      <c r="D763" s="116"/>
    </row>
    <row r="764" spans="2:4">
      <c r="B764" s="115"/>
      <c r="C764" s="116"/>
      <c r="D764" s="116"/>
    </row>
    <row r="765" spans="2:4">
      <c r="B765" s="115"/>
      <c r="C765" s="116"/>
      <c r="D765" s="116"/>
    </row>
    <row r="766" spans="2:4">
      <c r="B766" s="115"/>
      <c r="C766" s="116"/>
      <c r="D766" s="116"/>
    </row>
    <row r="767" spans="2:4">
      <c r="B767" s="115"/>
      <c r="C767" s="116"/>
      <c r="D767" s="116"/>
    </row>
    <row r="768" spans="2:4">
      <c r="B768" s="115"/>
      <c r="C768" s="116"/>
      <c r="D768" s="116"/>
    </row>
    <row r="769" spans="2:4">
      <c r="B769" s="115"/>
      <c r="C769" s="116"/>
      <c r="D769" s="116"/>
    </row>
    <row r="770" spans="2:4">
      <c r="B770" s="115"/>
      <c r="C770" s="116"/>
      <c r="D770" s="116"/>
    </row>
    <row r="771" spans="2:4">
      <c r="B771" s="115"/>
      <c r="C771" s="116"/>
      <c r="D771" s="116"/>
    </row>
    <row r="772" spans="2:4">
      <c r="B772" s="115"/>
      <c r="C772" s="116"/>
      <c r="D772" s="116"/>
    </row>
    <row r="773" spans="2:4">
      <c r="B773" s="115"/>
      <c r="C773" s="116"/>
      <c r="D773" s="116"/>
    </row>
    <row r="774" spans="2:4">
      <c r="B774" s="115"/>
      <c r="C774" s="116"/>
      <c r="D774" s="116"/>
    </row>
    <row r="775" spans="2:4">
      <c r="B775" s="115"/>
      <c r="C775" s="116"/>
      <c r="D775" s="116"/>
    </row>
    <row r="776" spans="2:4">
      <c r="B776" s="115"/>
      <c r="C776" s="116"/>
      <c r="D776" s="116"/>
    </row>
    <row r="777" spans="2:4">
      <c r="B777" s="115"/>
      <c r="C777" s="116"/>
      <c r="D777" s="116"/>
    </row>
    <row r="778" spans="2:4">
      <c r="B778" s="115"/>
      <c r="C778" s="116"/>
      <c r="D778" s="116"/>
    </row>
    <row r="779" spans="2:4">
      <c r="B779" s="115"/>
      <c r="C779" s="116"/>
      <c r="D779" s="116"/>
    </row>
    <row r="780" spans="2:4">
      <c r="B780" s="115"/>
      <c r="C780" s="116"/>
      <c r="D780" s="116"/>
    </row>
    <row r="781" spans="2:4">
      <c r="B781" s="115"/>
      <c r="C781" s="116"/>
      <c r="D781" s="116"/>
    </row>
    <row r="782" spans="2:4">
      <c r="B782" s="115"/>
      <c r="C782" s="116"/>
      <c r="D782" s="116"/>
    </row>
    <row r="783" spans="2:4">
      <c r="B783" s="115"/>
      <c r="C783" s="116"/>
      <c r="D783" s="116"/>
    </row>
    <row r="784" spans="2:4">
      <c r="B784" s="115"/>
      <c r="C784" s="116"/>
      <c r="D784" s="116"/>
    </row>
    <row r="785" spans="2:4">
      <c r="B785" s="115"/>
      <c r="C785" s="116"/>
      <c r="D785" s="116"/>
    </row>
    <row r="786" spans="2:4">
      <c r="B786" s="115"/>
      <c r="C786" s="116"/>
      <c r="D786" s="116"/>
    </row>
    <row r="787" spans="2:4">
      <c r="B787" s="115"/>
      <c r="C787" s="116"/>
      <c r="D787" s="116"/>
    </row>
    <row r="788" spans="2:4">
      <c r="B788" s="115"/>
      <c r="C788" s="116"/>
      <c r="D788" s="116"/>
    </row>
    <row r="789" spans="2:4">
      <c r="B789" s="115"/>
      <c r="C789" s="116"/>
      <c r="D789" s="116"/>
    </row>
    <row r="790" spans="2:4">
      <c r="B790" s="115"/>
      <c r="C790" s="116"/>
      <c r="D790" s="116"/>
    </row>
    <row r="791" spans="2:4">
      <c r="B791" s="115"/>
      <c r="C791" s="116"/>
      <c r="D791" s="116"/>
    </row>
    <row r="792" spans="2:4">
      <c r="B792" s="115"/>
      <c r="C792" s="116"/>
      <c r="D792" s="116"/>
    </row>
    <row r="793" spans="2:4">
      <c r="B793" s="115"/>
      <c r="C793" s="116"/>
      <c r="D793" s="116"/>
    </row>
    <row r="794" spans="2:4">
      <c r="B794" s="115"/>
      <c r="C794" s="116"/>
      <c r="D794" s="116"/>
    </row>
    <row r="795" spans="2:4">
      <c r="B795" s="115"/>
      <c r="C795" s="116"/>
      <c r="D795" s="116"/>
    </row>
    <row r="796" spans="2:4">
      <c r="B796" s="115"/>
      <c r="C796" s="116"/>
      <c r="D796" s="116"/>
    </row>
    <row r="797" spans="2:4">
      <c r="B797" s="115"/>
      <c r="C797" s="116"/>
      <c r="D797" s="116"/>
    </row>
    <row r="798" spans="2:4">
      <c r="B798" s="115"/>
      <c r="C798" s="116"/>
      <c r="D798" s="116"/>
    </row>
    <row r="799" spans="2:4">
      <c r="B799" s="115"/>
      <c r="C799" s="116"/>
      <c r="D799" s="116"/>
    </row>
    <row r="800" spans="2:4">
      <c r="B800" s="115"/>
      <c r="C800" s="116"/>
      <c r="D800" s="116"/>
    </row>
    <row r="801" spans="2:4">
      <c r="B801" s="115"/>
      <c r="C801" s="116"/>
      <c r="D801" s="116"/>
    </row>
    <row r="802" spans="2:4">
      <c r="B802" s="115"/>
      <c r="C802" s="116"/>
      <c r="D802" s="116"/>
    </row>
    <row r="803" spans="2:4">
      <c r="B803" s="115"/>
      <c r="C803" s="116"/>
      <c r="D803" s="116"/>
    </row>
    <row r="804" spans="2:4">
      <c r="B804" s="115"/>
      <c r="C804" s="116"/>
      <c r="D804" s="116"/>
    </row>
    <row r="805" spans="2:4">
      <c r="B805" s="115"/>
      <c r="C805" s="116"/>
      <c r="D805" s="116"/>
    </row>
    <row r="806" spans="2:4">
      <c r="B806" s="115"/>
      <c r="C806" s="116"/>
      <c r="D806" s="116"/>
    </row>
    <row r="807" spans="2:4">
      <c r="B807" s="115"/>
      <c r="C807" s="116"/>
      <c r="D807" s="116"/>
    </row>
    <row r="808" spans="2:4">
      <c r="B808" s="115"/>
      <c r="C808" s="116"/>
      <c r="D808" s="116"/>
    </row>
    <row r="809" spans="2:4">
      <c r="B809" s="115"/>
      <c r="C809" s="116"/>
      <c r="D809" s="116"/>
    </row>
    <row r="810" spans="2:4">
      <c r="B810" s="115"/>
      <c r="C810" s="116"/>
      <c r="D810" s="116"/>
    </row>
    <row r="811" spans="2:4">
      <c r="B811" s="115"/>
      <c r="C811" s="116"/>
      <c r="D811" s="116"/>
    </row>
    <row r="812" spans="2:4">
      <c r="B812" s="115"/>
      <c r="C812" s="116"/>
      <c r="D812" s="116"/>
    </row>
    <row r="813" spans="2:4">
      <c r="B813" s="115"/>
      <c r="C813" s="116"/>
      <c r="D813" s="116"/>
    </row>
    <row r="814" spans="2:4">
      <c r="B814" s="115"/>
      <c r="C814" s="116"/>
      <c r="D814" s="116"/>
    </row>
    <row r="815" spans="2:4">
      <c r="B815" s="115"/>
      <c r="C815" s="116"/>
      <c r="D815" s="116"/>
    </row>
    <row r="816" spans="2:4">
      <c r="B816" s="115"/>
      <c r="C816" s="116"/>
      <c r="D816" s="116"/>
    </row>
    <row r="817" spans="2:4">
      <c r="B817" s="115"/>
      <c r="C817" s="116"/>
      <c r="D817" s="116"/>
    </row>
    <row r="818" spans="2:4">
      <c r="B818" s="115"/>
      <c r="C818" s="116"/>
      <c r="D818" s="116"/>
    </row>
    <row r="819" spans="2:4">
      <c r="B819" s="115"/>
      <c r="C819" s="116"/>
      <c r="D819" s="116"/>
    </row>
    <row r="820" spans="2:4">
      <c r="B820" s="115"/>
      <c r="C820" s="116"/>
      <c r="D820" s="116"/>
    </row>
    <row r="821" spans="2:4">
      <c r="B821" s="115"/>
      <c r="C821" s="116"/>
      <c r="D821" s="116"/>
    </row>
    <row r="822" spans="2:4">
      <c r="B822" s="115"/>
      <c r="C822" s="116"/>
      <c r="D822" s="116"/>
    </row>
    <row r="823" spans="2:4">
      <c r="B823" s="115"/>
      <c r="C823" s="116"/>
      <c r="D823" s="116"/>
    </row>
    <row r="824" spans="2:4">
      <c r="B824" s="115"/>
      <c r="C824" s="116"/>
      <c r="D824" s="116"/>
    </row>
    <row r="825" spans="2:4">
      <c r="B825" s="115"/>
      <c r="C825" s="116"/>
      <c r="D825" s="116"/>
    </row>
    <row r="826" spans="2:4">
      <c r="B826" s="115"/>
      <c r="C826" s="116"/>
      <c r="D826" s="116"/>
    </row>
    <row r="827" spans="2:4">
      <c r="B827" s="115"/>
      <c r="C827" s="116"/>
      <c r="D827" s="116"/>
    </row>
    <row r="828" spans="2:4">
      <c r="B828" s="115"/>
      <c r="C828" s="116"/>
      <c r="D828" s="116"/>
    </row>
    <row r="829" spans="2:4">
      <c r="B829" s="115"/>
      <c r="C829" s="116"/>
      <c r="D829" s="116"/>
    </row>
    <row r="830" spans="2:4">
      <c r="B830" s="115"/>
      <c r="C830" s="116"/>
      <c r="D830" s="116"/>
    </row>
    <row r="831" spans="2:4">
      <c r="B831" s="115"/>
      <c r="C831" s="116"/>
      <c r="D831" s="116"/>
    </row>
    <row r="832" spans="2:4">
      <c r="B832" s="115"/>
      <c r="C832" s="116"/>
      <c r="D832" s="116"/>
    </row>
    <row r="833" spans="2:4">
      <c r="B833" s="115"/>
      <c r="C833" s="116"/>
      <c r="D833" s="116"/>
    </row>
    <row r="834" spans="2:4">
      <c r="B834" s="115"/>
      <c r="C834" s="116"/>
      <c r="D834" s="116"/>
    </row>
    <row r="835" spans="2:4">
      <c r="B835" s="115"/>
      <c r="C835" s="116"/>
      <c r="D835" s="116"/>
    </row>
    <row r="836" spans="2:4">
      <c r="B836" s="115"/>
      <c r="C836" s="116"/>
      <c r="D836" s="116"/>
    </row>
    <row r="837" spans="2:4">
      <c r="B837" s="115"/>
      <c r="C837" s="116"/>
      <c r="D837" s="116"/>
    </row>
    <row r="838" spans="2:4">
      <c r="B838" s="115"/>
      <c r="C838" s="116"/>
      <c r="D838" s="116"/>
    </row>
    <row r="839" spans="2:4">
      <c r="B839" s="115"/>
      <c r="C839" s="116"/>
      <c r="D839" s="116"/>
    </row>
    <row r="840" spans="2:4">
      <c r="B840" s="115"/>
      <c r="C840" s="116"/>
      <c r="D840" s="116"/>
    </row>
    <row r="841" spans="2:4">
      <c r="B841" s="115"/>
      <c r="C841" s="116"/>
      <c r="D841" s="116"/>
    </row>
    <row r="842" spans="2:4">
      <c r="B842" s="115"/>
      <c r="C842" s="116"/>
      <c r="D842" s="116"/>
    </row>
    <row r="843" spans="2:4">
      <c r="B843" s="115"/>
      <c r="C843" s="116"/>
      <c r="D843" s="116"/>
    </row>
    <row r="844" spans="2:4">
      <c r="B844" s="115"/>
      <c r="C844" s="116"/>
      <c r="D844" s="116"/>
    </row>
    <row r="845" spans="2:4">
      <c r="B845" s="115"/>
      <c r="C845" s="116"/>
      <c r="D845" s="116"/>
    </row>
    <row r="846" spans="2:4">
      <c r="B846" s="115"/>
      <c r="C846" s="116"/>
      <c r="D846" s="116"/>
    </row>
    <row r="847" spans="2:4">
      <c r="B847" s="115"/>
      <c r="C847" s="116"/>
      <c r="D847" s="116"/>
    </row>
    <row r="848" spans="2:4">
      <c r="B848" s="115"/>
      <c r="C848" s="116"/>
      <c r="D848" s="116"/>
    </row>
    <row r="849" spans="2:4">
      <c r="B849" s="115"/>
      <c r="C849" s="116"/>
      <c r="D849" s="116"/>
    </row>
    <row r="850" spans="2:4">
      <c r="B850" s="115"/>
      <c r="C850" s="116"/>
      <c r="D850" s="116"/>
    </row>
    <row r="851" spans="2:4">
      <c r="B851" s="115"/>
      <c r="C851" s="116"/>
      <c r="D851" s="116"/>
    </row>
    <row r="852" spans="2:4">
      <c r="B852" s="115"/>
      <c r="C852" s="116"/>
      <c r="D852" s="116"/>
    </row>
    <row r="853" spans="2:4">
      <c r="B853" s="115"/>
      <c r="C853" s="116"/>
      <c r="D853" s="116"/>
    </row>
    <row r="854" spans="2:4">
      <c r="B854" s="115"/>
      <c r="C854" s="116"/>
      <c r="D854" s="116"/>
    </row>
    <row r="855" spans="2:4">
      <c r="B855" s="115"/>
      <c r="C855" s="116"/>
      <c r="D855" s="116"/>
    </row>
    <row r="856" spans="2:4">
      <c r="B856" s="115"/>
      <c r="C856" s="116"/>
      <c r="D856" s="116"/>
    </row>
    <row r="857" spans="2:4">
      <c r="B857" s="115"/>
      <c r="C857" s="116"/>
      <c r="D857" s="116"/>
    </row>
    <row r="858" spans="2:4">
      <c r="B858" s="115"/>
      <c r="C858" s="116"/>
      <c r="D858" s="116"/>
    </row>
    <row r="859" spans="2:4">
      <c r="B859" s="115"/>
      <c r="C859" s="116"/>
      <c r="D859" s="116"/>
    </row>
    <row r="860" spans="2:4">
      <c r="B860" s="115"/>
      <c r="C860" s="116"/>
      <c r="D860" s="116"/>
    </row>
    <row r="861" spans="2:4">
      <c r="B861" s="115"/>
      <c r="C861" s="116"/>
      <c r="D861" s="116"/>
    </row>
    <row r="862" spans="2:4">
      <c r="B862" s="115"/>
      <c r="C862" s="116"/>
      <c r="D862" s="116"/>
    </row>
    <row r="863" spans="2:4">
      <c r="B863" s="115"/>
      <c r="C863" s="116"/>
      <c r="D863" s="116"/>
    </row>
    <row r="864" spans="2:4">
      <c r="B864" s="115"/>
      <c r="C864" s="116"/>
      <c r="D864" s="116"/>
    </row>
    <row r="865" spans="2:4">
      <c r="B865" s="115"/>
      <c r="C865" s="116"/>
      <c r="D865" s="116"/>
    </row>
    <row r="866" spans="2:4">
      <c r="B866" s="115"/>
      <c r="C866" s="116"/>
      <c r="D866" s="116"/>
    </row>
    <row r="867" spans="2:4">
      <c r="B867" s="115"/>
      <c r="C867" s="116"/>
      <c r="D867" s="116"/>
    </row>
    <row r="868" spans="2:4">
      <c r="B868" s="115"/>
      <c r="C868" s="116"/>
      <c r="D868" s="116"/>
    </row>
    <row r="869" spans="2:4">
      <c r="B869" s="115"/>
      <c r="C869" s="116"/>
      <c r="D869" s="116"/>
    </row>
    <row r="870" spans="2:4">
      <c r="B870" s="115"/>
      <c r="C870" s="116"/>
      <c r="D870" s="116"/>
    </row>
    <row r="871" spans="2:4">
      <c r="B871" s="115"/>
      <c r="C871" s="116"/>
      <c r="D871" s="116"/>
    </row>
    <row r="872" spans="2:4">
      <c r="B872" s="115"/>
      <c r="C872" s="116"/>
      <c r="D872" s="116"/>
    </row>
    <row r="873" spans="2:4">
      <c r="B873" s="115"/>
      <c r="C873" s="116"/>
      <c r="D873" s="116"/>
    </row>
    <row r="874" spans="2:4">
      <c r="B874" s="115"/>
      <c r="C874" s="116"/>
      <c r="D874" s="116"/>
    </row>
    <row r="875" spans="2:4">
      <c r="B875" s="115"/>
      <c r="C875" s="116"/>
      <c r="D875" s="116"/>
    </row>
    <row r="876" spans="2:4">
      <c r="B876" s="115"/>
      <c r="C876" s="116"/>
      <c r="D876" s="116"/>
    </row>
    <row r="877" spans="2:4">
      <c r="B877" s="115"/>
      <c r="C877" s="116"/>
      <c r="D877" s="116"/>
    </row>
    <row r="878" spans="2:4">
      <c r="B878" s="115"/>
      <c r="C878" s="116"/>
      <c r="D878" s="116"/>
    </row>
    <row r="879" spans="2:4">
      <c r="B879" s="115"/>
      <c r="C879" s="116"/>
      <c r="D879" s="116"/>
    </row>
    <row r="880" spans="2:4">
      <c r="B880" s="115"/>
      <c r="C880" s="116"/>
      <c r="D880" s="116"/>
    </row>
    <row r="881" spans="2:4">
      <c r="B881" s="115"/>
      <c r="C881" s="116"/>
      <c r="D881" s="116"/>
    </row>
    <row r="882" spans="2:4">
      <c r="B882" s="115"/>
      <c r="C882" s="116"/>
      <c r="D882" s="116"/>
    </row>
    <row r="883" spans="2:4">
      <c r="B883" s="115"/>
      <c r="C883" s="116"/>
      <c r="D883" s="116"/>
    </row>
    <row r="884" spans="2:4">
      <c r="B884" s="115"/>
      <c r="C884" s="116"/>
      <c r="D884" s="116"/>
    </row>
    <row r="885" spans="2:4">
      <c r="B885" s="115"/>
      <c r="C885" s="116"/>
      <c r="D885" s="116"/>
    </row>
    <row r="886" spans="2:4">
      <c r="B886" s="115"/>
      <c r="C886" s="116"/>
      <c r="D886" s="116"/>
    </row>
    <row r="887" spans="2:4">
      <c r="B887" s="115"/>
      <c r="C887" s="116"/>
      <c r="D887" s="116"/>
    </row>
    <row r="888" spans="2:4">
      <c r="B888" s="115"/>
      <c r="C888" s="116"/>
      <c r="D888" s="116"/>
    </row>
    <row r="889" spans="2:4">
      <c r="B889" s="115"/>
      <c r="C889" s="116"/>
      <c r="D889" s="116"/>
    </row>
    <row r="890" spans="2:4">
      <c r="B890" s="115"/>
      <c r="C890" s="116"/>
      <c r="D890" s="116"/>
    </row>
    <row r="891" spans="2:4">
      <c r="B891" s="115"/>
      <c r="C891" s="116"/>
      <c r="D891" s="116"/>
    </row>
    <row r="892" spans="2:4">
      <c r="B892" s="115"/>
      <c r="C892" s="116"/>
      <c r="D892" s="116"/>
    </row>
    <row r="893" spans="2:4">
      <c r="B893" s="115"/>
      <c r="C893" s="116"/>
      <c r="D893" s="116"/>
    </row>
    <row r="894" spans="2:4">
      <c r="B894" s="115"/>
      <c r="C894" s="116"/>
      <c r="D894" s="116"/>
    </row>
    <row r="895" spans="2:4">
      <c r="B895" s="115"/>
      <c r="C895" s="116"/>
      <c r="D895" s="116"/>
    </row>
    <row r="896" spans="2:4">
      <c r="B896" s="115"/>
      <c r="C896" s="116"/>
      <c r="D896" s="116"/>
    </row>
    <row r="897" spans="2:4">
      <c r="B897" s="115"/>
      <c r="C897" s="116"/>
      <c r="D897" s="116"/>
    </row>
    <row r="898" spans="2:4">
      <c r="B898" s="115"/>
      <c r="C898" s="116"/>
      <c r="D898" s="116"/>
    </row>
    <row r="899" spans="2:4">
      <c r="B899" s="115"/>
      <c r="C899" s="116"/>
      <c r="D899" s="116"/>
    </row>
    <row r="900" spans="2:4">
      <c r="B900" s="115"/>
      <c r="C900" s="116"/>
      <c r="D900" s="116"/>
    </row>
    <row r="901" spans="2:4">
      <c r="B901" s="115"/>
      <c r="C901" s="116"/>
      <c r="D901" s="116"/>
    </row>
    <row r="902" spans="2:4">
      <c r="B902" s="115"/>
      <c r="C902" s="116"/>
      <c r="D902" s="116"/>
    </row>
    <row r="903" spans="2:4">
      <c r="B903" s="115"/>
      <c r="C903" s="116"/>
      <c r="D903" s="116"/>
    </row>
    <row r="904" spans="2:4">
      <c r="B904" s="115"/>
      <c r="C904" s="116"/>
      <c r="D904" s="116"/>
    </row>
    <row r="905" spans="2:4">
      <c r="B905" s="115"/>
      <c r="C905" s="116"/>
      <c r="D905" s="116"/>
    </row>
    <row r="906" spans="2:4">
      <c r="B906" s="115"/>
      <c r="C906" s="116"/>
      <c r="D906" s="116"/>
    </row>
    <row r="907" spans="2:4">
      <c r="B907" s="115"/>
      <c r="C907" s="116"/>
      <c r="D907" s="116"/>
    </row>
    <row r="908" spans="2:4">
      <c r="B908" s="115"/>
      <c r="C908" s="116"/>
      <c r="D908" s="116"/>
    </row>
    <row r="909" spans="2:4">
      <c r="B909" s="115"/>
      <c r="C909" s="116"/>
      <c r="D909" s="116"/>
    </row>
    <row r="910" spans="2:4">
      <c r="B910" s="115"/>
      <c r="C910" s="116"/>
      <c r="D910" s="116"/>
    </row>
    <row r="911" spans="2:4">
      <c r="B911" s="115"/>
      <c r="C911" s="116"/>
      <c r="D911" s="116"/>
    </row>
    <row r="912" spans="2:4">
      <c r="B912" s="115"/>
      <c r="C912" s="116"/>
      <c r="D912" s="116"/>
    </row>
    <row r="913" spans="2:4">
      <c r="B913" s="115"/>
      <c r="C913" s="116"/>
      <c r="D913" s="116"/>
    </row>
    <row r="914" spans="2:4">
      <c r="B914" s="115"/>
      <c r="C914" s="116"/>
      <c r="D914" s="116"/>
    </row>
    <row r="915" spans="2:4">
      <c r="B915" s="115"/>
      <c r="C915" s="116"/>
      <c r="D915" s="116"/>
    </row>
    <row r="916" spans="2:4">
      <c r="B916" s="115"/>
      <c r="C916" s="116"/>
      <c r="D916" s="116"/>
    </row>
    <row r="917" spans="2:4">
      <c r="B917" s="115"/>
      <c r="C917" s="116"/>
      <c r="D917" s="116"/>
    </row>
    <row r="918" spans="2:4">
      <c r="B918" s="115"/>
      <c r="C918" s="116"/>
      <c r="D918" s="116"/>
    </row>
    <row r="919" spans="2:4">
      <c r="B919" s="115"/>
      <c r="C919" s="116"/>
      <c r="D919" s="116"/>
    </row>
    <row r="920" spans="2:4">
      <c r="B920" s="115"/>
      <c r="C920" s="116"/>
      <c r="D920" s="116"/>
    </row>
    <row r="921" spans="2:4">
      <c r="B921" s="115"/>
      <c r="C921" s="116"/>
      <c r="D921" s="116"/>
    </row>
    <row r="922" spans="2:4">
      <c r="B922" s="115"/>
      <c r="C922" s="116"/>
      <c r="D922" s="116"/>
    </row>
    <row r="923" spans="2:4">
      <c r="B923" s="115"/>
      <c r="C923" s="116"/>
      <c r="D923" s="116"/>
    </row>
    <row r="924" spans="2:4">
      <c r="B924" s="115"/>
      <c r="C924" s="116"/>
      <c r="D924" s="116"/>
    </row>
    <row r="925" spans="2:4">
      <c r="B925" s="115"/>
      <c r="C925" s="116"/>
      <c r="D925" s="116"/>
    </row>
    <row r="926" spans="2:4">
      <c r="B926" s="115"/>
      <c r="C926" s="116"/>
      <c r="D926" s="116"/>
    </row>
    <row r="927" spans="2:4">
      <c r="B927" s="115"/>
      <c r="C927" s="116"/>
      <c r="D927" s="116"/>
    </row>
    <row r="928" spans="2:4">
      <c r="B928" s="115"/>
      <c r="C928" s="116"/>
      <c r="D928" s="116"/>
    </row>
    <row r="929" spans="2:4">
      <c r="B929" s="115"/>
      <c r="C929" s="116"/>
      <c r="D929" s="116"/>
    </row>
    <row r="930" spans="2:4">
      <c r="B930" s="115"/>
      <c r="C930" s="116"/>
      <c r="D930" s="116"/>
    </row>
    <row r="931" spans="2:4">
      <c r="B931" s="115"/>
      <c r="C931" s="116"/>
      <c r="D931" s="116"/>
    </row>
    <row r="932" spans="2:4">
      <c r="B932" s="115"/>
      <c r="C932" s="116"/>
      <c r="D932" s="116"/>
    </row>
    <row r="933" spans="2:4">
      <c r="B933" s="115"/>
      <c r="C933" s="116"/>
      <c r="D933" s="116"/>
    </row>
    <row r="934" spans="2:4">
      <c r="B934" s="115"/>
      <c r="C934" s="116"/>
      <c r="D934" s="116"/>
    </row>
    <row r="935" spans="2:4">
      <c r="B935" s="115"/>
      <c r="C935" s="116"/>
      <c r="D935" s="116"/>
    </row>
    <row r="936" spans="2:4">
      <c r="B936" s="115"/>
      <c r="C936" s="116"/>
      <c r="D936" s="116"/>
    </row>
    <row r="937" spans="2:4">
      <c r="B937" s="115"/>
      <c r="C937" s="116"/>
      <c r="D937" s="116"/>
    </row>
    <row r="938" spans="2:4">
      <c r="B938" s="115"/>
      <c r="C938" s="116"/>
      <c r="D938" s="116"/>
    </row>
    <row r="939" spans="2:4">
      <c r="B939" s="115"/>
      <c r="C939" s="116"/>
      <c r="D939" s="116"/>
    </row>
    <row r="940" spans="2:4">
      <c r="B940" s="115"/>
      <c r="C940" s="116"/>
      <c r="D940" s="116"/>
    </row>
    <row r="941" spans="2:4">
      <c r="B941" s="115"/>
      <c r="C941" s="116"/>
      <c r="D941" s="116"/>
    </row>
    <row r="942" spans="2:4">
      <c r="B942" s="115"/>
      <c r="C942" s="116"/>
      <c r="D942" s="116"/>
    </row>
    <row r="943" spans="2:4">
      <c r="B943" s="115"/>
      <c r="C943" s="116"/>
      <c r="D943" s="116"/>
    </row>
    <row r="944" spans="2:4">
      <c r="B944" s="115"/>
      <c r="C944" s="116"/>
      <c r="D944" s="116"/>
    </row>
    <row r="945" spans="2:4">
      <c r="B945" s="115"/>
      <c r="C945" s="116"/>
      <c r="D945" s="116"/>
    </row>
    <row r="946" spans="2:4">
      <c r="B946" s="115"/>
      <c r="C946" s="116"/>
      <c r="D946" s="116"/>
    </row>
    <row r="947" spans="2:4">
      <c r="B947" s="115"/>
      <c r="C947" s="116"/>
      <c r="D947" s="116"/>
    </row>
    <row r="948" spans="2:4">
      <c r="B948" s="115"/>
      <c r="C948" s="116"/>
      <c r="D948" s="116"/>
    </row>
    <row r="949" spans="2:4">
      <c r="B949" s="115"/>
      <c r="C949" s="116"/>
      <c r="D949" s="116"/>
    </row>
    <row r="950" spans="2:4">
      <c r="B950" s="115"/>
      <c r="C950" s="116"/>
      <c r="D950" s="116"/>
    </row>
    <row r="951" spans="2:4">
      <c r="B951" s="115"/>
      <c r="C951" s="116"/>
      <c r="D951" s="116"/>
    </row>
    <row r="952" spans="2:4">
      <c r="B952" s="115"/>
      <c r="C952" s="116"/>
      <c r="D952" s="116"/>
    </row>
    <row r="953" spans="2:4">
      <c r="B953" s="115"/>
      <c r="C953" s="116"/>
      <c r="D953" s="116"/>
    </row>
    <row r="954" spans="2:4">
      <c r="B954" s="115"/>
      <c r="C954" s="116"/>
      <c r="D954" s="116"/>
    </row>
    <row r="955" spans="2:4">
      <c r="B955" s="115"/>
      <c r="C955" s="116"/>
      <c r="D955" s="116"/>
    </row>
    <row r="956" spans="2:4">
      <c r="B956" s="115"/>
      <c r="C956" s="116"/>
      <c r="D956" s="116"/>
    </row>
    <row r="957" spans="2:4">
      <c r="B957" s="115"/>
      <c r="C957" s="116"/>
      <c r="D957" s="116"/>
    </row>
    <row r="958" spans="2:4">
      <c r="B958" s="115"/>
      <c r="C958" s="116"/>
      <c r="D958" s="116"/>
    </row>
    <row r="959" spans="2:4">
      <c r="B959" s="115"/>
      <c r="C959" s="116"/>
      <c r="D959" s="116"/>
    </row>
    <row r="960" spans="2:4">
      <c r="B960" s="115"/>
      <c r="C960" s="116"/>
      <c r="D960" s="116"/>
    </row>
    <row r="961" spans="2:4">
      <c r="B961" s="115"/>
      <c r="C961" s="116"/>
      <c r="D961" s="116"/>
    </row>
    <row r="962" spans="2:4">
      <c r="B962" s="115"/>
      <c r="C962" s="116"/>
      <c r="D962" s="116"/>
    </row>
    <row r="963" spans="2:4">
      <c r="B963" s="115"/>
      <c r="C963" s="116"/>
      <c r="D963" s="116"/>
    </row>
    <row r="964" spans="2:4">
      <c r="B964" s="115"/>
      <c r="C964" s="116"/>
      <c r="D964" s="116"/>
    </row>
    <row r="965" spans="2:4">
      <c r="B965" s="115"/>
      <c r="C965" s="116"/>
      <c r="D965" s="116"/>
    </row>
    <row r="966" spans="2:4">
      <c r="B966" s="115"/>
      <c r="C966" s="116"/>
      <c r="D966" s="116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D1:XFD1048576 A1:B1048576 C5:C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22" width="5.7109375" style="1" customWidth="1"/>
    <col min="23" max="16384" width="9.140625" style="1"/>
  </cols>
  <sheetData>
    <row r="1" spans="2:16">
      <c r="B1" s="46" t="s">
        <v>144</v>
      </c>
      <c r="C1" s="67" t="s" vm="1">
        <v>229</v>
      </c>
    </row>
    <row r="2" spans="2:16">
      <c r="B2" s="46" t="s">
        <v>143</v>
      </c>
      <c r="C2" s="67" t="s">
        <v>230</v>
      </c>
    </row>
    <row r="3" spans="2:16">
      <c r="B3" s="46" t="s">
        <v>145</v>
      </c>
      <c r="C3" s="67" t="s">
        <v>231</v>
      </c>
    </row>
    <row r="4" spans="2:16">
      <c r="B4" s="46" t="s">
        <v>146</v>
      </c>
      <c r="C4" s="67">
        <v>8801</v>
      </c>
    </row>
    <row r="6" spans="2:16" ht="26.25" customHeight="1">
      <c r="B6" s="152" t="s">
        <v>182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</row>
    <row r="7" spans="2:16" s="3" customFormat="1" ht="78.75">
      <c r="B7" s="21" t="s">
        <v>114</v>
      </c>
      <c r="C7" s="29" t="s">
        <v>44</v>
      </c>
      <c r="D7" s="29" t="s">
        <v>64</v>
      </c>
      <c r="E7" s="29" t="s">
        <v>14</v>
      </c>
      <c r="F7" s="29" t="s">
        <v>65</v>
      </c>
      <c r="G7" s="29" t="s">
        <v>102</v>
      </c>
      <c r="H7" s="29" t="s">
        <v>17</v>
      </c>
      <c r="I7" s="29" t="s">
        <v>101</v>
      </c>
      <c r="J7" s="29" t="s">
        <v>16</v>
      </c>
      <c r="K7" s="29" t="s">
        <v>180</v>
      </c>
      <c r="L7" s="29" t="s">
        <v>210</v>
      </c>
      <c r="M7" s="29" t="s">
        <v>181</v>
      </c>
      <c r="N7" s="29" t="s">
        <v>57</v>
      </c>
      <c r="O7" s="29" t="s">
        <v>147</v>
      </c>
      <c r="P7" s="30" t="s">
        <v>149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212</v>
      </c>
      <c r="M8" s="31" t="s">
        <v>208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6" t="s">
        <v>3268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27">
        <v>0</v>
      </c>
      <c r="N10" s="88"/>
      <c r="O10" s="128">
        <v>0</v>
      </c>
      <c r="P10" s="128">
        <v>0</v>
      </c>
    </row>
    <row r="11" spans="2:16" ht="20.25" customHeight="1">
      <c r="B11" s="129" t="s">
        <v>220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2:16">
      <c r="B12" s="129" t="s">
        <v>110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2:16">
      <c r="B13" s="129" t="s">
        <v>211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2:16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2:16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spans="2:16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2:16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spans="2:16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spans="2:16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2:16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2:16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2:16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2:16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2:16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2:16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6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2:16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2:16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2:16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2:16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2:16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2:16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2:16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2:16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2:16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2:16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2:16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2:16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2:16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2:16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2:16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2:16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2:16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2:16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2:16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2:16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2:16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2:16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2:16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2:16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2:16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2:16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2:16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2:16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</row>
    <row r="59" spans="2:16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</row>
    <row r="60" spans="2:16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2:16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2:16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2:16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2:16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  <row r="65" spans="2:1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2:16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</row>
    <row r="67" spans="2:16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2:16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2:16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2:16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</row>
    <row r="71" spans="2:16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2:16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2:16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2:16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2:16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2:16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2:16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2:16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2:16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</row>
    <row r="80" spans="2:16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</row>
    <row r="81" spans="2:16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</row>
    <row r="82" spans="2:16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2:16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</row>
    <row r="84" spans="2:16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2:16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</row>
    <row r="86" spans="2:16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</row>
    <row r="87" spans="2:16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</row>
    <row r="88" spans="2:16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</row>
    <row r="89" spans="2:16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2:16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</row>
    <row r="91" spans="2:16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</row>
    <row r="92" spans="2:16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</row>
    <row r="93" spans="2:16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</row>
    <row r="94" spans="2:16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</row>
    <row r="95" spans="2:16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</row>
    <row r="96" spans="2:16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</row>
    <row r="97" spans="2:16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2:16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</row>
    <row r="99" spans="2:16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</row>
    <row r="100" spans="2:16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</row>
    <row r="101" spans="2:16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</row>
    <row r="102" spans="2:16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</row>
    <row r="103" spans="2:16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</row>
    <row r="104" spans="2:16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</row>
    <row r="105" spans="2:16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</row>
    <row r="106" spans="2:16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</row>
    <row r="107" spans="2:16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</row>
    <row r="108" spans="2:16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</row>
    <row r="109" spans="2:16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</row>
    <row r="110" spans="2:16">
      <c r="B110" s="115"/>
      <c r="C110" s="115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</row>
    <row r="111" spans="2:16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</row>
    <row r="112" spans="2:16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</row>
    <row r="113" spans="2:16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</row>
    <row r="114" spans="2:16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</row>
    <row r="115" spans="2:16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</row>
    <row r="116" spans="2:16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</row>
    <row r="117" spans="2:16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</row>
    <row r="118" spans="2:16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</row>
    <row r="119" spans="2:16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2:16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</row>
    <row r="121" spans="2:16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</row>
    <row r="122" spans="2:16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</row>
    <row r="123" spans="2:16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</row>
    <row r="124" spans="2:16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</row>
    <row r="125" spans="2:16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</row>
    <row r="126" spans="2:16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</row>
    <row r="127" spans="2:16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</row>
    <row r="128" spans="2:16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</row>
    <row r="129" spans="2:16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</row>
    <row r="130" spans="2:16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</row>
    <row r="131" spans="2:16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</row>
    <row r="132" spans="2:16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</row>
    <row r="133" spans="2:16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</row>
    <row r="134" spans="2:16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</row>
    <row r="135" spans="2:16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</row>
    <row r="136" spans="2:16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</row>
    <row r="137" spans="2:16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</row>
    <row r="138" spans="2:16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</row>
    <row r="139" spans="2:16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</row>
    <row r="140" spans="2:16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</row>
    <row r="141" spans="2:16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</row>
    <row r="142" spans="2:16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</row>
    <row r="143" spans="2:16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</row>
    <row r="144" spans="2:16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</row>
    <row r="145" spans="2:16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2:16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</row>
    <row r="147" spans="2:16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</row>
    <row r="148" spans="2:16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</row>
    <row r="149" spans="2:16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</row>
    <row r="150" spans="2:16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</row>
    <row r="151" spans="2:16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2:16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</row>
    <row r="153" spans="2:16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</row>
    <row r="154" spans="2:16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</row>
    <row r="155" spans="2:16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</row>
    <row r="156" spans="2:16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</row>
    <row r="157" spans="2:16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</row>
    <row r="158" spans="2:16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2:16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</row>
    <row r="160" spans="2:16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2:16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</row>
    <row r="162" spans="2:16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2:16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</row>
    <row r="164" spans="2:16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2:16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</row>
    <row r="166" spans="2:16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</row>
    <row r="167" spans="2:16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</row>
    <row r="168" spans="2:16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</row>
    <row r="169" spans="2:16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</row>
    <row r="170" spans="2:16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</row>
    <row r="171" spans="2:16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2:16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</row>
    <row r="173" spans="2:16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</row>
    <row r="174" spans="2:16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</row>
    <row r="175" spans="2:16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</row>
    <row r="176" spans="2:16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</row>
    <row r="177" spans="2:16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</row>
    <row r="178" spans="2:16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</row>
    <row r="179" spans="2:16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</row>
    <row r="180" spans="2:16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</row>
    <row r="181" spans="2:16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</row>
    <row r="182" spans="2:16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</row>
    <row r="183" spans="2:16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</row>
    <row r="184" spans="2:16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</row>
    <row r="185" spans="2:16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</row>
    <row r="186" spans="2:16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</row>
    <row r="187" spans="2:16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</row>
    <row r="188" spans="2:16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</row>
    <row r="189" spans="2:16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16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</row>
    <row r="191" spans="2:16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</row>
    <row r="192" spans="2:16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</row>
    <row r="193" spans="2:16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</row>
    <row r="194" spans="2:16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</row>
    <row r="195" spans="2:16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</row>
    <row r="196" spans="2:16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</row>
    <row r="197" spans="2:16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</row>
    <row r="198" spans="2:16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</row>
    <row r="199" spans="2:16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</row>
    <row r="200" spans="2:16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</row>
    <row r="201" spans="2:16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2:16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2:16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2:16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2:16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</row>
    <row r="206" spans="2:16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</row>
    <row r="207" spans="2:16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2:16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2:16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</row>
    <row r="210" spans="2:16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</row>
    <row r="211" spans="2:16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</row>
    <row r="217" spans="2:16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</row>
    <row r="218" spans="2:16">
      <c r="D218" s="1"/>
    </row>
    <row r="219" spans="2:16">
      <c r="D219" s="1"/>
    </row>
    <row r="220" spans="2:16">
      <c r="D220" s="1"/>
    </row>
    <row r="221" spans="2:16">
      <c r="D221" s="1"/>
    </row>
    <row r="222" spans="2:16">
      <c r="D222" s="1"/>
    </row>
    <row r="223" spans="2:16">
      <c r="D223" s="1"/>
    </row>
    <row r="224" spans="2:16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11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7" width="5.7109375" style="1" customWidth="1"/>
    <col min="18" max="16384" width="9.140625" style="1"/>
  </cols>
  <sheetData>
    <row r="1" spans="2:16">
      <c r="B1" s="46" t="s">
        <v>144</v>
      </c>
      <c r="C1" s="67" t="s" vm="1">
        <v>229</v>
      </c>
    </row>
    <row r="2" spans="2:16">
      <c r="B2" s="46" t="s">
        <v>143</v>
      </c>
      <c r="C2" s="67" t="s">
        <v>230</v>
      </c>
    </row>
    <row r="3" spans="2:16">
      <c r="B3" s="46" t="s">
        <v>145</v>
      </c>
      <c r="C3" s="67" t="s">
        <v>231</v>
      </c>
    </row>
    <row r="4" spans="2:16">
      <c r="B4" s="46" t="s">
        <v>146</v>
      </c>
      <c r="C4" s="67">
        <v>8801</v>
      </c>
    </row>
    <row r="6" spans="2:16" ht="26.25" customHeight="1">
      <c r="B6" s="152" t="s">
        <v>183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</row>
    <row r="7" spans="2:16" s="3" customFormat="1" ht="78.75">
      <c r="B7" s="21" t="s">
        <v>114</v>
      </c>
      <c r="C7" s="29" t="s">
        <v>44</v>
      </c>
      <c r="D7" s="29" t="s">
        <v>64</v>
      </c>
      <c r="E7" s="29" t="s">
        <v>14</v>
      </c>
      <c r="F7" s="29" t="s">
        <v>65</v>
      </c>
      <c r="G7" s="29" t="s">
        <v>102</v>
      </c>
      <c r="H7" s="29" t="s">
        <v>17</v>
      </c>
      <c r="I7" s="29" t="s">
        <v>101</v>
      </c>
      <c r="J7" s="29" t="s">
        <v>16</v>
      </c>
      <c r="K7" s="29" t="s">
        <v>180</v>
      </c>
      <c r="L7" s="29" t="s">
        <v>205</v>
      </c>
      <c r="M7" s="29" t="s">
        <v>181</v>
      </c>
      <c r="N7" s="29" t="s">
        <v>57</v>
      </c>
      <c r="O7" s="29" t="s">
        <v>147</v>
      </c>
      <c r="P7" s="30" t="s">
        <v>149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212</v>
      </c>
      <c r="M8" s="31" t="s">
        <v>208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6" t="s">
        <v>3269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27">
        <v>0</v>
      </c>
      <c r="N10" s="88"/>
      <c r="O10" s="128">
        <v>0</v>
      </c>
      <c r="P10" s="128">
        <v>0</v>
      </c>
    </row>
    <row r="11" spans="2:16" ht="20.25" customHeight="1">
      <c r="B11" s="129" t="s">
        <v>220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2:16">
      <c r="B12" s="129" t="s">
        <v>110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2:16">
      <c r="B13" s="129" t="s">
        <v>211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2:16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2:16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spans="2:16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2:16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spans="2:16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spans="2:16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2:16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2:16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2:16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2:16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2:16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2:16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6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2:16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2:16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2:16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2:16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2:16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2:16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2:16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2:16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2:16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2:16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2:16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2:16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2:16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2:16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2:16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2:16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2:16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2:16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2:16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2:16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2:16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2:16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2:16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2:16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2:16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2:16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2:16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2:16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</row>
    <row r="59" spans="2:16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</row>
    <row r="60" spans="2:16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2:16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2:16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2:16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2:16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  <row r="65" spans="2:1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2:16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</row>
    <row r="67" spans="2:16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2:16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2:16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2:16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</row>
    <row r="71" spans="2:16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2:16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2:16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2:16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2:16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2:16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2:16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2:16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2:16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</row>
    <row r="80" spans="2:16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</row>
    <row r="81" spans="2:16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</row>
    <row r="82" spans="2:16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2:16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</row>
    <row r="84" spans="2:16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2:16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</row>
    <row r="86" spans="2:16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</row>
    <row r="87" spans="2:16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</row>
    <row r="88" spans="2:16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</row>
    <row r="89" spans="2:16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2:16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</row>
    <row r="91" spans="2:16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</row>
    <row r="92" spans="2:16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</row>
    <row r="93" spans="2:16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</row>
    <row r="94" spans="2:16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</row>
    <row r="95" spans="2:16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</row>
    <row r="96" spans="2:16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</row>
    <row r="97" spans="2:16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2:16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</row>
    <row r="99" spans="2:16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</row>
    <row r="100" spans="2:16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</row>
    <row r="101" spans="2:16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</row>
    <row r="102" spans="2:16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</row>
    <row r="103" spans="2:16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</row>
    <row r="104" spans="2:16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</row>
    <row r="105" spans="2:16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</row>
    <row r="106" spans="2:16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</row>
    <row r="107" spans="2:16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</row>
    <row r="108" spans="2:16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</row>
    <row r="109" spans="2:16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</row>
    <row r="110" spans="2:16">
      <c r="B110" s="115"/>
      <c r="C110" s="115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</row>
    <row r="111" spans="2:16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</row>
    <row r="112" spans="2:16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</row>
    <row r="113" spans="2:16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</row>
    <row r="114" spans="2:16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</row>
    <row r="115" spans="2:16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</row>
    <row r="116" spans="2:16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</row>
    <row r="117" spans="2:16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</row>
    <row r="118" spans="2:16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</row>
    <row r="119" spans="2:16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2:16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</row>
    <row r="121" spans="2:16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</row>
    <row r="122" spans="2:16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</row>
    <row r="123" spans="2:16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</row>
    <row r="124" spans="2:16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</row>
    <row r="125" spans="2:16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</row>
    <row r="126" spans="2:16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</row>
    <row r="127" spans="2:16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</row>
    <row r="128" spans="2:16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</row>
    <row r="129" spans="2:16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</row>
    <row r="130" spans="2:16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</row>
    <row r="131" spans="2:16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</row>
    <row r="132" spans="2:16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</row>
    <row r="133" spans="2:16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</row>
    <row r="134" spans="2:16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</row>
    <row r="135" spans="2:16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</row>
    <row r="136" spans="2:16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</row>
    <row r="137" spans="2:16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</row>
    <row r="138" spans="2:16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</row>
    <row r="139" spans="2:16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</row>
    <row r="140" spans="2:16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</row>
    <row r="141" spans="2:16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</row>
    <row r="142" spans="2:16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</row>
    <row r="143" spans="2:16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</row>
    <row r="144" spans="2:16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</row>
    <row r="145" spans="2:16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2:16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</row>
    <row r="147" spans="2:16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</row>
    <row r="148" spans="2:16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</row>
    <row r="149" spans="2:16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</row>
    <row r="150" spans="2:16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</row>
    <row r="151" spans="2:16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2:16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</row>
    <row r="153" spans="2:16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</row>
    <row r="154" spans="2:16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</row>
    <row r="155" spans="2:16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</row>
    <row r="156" spans="2:16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</row>
    <row r="157" spans="2:16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</row>
    <row r="158" spans="2:16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2:16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</row>
    <row r="160" spans="2:16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2:16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</row>
    <row r="162" spans="2:16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2:16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</row>
    <row r="164" spans="2:16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2:16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</row>
    <row r="166" spans="2:16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</row>
    <row r="167" spans="2:16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</row>
    <row r="168" spans="2:16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</row>
    <row r="169" spans="2:16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</row>
    <row r="170" spans="2:16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</row>
    <row r="171" spans="2:16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2:16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</row>
    <row r="173" spans="2:16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</row>
    <row r="174" spans="2:16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</row>
    <row r="175" spans="2:16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</row>
    <row r="176" spans="2:16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</row>
    <row r="177" spans="2:16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</row>
    <row r="178" spans="2:16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</row>
    <row r="179" spans="2:16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</row>
    <row r="180" spans="2:16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</row>
    <row r="181" spans="2:16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</row>
    <row r="182" spans="2:16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</row>
    <row r="183" spans="2:16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</row>
    <row r="184" spans="2:16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</row>
    <row r="185" spans="2:16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</row>
    <row r="186" spans="2:16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</row>
    <row r="187" spans="2:16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</row>
    <row r="188" spans="2:16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</row>
    <row r="189" spans="2:16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16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</row>
    <row r="191" spans="2:16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</row>
    <row r="192" spans="2:16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</row>
    <row r="193" spans="2:16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</row>
    <row r="194" spans="2:16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</row>
    <row r="195" spans="2:16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</row>
    <row r="196" spans="2:16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</row>
    <row r="197" spans="2:16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</row>
    <row r="198" spans="2:16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</row>
    <row r="199" spans="2:16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</row>
    <row r="200" spans="2:16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</row>
    <row r="201" spans="2:16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2:16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2:16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2:16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2:16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</row>
    <row r="206" spans="2:16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</row>
    <row r="207" spans="2:16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2:16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2:16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</row>
    <row r="210" spans="2:16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</row>
    <row r="211" spans="2:16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</row>
    <row r="217" spans="2:16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</row>
    <row r="218" spans="2:16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</row>
    <row r="219" spans="2:16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</row>
    <row r="220" spans="2:16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</row>
    <row r="221" spans="2:16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</row>
    <row r="222" spans="2:16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</row>
    <row r="223" spans="2:16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</row>
    <row r="224" spans="2:16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</row>
    <row r="225" spans="2:16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</row>
    <row r="226" spans="2:16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</row>
    <row r="227" spans="2:16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</row>
    <row r="228" spans="2:16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</row>
    <row r="229" spans="2:16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</row>
    <row r="230" spans="2:16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</row>
    <row r="231" spans="2:16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</row>
    <row r="232" spans="2:16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</row>
    <row r="233" spans="2:16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</row>
    <row r="234" spans="2:16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</row>
    <row r="235" spans="2:16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</row>
    <row r="236" spans="2:16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</row>
    <row r="237" spans="2:16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</row>
    <row r="238" spans="2:16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</row>
    <row r="239" spans="2:16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</row>
    <row r="240" spans="2:16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</row>
    <row r="241" spans="2:16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</row>
    <row r="242" spans="2:16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</row>
    <row r="243" spans="2:16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</row>
    <row r="244" spans="2:16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</row>
    <row r="245" spans="2:16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</row>
    <row r="246" spans="2:16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</row>
    <row r="247" spans="2:16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</row>
    <row r="248" spans="2:16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</row>
    <row r="249" spans="2:16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</row>
    <row r="250" spans="2:16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</row>
    <row r="251" spans="2:16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</row>
    <row r="252" spans="2:16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</row>
    <row r="253" spans="2:16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</row>
    <row r="254" spans="2:16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</row>
    <row r="255" spans="2:16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</row>
    <row r="256" spans="2:16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</row>
    <row r="257" spans="2:16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</row>
    <row r="258" spans="2:16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</row>
    <row r="259" spans="2:16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</row>
    <row r="260" spans="2:16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</row>
    <row r="261" spans="2:16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</row>
    <row r="262" spans="2:16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</row>
    <row r="263" spans="2:16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</row>
    <row r="264" spans="2:16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</row>
    <row r="265" spans="2:16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</row>
    <row r="266" spans="2:16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</row>
    <row r="267" spans="2:16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</row>
    <row r="268" spans="2:16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</row>
    <row r="269" spans="2:16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</row>
    <row r="270" spans="2:16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</row>
    <row r="271" spans="2:16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</row>
    <row r="272" spans="2:16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</row>
    <row r="273" spans="2:16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</row>
    <row r="274" spans="2:16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</row>
    <row r="275" spans="2:16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</row>
    <row r="276" spans="2:16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</row>
    <row r="277" spans="2:16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</row>
    <row r="278" spans="2:16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</row>
    <row r="279" spans="2:16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</row>
    <row r="280" spans="2:16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</row>
    <row r="281" spans="2:16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</row>
    <row r="282" spans="2:16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</row>
    <row r="283" spans="2:16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</row>
    <row r="284" spans="2:16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</row>
    <row r="285" spans="2:16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</row>
    <row r="286" spans="2:16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</row>
    <row r="287" spans="2:16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</row>
    <row r="288" spans="2:16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</row>
    <row r="289" spans="2:16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</row>
    <row r="290" spans="2:16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</row>
    <row r="291" spans="2:16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</row>
    <row r="292" spans="2:16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2:16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</row>
    <row r="294" spans="2:16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</row>
    <row r="295" spans="2:16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</row>
    <row r="296" spans="2:16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2:16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</row>
    <row r="298" spans="2:16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</row>
    <row r="299" spans="2:16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</row>
    <row r="300" spans="2:16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</row>
    <row r="301" spans="2:16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</row>
    <row r="302" spans="2:16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</row>
    <row r="303" spans="2:16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</row>
    <row r="304" spans="2:16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</row>
    <row r="305" spans="2:16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</row>
    <row r="306" spans="2:16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</row>
    <row r="307" spans="2:16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</row>
    <row r="308" spans="2:16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2:16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</row>
    <row r="310" spans="2:16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</row>
    <row r="311" spans="2:16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</row>
    <row r="312" spans="2:16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2:16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</row>
    <row r="314" spans="2:16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</row>
    <row r="315" spans="2:16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</row>
    <row r="316" spans="2:16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</row>
    <row r="317" spans="2:16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</row>
    <row r="318" spans="2:16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</row>
    <row r="319" spans="2:16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</row>
    <row r="320" spans="2:16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</row>
    <row r="321" spans="2:16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</row>
    <row r="322" spans="2:16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2:16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</row>
    <row r="324" spans="2:16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</row>
    <row r="325" spans="2:16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</row>
    <row r="326" spans="2:16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2:16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</row>
    <row r="328" spans="2:16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</row>
    <row r="329" spans="2:16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</row>
    <row r="330" spans="2:16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</row>
    <row r="331" spans="2:16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</row>
    <row r="332" spans="2:16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</row>
    <row r="333" spans="2:16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</row>
    <row r="334" spans="2:16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</row>
    <row r="335" spans="2:16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</row>
    <row r="336" spans="2:16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</row>
    <row r="337" spans="2:16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</row>
    <row r="338" spans="2:16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</row>
    <row r="339" spans="2:16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</row>
    <row r="340" spans="2:16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2:16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</row>
    <row r="342" spans="2:16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</row>
    <row r="343" spans="2:16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</row>
    <row r="344" spans="2:16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2:16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</row>
    <row r="346" spans="2:16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</row>
    <row r="347" spans="2:16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</row>
    <row r="348" spans="2:16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</row>
    <row r="349" spans="2:16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</row>
    <row r="350" spans="2:16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</row>
    <row r="351" spans="2:16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</row>
    <row r="352" spans="2:16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2:16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</row>
    <row r="354" spans="2:16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</row>
    <row r="355" spans="2:16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</row>
    <row r="356" spans="2:16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2:16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</row>
    <row r="358" spans="2:16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</row>
    <row r="359" spans="2:16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</row>
    <row r="360" spans="2:16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</row>
    <row r="361" spans="2:16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</row>
    <row r="362" spans="2:16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</row>
    <row r="363" spans="2:16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</row>
    <row r="364" spans="2:16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</row>
    <row r="365" spans="2:16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</row>
    <row r="366" spans="2:16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</row>
    <row r="367" spans="2:16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</row>
    <row r="368" spans="2:16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</row>
    <row r="369" spans="2:16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</row>
    <row r="370" spans="2:16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</row>
    <row r="371" spans="2:16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</row>
    <row r="372" spans="2:16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</row>
    <row r="373" spans="2:16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</row>
    <row r="374" spans="2:16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</row>
    <row r="375" spans="2:16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</row>
    <row r="376" spans="2:16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2:16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</row>
    <row r="378" spans="2:16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</row>
    <row r="379" spans="2:16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</row>
    <row r="380" spans="2:16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2:16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</row>
    <row r="382" spans="2:16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</row>
    <row r="383" spans="2:16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</row>
    <row r="384" spans="2:16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</row>
    <row r="385" spans="2:16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</row>
    <row r="386" spans="2:16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</row>
    <row r="387" spans="2:16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</row>
    <row r="388" spans="2:16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</row>
    <row r="389" spans="2:16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</row>
    <row r="390" spans="2:16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</row>
    <row r="391" spans="2:16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</row>
    <row r="392" spans="2:16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</row>
    <row r="393" spans="2:16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</row>
    <row r="394" spans="2:16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</row>
    <row r="395" spans="2:16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</row>
    <row r="396" spans="2:16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</row>
    <row r="397" spans="2:16">
      <c r="B397" s="130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</row>
    <row r="398" spans="2:16">
      <c r="B398" s="130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</row>
    <row r="399" spans="2:16">
      <c r="B399" s="131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</row>
    <row r="400" spans="2:16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</row>
    <row r="401" spans="2:16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</row>
    <row r="402" spans="2:16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</row>
    <row r="403" spans="2:16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</row>
    <row r="404" spans="2:16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</row>
    <row r="405" spans="2:16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</row>
    <row r="406" spans="2:16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</row>
    <row r="407" spans="2:16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</row>
    <row r="408" spans="2:16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</row>
    <row r="409" spans="2:16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</row>
    <row r="410" spans="2:16">
      <c r="B410" s="115"/>
      <c r="C410" s="115"/>
      <c r="D410" s="115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</row>
    <row r="411" spans="2:16">
      <c r="B411" s="115"/>
      <c r="C411" s="115"/>
      <c r="D411" s="115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44.5703125" style="2" customWidth="1"/>
    <col min="4" max="4" width="6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5.42578125" style="1" bestFit="1" customWidth="1"/>
    <col min="13" max="13" width="7.28515625" style="1" bestFit="1" customWidth="1"/>
    <col min="14" max="14" width="8.28515625" style="1" bestFit="1" customWidth="1"/>
    <col min="15" max="16" width="11.28515625" style="1" bestFit="1" customWidth="1"/>
    <col min="17" max="17" width="11.85546875" style="1" bestFit="1" customWidth="1"/>
    <col min="18" max="18" width="9" style="1" bestFit="1" customWidth="1"/>
    <col min="19" max="16384" width="9.140625" style="1"/>
  </cols>
  <sheetData>
    <row r="1" spans="2:18">
      <c r="B1" s="46" t="s">
        <v>144</v>
      </c>
      <c r="C1" s="67" t="s" vm="1">
        <v>229</v>
      </c>
    </row>
    <row r="2" spans="2:18">
      <c r="B2" s="46" t="s">
        <v>143</v>
      </c>
      <c r="C2" s="67" t="s">
        <v>230</v>
      </c>
    </row>
    <row r="3" spans="2:18">
      <c r="B3" s="46" t="s">
        <v>145</v>
      </c>
      <c r="C3" s="67" t="s">
        <v>231</v>
      </c>
    </row>
    <row r="4" spans="2:18">
      <c r="B4" s="46" t="s">
        <v>146</v>
      </c>
      <c r="C4" s="67">
        <v>8801</v>
      </c>
    </row>
    <row r="6" spans="2:18" ht="21.75" customHeight="1">
      <c r="B6" s="155" t="s">
        <v>172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7"/>
    </row>
    <row r="7" spans="2:18" ht="27.75" customHeight="1">
      <c r="B7" s="158" t="s">
        <v>87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</row>
    <row r="8" spans="2:18" s="3" customFormat="1" ht="66" customHeight="1">
      <c r="B8" s="21" t="s">
        <v>113</v>
      </c>
      <c r="C8" s="29" t="s">
        <v>44</v>
      </c>
      <c r="D8" s="29" t="s">
        <v>117</v>
      </c>
      <c r="E8" s="29" t="s">
        <v>14</v>
      </c>
      <c r="F8" s="29" t="s">
        <v>65</v>
      </c>
      <c r="G8" s="29" t="s">
        <v>102</v>
      </c>
      <c r="H8" s="29" t="s">
        <v>17</v>
      </c>
      <c r="I8" s="29" t="s">
        <v>101</v>
      </c>
      <c r="J8" s="29" t="s">
        <v>16</v>
      </c>
      <c r="K8" s="29" t="s">
        <v>18</v>
      </c>
      <c r="L8" s="29" t="s">
        <v>205</v>
      </c>
      <c r="M8" s="29" t="s">
        <v>204</v>
      </c>
      <c r="N8" s="29" t="s">
        <v>219</v>
      </c>
      <c r="O8" s="29" t="s">
        <v>60</v>
      </c>
      <c r="P8" s="29" t="s">
        <v>207</v>
      </c>
      <c r="Q8" s="29" t="s">
        <v>147</v>
      </c>
      <c r="R8" s="59" t="s">
        <v>149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212</v>
      </c>
      <c r="M9" s="31"/>
      <c r="N9" s="15" t="s">
        <v>208</v>
      </c>
      <c r="O9" s="31" t="s">
        <v>213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111</v>
      </c>
      <c r="R10" s="19" t="s">
        <v>112</v>
      </c>
    </row>
    <row r="11" spans="2:18" s="4" customFormat="1" ht="18" customHeight="1">
      <c r="B11" s="68" t="s">
        <v>25</v>
      </c>
      <c r="C11" s="69"/>
      <c r="D11" s="69"/>
      <c r="E11" s="69"/>
      <c r="F11" s="69"/>
      <c r="G11" s="69"/>
      <c r="H11" s="77">
        <v>8.136511834598668</v>
      </c>
      <c r="I11" s="69"/>
      <c r="J11" s="69"/>
      <c r="K11" s="78">
        <v>4.0418742834220728E-2</v>
      </c>
      <c r="L11" s="77"/>
      <c r="M11" s="79"/>
      <c r="N11" s="69"/>
      <c r="O11" s="77">
        <v>546081.89765979722</v>
      </c>
      <c r="P11" s="69"/>
      <c r="Q11" s="78">
        <f>IFERROR(O11/$O$11,0)</f>
        <v>1</v>
      </c>
      <c r="R11" s="78">
        <f>O11/'סכום נכסי הקרן'!$C$42</f>
        <v>2.91494846965261E-2</v>
      </c>
    </row>
    <row r="12" spans="2:18" ht="22.5" customHeight="1">
      <c r="B12" s="70" t="s">
        <v>197</v>
      </c>
      <c r="C12" s="71"/>
      <c r="D12" s="71"/>
      <c r="E12" s="71"/>
      <c r="F12" s="71"/>
      <c r="G12" s="71"/>
      <c r="H12" s="80">
        <v>8.0973261514040242</v>
      </c>
      <c r="I12" s="71"/>
      <c r="J12" s="71"/>
      <c r="K12" s="81">
        <v>4.0360309051947992E-2</v>
      </c>
      <c r="L12" s="80"/>
      <c r="M12" s="82"/>
      <c r="N12" s="71"/>
      <c r="O12" s="80">
        <v>543974.21720446623</v>
      </c>
      <c r="P12" s="71"/>
      <c r="Q12" s="81">
        <f t="shared" ref="Q12:Q48" si="0">IFERROR(O12/$O$11,0)</f>
        <v>0.99614035831555059</v>
      </c>
      <c r="R12" s="81">
        <f>O12/'סכום נכסי הקרן'!$C$42</f>
        <v>2.903697813031117E-2</v>
      </c>
    </row>
    <row r="13" spans="2:18">
      <c r="B13" s="72" t="s">
        <v>45</v>
      </c>
      <c r="C13" s="73"/>
      <c r="D13" s="73"/>
      <c r="E13" s="73"/>
      <c r="F13" s="73"/>
      <c r="G13" s="73"/>
      <c r="H13" s="83">
        <v>8.0973261514040242</v>
      </c>
      <c r="I13" s="73"/>
      <c r="J13" s="73"/>
      <c r="K13" s="84">
        <v>4.0360309051947992E-2</v>
      </c>
      <c r="L13" s="83"/>
      <c r="M13" s="85"/>
      <c r="N13" s="73"/>
      <c r="O13" s="83">
        <v>543974.21720446623</v>
      </c>
      <c r="P13" s="73"/>
      <c r="Q13" s="84">
        <f t="shared" si="0"/>
        <v>0.99614035831555059</v>
      </c>
      <c r="R13" s="84">
        <f>O13/'סכום נכסי הקרן'!$C$42</f>
        <v>2.903697813031117E-2</v>
      </c>
    </row>
    <row r="14" spans="2:18">
      <c r="B14" s="74" t="s">
        <v>22</v>
      </c>
      <c r="C14" s="71"/>
      <c r="D14" s="71"/>
      <c r="E14" s="71"/>
      <c r="F14" s="71"/>
      <c r="G14" s="71"/>
      <c r="H14" s="80">
        <v>0.66582881845324482</v>
      </c>
      <c r="I14" s="71"/>
      <c r="J14" s="71"/>
      <c r="K14" s="81">
        <v>4.812462394925815E-2</v>
      </c>
      <c r="L14" s="80"/>
      <c r="M14" s="82"/>
      <c r="N14" s="71"/>
      <c r="O14" s="80">
        <v>97423.463685599025</v>
      </c>
      <c r="P14" s="71"/>
      <c r="Q14" s="81">
        <f t="shared" si="0"/>
        <v>0.17840449226224439</v>
      </c>
      <c r="R14" s="81">
        <f>O14/'סכום נכסי הקרן'!$C$42</f>
        <v>5.2003990169898016E-3</v>
      </c>
    </row>
    <row r="15" spans="2:18">
      <c r="B15" s="75" t="s">
        <v>232</v>
      </c>
      <c r="C15" s="73" t="s">
        <v>233</v>
      </c>
      <c r="D15" s="86" t="s">
        <v>118</v>
      </c>
      <c r="E15" s="73" t="s">
        <v>234</v>
      </c>
      <c r="F15" s="73"/>
      <c r="G15" s="73"/>
      <c r="H15" s="83">
        <v>0.36000000000017002</v>
      </c>
      <c r="I15" s="86" t="s">
        <v>131</v>
      </c>
      <c r="J15" s="87">
        <v>0</v>
      </c>
      <c r="K15" s="84">
        <v>4.799999999988093E-2</v>
      </c>
      <c r="L15" s="83">
        <v>239138.93500000003</v>
      </c>
      <c r="M15" s="85">
        <v>98.33</v>
      </c>
      <c r="N15" s="73"/>
      <c r="O15" s="83">
        <v>235.14531478600003</v>
      </c>
      <c r="P15" s="84">
        <v>1.0869951590909092E-5</v>
      </c>
      <c r="Q15" s="84">
        <f t="shared" si="0"/>
        <v>4.3060448587236064E-4</v>
      </c>
      <c r="R15" s="84">
        <f>O15/'סכום נכסי הקרן'!$C$42</f>
        <v>1.2551898871191866E-5</v>
      </c>
    </row>
    <row r="16" spans="2:18">
      <c r="B16" s="75" t="s">
        <v>235</v>
      </c>
      <c r="C16" s="73" t="s">
        <v>236</v>
      </c>
      <c r="D16" s="86" t="s">
        <v>118</v>
      </c>
      <c r="E16" s="73" t="s">
        <v>234</v>
      </c>
      <c r="F16" s="73"/>
      <c r="G16" s="73"/>
      <c r="H16" s="83">
        <v>9.0000000002449607E-2</v>
      </c>
      <c r="I16" s="86" t="s">
        <v>131</v>
      </c>
      <c r="J16" s="87">
        <v>0</v>
      </c>
      <c r="K16" s="84">
        <v>4.7699999999548569E-2</v>
      </c>
      <c r="L16" s="83">
        <v>28696.672200000008</v>
      </c>
      <c r="M16" s="85">
        <v>99.58</v>
      </c>
      <c r="N16" s="73"/>
      <c r="O16" s="83">
        <v>28.576146177000002</v>
      </c>
      <c r="P16" s="84">
        <v>1.4348336100000004E-6</v>
      </c>
      <c r="Q16" s="84">
        <f t="shared" si="0"/>
        <v>5.2329414872497047E-5</v>
      </c>
      <c r="R16" s="84">
        <f>O16/'סכום נכסי הקרן'!$C$42</f>
        <v>1.5253754780040179E-6</v>
      </c>
    </row>
    <row r="17" spans="2:18">
      <c r="B17" s="75" t="s">
        <v>237</v>
      </c>
      <c r="C17" s="73" t="s">
        <v>238</v>
      </c>
      <c r="D17" s="86" t="s">
        <v>118</v>
      </c>
      <c r="E17" s="73" t="s">
        <v>234</v>
      </c>
      <c r="F17" s="73"/>
      <c r="G17" s="73"/>
      <c r="H17" s="83">
        <v>0.28000000000016945</v>
      </c>
      <c r="I17" s="86" t="s">
        <v>131</v>
      </c>
      <c r="J17" s="87">
        <v>0</v>
      </c>
      <c r="K17" s="84">
        <v>4.6700000000002545E-2</v>
      </c>
      <c r="L17" s="83">
        <v>478277.87000000005</v>
      </c>
      <c r="M17" s="85">
        <v>98.72</v>
      </c>
      <c r="N17" s="73"/>
      <c r="O17" s="83">
        <v>472.15591326400005</v>
      </c>
      <c r="P17" s="84">
        <v>3.1885191333333336E-5</v>
      </c>
      <c r="Q17" s="84">
        <f t="shared" si="0"/>
        <v>8.6462472989380754E-4</v>
      </c>
      <c r="R17" s="84">
        <f>O17/'סכום נכסי הקרן'!$C$42</f>
        <v>2.5203365332277558E-5</v>
      </c>
    </row>
    <row r="18" spans="2:18">
      <c r="B18" s="75" t="s">
        <v>239</v>
      </c>
      <c r="C18" s="73" t="s">
        <v>240</v>
      </c>
      <c r="D18" s="86" t="s">
        <v>118</v>
      </c>
      <c r="E18" s="73" t="s">
        <v>234</v>
      </c>
      <c r="F18" s="73"/>
      <c r="G18" s="73"/>
      <c r="H18" s="83">
        <v>0.76000000000003864</v>
      </c>
      <c r="I18" s="86" t="s">
        <v>131</v>
      </c>
      <c r="J18" s="87">
        <v>0</v>
      </c>
      <c r="K18" s="84">
        <v>4.8199999999999806E-2</v>
      </c>
      <c r="L18" s="83">
        <v>10761252.074999999</v>
      </c>
      <c r="M18" s="85">
        <v>96.48</v>
      </c>
      <c r="N18" s="73"/>
      <c r="O18" s="83">
        <v>10382.456001960001</v>
      </c>
      <c r="P18" s="84">
        <v>5.3806260374999993E-4</v>
      </c>
      <c r="Q18" s="84">
        <f t="shared" si="0"/>
        <v>1.9012635369261319E-2</v>
      </c>
      <c r="R18" s="84">
        <f>O18/'סכום נכסי הקרן'!$C$42</f>
        <v>5.5420852373691369E-4</v>
      </c>
    </row>
    <row r="19" spans="2:18">
      <c r="B19" s="75" t="s">
        <v>241</v>
      </c>
      <c r="C19" s="73" t="s">
        <v>242</v>
      </c>
      <c r="D19" s="86" t="s">
        <v>118</v>
      </c>
      <c r="E19" s="73" t="s">
        <v>234</v>
      </c>
      <c r="F19" s="73"/>
      <c r="G19" s="73"/>
      <c r="H19" s="83">
        <v>0.19000000031897044</v>
      </c>
      <c r="I19" s="86" t="s">
        <v>131</v>
      </c>
      <c r="J19" s="87">
        <v>0</v>
      </c>
      <c r="K19" s="84">
        <v>4.6299999987393065E-2</v>
      </c>
      <c r="L19" s="83">
        <v>663.9453390000001</v>
      </c>
      <c r="M19" s="85">
        <v>99.16</v>
      </c>
      <c r="N19" s="73"/>
      <c r="O19" s="83">
        <v>0.65836814100000018</v>
      </c>
      <c r="P19" s="84">
        <v>2.8867188652173918E-8</v>
      </c>
      <c r="Q19" s="84">
        <f t="shared" si="0"/>
        <v>1.2056216179686587E-6</v>
      </c>
      <c r="R19" s="84">
        <f>O19/'סכום נכסי הקרן'!$C$42</f>
        <v>3.5143248902778454E-8</v>
      </c>
    </row>
    <row r="20" spans="2:18">
      <c r="B20" s="75" t="s">
        <v>243</v>
      </c>
      <c r="C20" s="73" t="s">
        <v>244</v>
      </c>
      <c r="D20" s="86" t="s">
        <v>118</v>
      </c>
      <c r="E20" s="73" t="s">
        <v>234</v>
      </c>
      <c r="F20" s="73"/>
      <c r="G20" s="73"/>
      <c r="H20" s="83">
        <v>0.51000000000002454</v>
      </c>
      <c r="I20" s="86" t="s">
        <v>131</v>
      </c>
      <c r="J20" s="87">
        <v>0</v>
      </c>
      <c r="K20" s="84">
        <v>4.7900000000000213E-2</v>
      </c>
      <c r="L20" s="83">
        <v>13391780.360000003</v>
      </c>
      <c r="M20" s="85">
        <v>97.63</v>
      </c>
      <c r="N20" s="73"/>
      <c r="O20" s="83">
        <v>13074.395165468002</v>
      </c>
      <c r="P20" s="84">
        <v>3.9387589294117659E-4</v>
      </c>
      <c r="Q20" s="84">
        <f t="shared" si="0"/>
        <v>2.3942187465831731E-2</v>
      </c>
      <c r="R20" s="84">
        <f>O20/'סכום נכסי הקרן'!$C$42</f>
        <v>6.9790242713662102E-4</v>
      </c>
    </row>
    <row r="21" spans="2:18">
      <c r="B21" s="75" t="s">
        <v>245</v>
      </c>
      <c r="C21" s="73" t="s">
        <v>246</v>
      </c>
      <c r="D21" s="86" t="s">
        <v>118</v>
      </c>
      <c r="E21" s="73" t="s">
        <v>234</v>
      </c>
      <c r="F21" s="73"/>
      <c r="G21" s="73"/>
      <c r="H21" s="83">
        <v>0.4399999999999698</v>
      </c>
      <c r="I21" s="86" t="s">
        <v>131</v>
      </c>
      <c r="J21" s="87">
        <v>0</v>
      </c>
      <c r="K21" s="84">
        <v>4.769999999999977E-2</v>
      </c>
      <c r="L21" s="83">
        <v>16261447.580000002</v>
      </c>
      <c r="M21" s="85">
        <v>97.99</v>
      </c>
      <c r="N21" s="73"/>
      <c r="O21" s="83">
        <v>15934.592483642004</v>
      </c>
      <c r="P21" s="84">
        <v>4.7827787000000004E-4</v>
      </c>
      <c r="Q21" s="84">
        <f t="shared" si="0"/>
        <v>2.9179858464323371E-2</v>
      </c>
      <c r="R21" s="84">
        <f>O21/'סכום נכסי הקרן'!$C$42</f>
        <v>8.5057783775259173E-4</v>
      </c>
    </row>
    <row r="22" spans="2:18">
      <c r="B22" s="75" t="s">
        <v>247</v>
      </c>
      <c r="C22" s="73" t="s">
        <v>248</v>
      </c>
      <c r="D22" s="86" t="s">
        <v>118</v>
      </c>
      <c r="E22" s="73" t="s">
        <v>234</v>
      </c>
      <c r="F22" s="73"/>
      <c r="G22" s="73"/>
      <c r="H22" s="83">
        <v>0.61000000000000831</v>
      </c>
      <c r="I22" s="86" t="s">
        <v>131</v>
      </c>
      <c r="J22" s="87">
        <v>0</v>
      </c>
      <c r="K22" s="84">
        <v>4.8000000000001097E-2</v>
      </c>
      <c r="L22" s="83">
        <v>15129057.763873003</v>
      </c>
      <c r="M22" s="85">
        <v>97.19</v>
      </c>
      <c r="N22" s="73"/>
      <c r="O22" s="83">
        <v>14703.931240708001</v>
      </c>
      <c r="P22" s="84">
        <v>4.7278305512103133E-4</v>
      </c>
      <c r="Q22" s="84">
        <f t="shared" si="0"/>
        <v>2.6926238177315268E-2</v>
      </c>
      <c r="R22" s="84">
        <f>O22/'סכום נכסי הקרן'!$C$42</f>
        <v>7.8488596768466832E-4</v>
      </c>
    </row>
    <row r="23" spans="2:18">
      <c r="B23" s="75" t="s">
        <v>249</v>
      </c>
      <c r="C23" s="73" t="s">
        <v>250</v>
      </c>
      <c r="D23" s="86" t="s">
        <v>118</v>
      </c>
      <c r="E23" s="73" t="s">
        <v>234</v>
      </c>
      <c r="F23" s="73"/>
      <c r="G23" s="73"/>
      <c r="H23" s="83">
        <v>0.67999999999998095</v>
      </c>
      <c r="I23" s="86" t="s">
        <v>131</v>
      </c>
      <c r="J23" s="87">
        <v>0</v>
      </c>
      <c r="K23" s="84">
        <v>4.8500000000000015E-2</v>
      </c>
      <c r="L23" s="83">
        <v>19609392.670000006</v>
      </c>
      <c r="M23" s="85">
        <v>96.81</v>
      </c>
      <c r="N23" s="73"/>
      <c r="O23" s="83">
        <v>18983.853043827006</v>
      </c>
      <c r="P23" s="84">
        <v>6.3256105387096793E-4</v>
      </c>
      <c r="Q23" s="84">
        <f t="shared" si="0"/>
        <v>3.4763747205650335E-2</v>
      </c>
      <c r="R23" s="84">
        <f>O23/'סכום נכסי הקרן'!$C$42</f>
        <v>1.0133453171650064E-3</v>
      </c>
    </row>
    <row r="24" spans="2:18">
      <c r="B24" s="75" t="s">
        <v>251</v>
      </c>
      <c r="C24" s="73" t="s">
        <v>252</v>
      </c>
      <c r="D24" s="86" t="s">
        <v>118</v>
      </c>
      <c r="E24" s="73" t="s">
        <v>234</v>
      </c>
      <c r="F24" s="73"/>
      <c r="G24" s="73"/>
      <c r="H24" s="83">
        <v>0.85999999999999244</v>
      </c>
      <c r="I24" s="86" t="s">
        <v>131</v>
      </c>
      <c r="J24" s="87">
        <v>0</v>
      </c>
      <c r="K24" s="84">
        <v>4.8200000000000041E-2</v>
      </c>
      <c r="L24" s="83">
        <v>11239529.945000002</v>
      </c>
      <c r="M24" s="85">
        <v>96.04</v>
      </c>
      <c r="N24" s="73"/>
      <c r="O24" s="83">
        <v>10794.444559178002</v>
      </c>
      <c r="P24" s="84">
        <v>6.2441833027777785E-4</v>
      </c>
      <c r="Q24" s="84">
        <f t="shared" si="0"/>
        <v>1.9767080002902455E-2</v>
      </c>
      <c r="R24" s="84">
        <f>O24/'סכום נכסי הקרן'!$C$42</f>
        <v>5.7620019603961219E-4</v>
      </c>
    </row>
    <row r="25" spans="2:18">
      <c r="B25" s="75" t="s">
        <v>253</v>
      </c>
      <c r="C25" s="73" t="s">
        <v>254</v>
      </c>
      <c r="D25" s="86" t="s">
        <v>118</v>
      </c>
      <c r="E25" s="73" t="s">
        <v>234</v>
      </c>
      <c r="F25" s="73"/>
      <c r="G25" s="73"/>
      <c r="H25" s="83">
        <v>0.93000000000002814</v>
      </c>
      <c r="I25" s="86" t="s">
        <v>131</v>
      </c>
      <c r="J25" s="87">
        <v>0</v>
      </c>
      <c r="K25" s="84">
        <v>4.8399999999999756E-2</v>
      </c>
      <c r="L25" s="83">
        <v>13391780.360000003</v>
      </c>
      <c r="M25" s="85">
        <v>95.68</v>
      </c>
      <c r="N25" s="73"/>
      <c r="O25" s="83">
        <v>12813.255448448002</v>
      </c>
      <c r="P25" s="84">
        <v>7.4398779777777797E-4</v>
      </c>
      <c r="Q25" s="84">
        <f t="shared" si="0"/>
        <v>2.3463981324703266E-2</v>
      </c>
      <c r="R25" s="84">
        <f>O25/'סכום נכסי הקרן'!$C$42</f>
        <v>6.8396296454401213E-4</v>
      </c>
    </row>
    <row r="26" spans="2:18">
      <c r="B26" s="76"/>
      <c r="C26" s="73"/>
      <c r="D26" s="73"/>
      <c r="E26" s="73"/>
      <c r="F26" s="73"/>
      <c r="G26" s="73"/>
      <c r="H26" s="73"/>
      <c r="I26" s="73"/>
      <c r="J26" s="73"/>
      <c r="K26" s="84"/>
      <c r="L26" s="83"/>
      <c r="M26" s="85"/>
      <c r="N26" s="73"/>
      <c r="O26" s="73"/>
      <c r="P26" s="73"/>
      <c r="Q26" s="84"/>
      <c r="R26" s="73"/>
    </row>
    <row r="27" spans="2:18">
      <c r="B27" s="74" t="s">
        <v>23</v>
      </c>
      <c r="C27" s="71"/>
      <c r="D27" s="71"/>
      <c r="E27" s="71"/>
      <c r="F27" s="71"/>
      <c r="G27" s="71"/>
      <c r="H27" s="80">
        <v>9.7186473670578817</v>
      </c>
      <c r="I27" s="71"/>
      <c r="J27" s="71"/>
      <c r="K27" s="81">
        <v>3.8666377411522061E-2</v>
      </c>
      <c r="L27" s="80"/>
      <c r="M27" s="82"/>
      <c r="N27" s="71"/>
      <c r="O27" s="80">
        <v>446550.75351886713</v>
      </c>
      <c r="P27" s="71"/>
      <c r="Q27" s="81">
        <f t="shared" si="0"/>
        <v>0.81773586605330606</v>
      </c>
      <c r="R27" s="81">
        <f>O27/'סכום נכסי הקרן'!$C$42</f>
        <v>2.3836579113321363E-2</v>
      </c>
    </row>
    <row r="28" spans="2:18">
      <c r="B28" s="75" t="s">
        <v>255</v>
      </c>
      <c r="C28" s="73" t="s">
        <v>256</v>
      </c>
      <c r="D28" s="86" t="s">
        <v>118</v>
      </c>
      <c r="E28" s="73" t="s">
        <v>234</v>
      </c>
      <c r="F28" s="73"/>
      <c r="G28" s="73"/>
      <c r="H28" s="83">
        <v>12.459999999999962</v>
      </c>
      <c r="I28" s="86" t="s">
        <v>131</v>
      </c>
      <c r="J28" s="87">
        <v>5.5E-2</v>
      </c>
      <c r="K28" s="84">
        <v>3.9899999999998825E-2</v>
      </c>
      <c r="L28" s="83">
        <v>6686605.2129460005</v>
      </c>
      <c r="M28" s="85">
        <v>121.8</v>
      </c>
      <c r="N28" s="73"/>
      <c r="O28" s="83">
        <v>8144.2853145050012</v>
      </c>
      <c r="P28" s="84">
        <v>3.5253809345464084E-4</v>
      </c>
      <c r="Q28" s="84">
        <f t="shared" si="0"/>
        <v>1.4914036428247981E-2</v>
      </c>
      <c r="R28" s="84">
        <f>O28/'סכום נכסי הקרן'!$C$42</f>
        <v>4.3473647662864727E-4</v>
      </c>
    </row>
    <row r="29" spans="2:18">
      <c r="B29" s="75" t="s">
        <v>257</v>
      </c>
      <c r="C29" s="73" t="s">
        <v>258</v>
      </c>
      <c r="D29" s="86" t="s">
        <v>118</v>
      </c>
      <c r="E29" s="73" t="s">
        <v>234</v>
      </c>
      <c r="F29" s="73"/>
      <c r="G29" s="73"/>
      <c r="H29" s="83">
        <v>2.6499999994314951</v>
      </c>
      <c r="I29" s="86" t="s">
        <v>131</v>
      </c>
      <c r="J29" s="87">
        <v>5.0000000000000001E-3</v>
      </c>
      <c r="K29" s="84">
        <v>4.0799999992509113E-2</v>
      </c>
      <c r="L29" s="83">
        <v>1637.623427</v>
      </c>
      <c r="M29" s="85">
        <v>91.3</v>
      </c>
      <c r="N29" s="73"/>
      <c r="O29" s="83">
        <v>1.4951501890000001</v>
      </c>
      <c r="P29" s="84">
        <v>9.1144339155389687E-8</v>
      </c>
      <c r="Q29" s="84">
        <f t="shared" si="0"/>
        <v>2.7379596273148418E-6</v>
      </c>
      <c r="R29" s="84">
        <f>O29/'סכום נכסי הקרן'!$C$42</f>
        <v>7.9810112256120298E-8</v>
      </c>
    </row>
    <row r="30" spans="2:18">
      <c r="B30" s="75" t="s">
        <v>259</v>
      </c>
      <c r="C30" s="73" t="s">
        <v>260</v>
      </c>
      <c r="D30" s="86" t="s">
        <v>118</v>
      </c>
      <c r="E30" s="73" t="s">
        <v>234</v>
      </c>
      <c r="F30" s="73"/>
      <c r="G30" s="73"/>
      <c r="H30" s="83">
        <v>0.75000000020064339</v>
      </c>
      <c r="I30" s="86" t="s">
        <v>131</v>
      </c>
      <c r="J30" s="87">
        <v>3.7499999999999999E-2</v>
      </c>
      <c r="K30" s="84">
        <v>4.490000000334405E-2</v>
      </c>
      <c r="L30" s="83">
        <v>3723.8236680000009</v>
      </c>
      <c r="M30" s="85">
        <v>100.38</v>
      </c>
      <c r="N30" s="73"/>
      <c r="O30" s="83">
        <v>3.737974475000001</v>
      </c>
      <c r="P30" s="84">
        <v>1.7244095703706108E-7</v>
      </c>
      <c r="Q30" s="84">
        <f t="shared" si="0"/>
        <v>6.8450803643535467E-6</v>
      </c>
      <c r="R30" s="84">
        <f>O30/'סכום נכסי הקרן'!$C$42</f>
        <v>1.9953056532721502E-7</v>
      </c>
    </row>
    <row r="31" spans="2:18">
      <c r="B31" s="75" t="s">
        <v>261</v>
      </c>
      <c r="C31" s="73" t="s">
        <v>262</v>
      </c>
      <c r="D31" s="86" t="s">
        <v>118</v>
      </c>
      <c r="E31" s="73" t="s">
        <v>234</v>
      </c>
      <c r="F31" s="73"/>
      <c r="G31" s="73"/>
      <c r="H31" s="83">
        <v>3.6299999999998547</v>
      </c>
      <c r="I31" s="86" t="s">
        <v>131</v>
      </c>
      <c r="J31" s="87">
        <v>0.02</v>
      </c>
      <c r="K31" s="84">
        <v>3.8799999999998426E-2</v>
      </c>
      <c r="L31" s="83">
        <v>21639357.832037006</v>
      </c>
      <c r="M31" s="85">
        <v>94.05</v>
      </c>
      <c r="N31" s="73"/>
      <c r="O31" s="83">
        <v>20351.816070465004</v>
      </c>
      <c r="P31" s="84">
        <v>9.9621499310164653E-4</v>
      </c>
      <c r="Q31" s="84">
        <f t="shared" si="0"/>
        <v>3.7268798247445209E-2</v>
      </c>
      <c r="R31" s="84">
        <f>O31/'סכום נכסי הקרן'!$C$42</f>
        <v>1.0863662641718229E-3</v>
      </c>
    </row>
    <row r="32" spans="2:18">
      <c r="B32" s="75" t="s">
        <v>263</v>
      </c>
      <c r="C32" s="73" t="s">
        <v>264</v>
      </c>
      <c r="D32" s="86" t="s">
        <v>118</v>
      </c>
      <c r="E32" s="73" t="s">
        <v>234</v>
      </c>
      <c r="F32" s="73"/>
      <c r="G32" s="73"/>
      <c r="H32" s="83">
        <v>6.5299999999999985</v>
      </c>
      <c r="I32" s="86" t="s">
        <v>131</v>
      </c>
      <c r="J32" s="87">
        <v>0.01</v>
      </c>
      <c r="K32" s="84">
        <v>3.7500000000000075E-2</v>
      </c>
      <c r="L32" s="83">
        <v>79381497.172397017</v>
      </c>
      <c r="M32" s="85">
        <v>84.11</v>
      </c>
      <c r="N32" s="73"/>
      <c r="O32" s="83">
        <v>66767.781217302007</v>
      </c>
      <c r="P32" s="84">
        <v>3.3615544099333018E-3</v>
      </c>
      <c r="Q32" s="84">
        <f t="shared" si="0"/>
        <v>0.12226697406273952</v>
      </c>
      <c r="R32" s="84">
        <f>O32/'סכום נכסי הקרן'!$C$42</f>
        <v>3.5640192893323795E-3</v>
      </c>
    </row>
    <row r="33" spans="2:18">
      <c r="B33" s="75" t="s">
        <v>265</v>
      </c>
      <c r="C33" s="73" t="s">
        <v>266</v>
      </c>
      <c r="D33" s="86" t="s">
        <v>118</v>
      </c>
      <c r="E33" s="73" t="s">
        <v>234</v>
      </c>
      <c r="F33" s="73"/>
      <c r="G33" s="73"/>
      <c r="H33" s="83">
        <v>15.780000000000083</v>
      </c>
      <c r="I33" s="86" t="s">
        <v>131</v>
      </c>
      <c r="J33" s="87">
        <v>3.7499999999999999E-2</v>
      </c>
      <c r="K33" s="84">
        <v>4.0600000000000296E-2</v>
      </c>
      <c r="L33" s="83">
        <v>48933513.155258007</v>
      </c>
      <c r="M33" s="85">
        <v>96.3</v>
      </c>
      <c r="N33" s="73"/>
      <c r="O33" s="83">
        <v>47122.973905677005</v>
      </c>
      <c r="P33" s="84">
        <v>1.940212761780892E-3</v>
      </c>
      <c r="Q33" s="84">
        <f t="shared" si="0"/>
        <v>8.629286945350105E-2</v>
      </c>
      <c r="R33" s="84">
        <f>O33/'סכום נכסי הקרן'!$C$42</f>
        <v>2.5153926775541538E-3</v>
      </c>
    </row>
    <row r="34" spans="2:18">
      <c r="B34" s="75" t="s">
        <v>267</v>
      </c>
      <c r="C34" s="73" t="s">
        <v>268</v>
      </c>
      <c r="D34" s="86" t="s">
        <v>118</v>
      </c>
      <c r="E34" s="73" t="s">
        <v>234</v>
      </c>
      <c r="F34" s="73"/>
      <c r="G34" s="73"/>
      <c r="H34" s="83">
        <v>1.8300000000066514</v>
      </c>
      <c r="I34" s="86" t="s">
        <v>131</v>
      </c>
      <c r="J34" s="87">
        <v>5.0000000000000001E-3</v>
      </c>
      <c r="K34" s="84">
        <v>4.3100000000364791E-2</v>
      </c>
      <c r="L34" s="83">
        <v>53066.555821000009</v>
      </c>
      <c r="M34" s="85">
        <v>93.5</v>
      </c>
      <c r="N34" s="73"/>
      <c r="O34" s="83">
        <v>49.617230649000007</v>
      </c>
      <c r="P34" s="84">
        <v>2.2610597078233231E-6</v>
      </c>
      <c r="Q34" s="84">
        <f t="shared" si="0"/>
        <v>9.0860420134107755E-5</v>
      </c>
      <c r="R34" s="84">
        <f>O34/'סכום נכסי הקרן'!$C$42</f>
        <v>2.6485344262191057E-6</v>
      </c>
    </row>
    <row r="35" spans="2:18">
      <c r="B35" s="75" t="s">
        <v>269</v>
      </c>
      <c r="C35" s="73" t="s">
        <v>270</v>
      </c>
      <c r="D35" s="86" t="s">
        <v>118</v>
      </c>
      <c r="E35" s="73" t="s">
        <v>234</v>
      </c>
      <c r="F35" s="73"/>
      <c r="G35" s="73"/>
      <c r="H35" s="83">
        <v>8.3300000000000267</v>
      </c>
      <c r="I35" s="86" t="s">
        <v>131</v>
      </c>
      <c r="J35" s="87">
        <v>1.3000000000000001E-2</v>
      </c>
      <c r="K35" s="84">
        <v>3.770000000000006E-2</v>
      </c>
      <c r="L35" s="83">
        <v>154013058.14650702</v>
      </c>
      <c r="M35" s="85">
        <v>81.93</v>
      </c>
      <c r="N35" s="73"/>
      <c r="O35" s="83">
        <v>126182.90149312903</v>
      </c>
      <c r="P35" s="84">
        <v>1.0886977948917896E-2</v>
      </c>
      <c r="Q35" s="84">
        <f t="shared" si="0"/>
        <v>0.23106955574590304</v>
      </c>
      <c r="R35" s="84">
        <f>O35/'סכום נכסי הקרן'!$C$42</f>
        <v>6.7355584790482854E-3</v>
      </c>
    </row>
    <row r="36" spans="2:18">
      <c r="B36" s="75" t="s">
        <v>271</v>
      </c>
      <c r="C36" s="73" t="s">
        <v>272</v>
      </c>
      <c r="D36" s="86" t="s">
        <v>118</v>
      </c>
      <c r="E36" s="73" t="s">
        <v>234</v>
      </c>
      <c r="F36" s="73"/>
      <c r="G36" s="73"/>
      <c r="H36" s="83">
        <v>12.400000000000013</v>
      </c>
      <c r="I36" s="86" t="s">
        <v>131</v>
      </c>
      <c r="J36" s="87">
        <v>1.4999999999999999E-2</v>
      </c>
      <c r="K36" s="84">
        <v>3.9100000000000079E-2</v>
      </c>
      <c r="L36" s="83">
        <v>101595514.62272301</v>
      </c>
      <c r="M36" s="85">
        <v>74.599999999999994</v>
      </c>
      <c r="N36" s="73"/>
      <c r="O36" s="83">
        <v>75790.251124340008</v>
      </c>
      <c r="P36" s="84">
        <v>5.1463163145036035E-3</v>
      </c>
      <c r="Q36" s="84">
        <f t="shared" si="0"/>
        <v>0.13878916596418009</v>
      </c>
      <c r="R36" s="84">
        <f>O36/'סכום נכסי הקרן'!$C$42</f>
        <v>4.0456326693164889E-3</v>
      </c>
    </row>
    <row r="37" spans="2:18">
      <c r="B37" s="75" t="s">
        <v>273</v>
      </c>
      <c r="C37" s="73" t="s">
        <v>274</v>
      </c>
      <c r="D37" s="86" t="s">
        <v>118</v>
      </c>
      <c r="E37" s="73" t="s">
        <v>234</v>
      </c>
      <c r="F37" s="73"/>
      <c r="G37" s="73"/>
      <c r="H37" s="83">
        <v>8.0000000000061702E-2</v>
      </c>
      <c r="I37" s="86" t="s">
        <v>131</v>
      </c>
      <c r="J37" s="87">
        <v>1.5E-3</v>
      </c>
      <c r="K37" s="84">
        <v>4.7000000000016959E-2</v>
      </c>
      <c r="L37" s="83">
        <v>1299813.4715650002</v>
      </c>
      <c r="M37" s="85">
        <v>99.76</v>
      </c>
      <c r="N37" s="73"/>
      <c r="O37" s="83">
        <v>1296.6939357240003</v>
      </c>
      <c r="P37" s="84">
        <v>8.3200032122189419E-5</v>
      </c>
      <c r="Q37" s="84">
        <f t="shared" si="0"/>
        <v>2.3745411471812342E-3</v>
      </c>
      <c r="R37" s="84">
        <f>O37/'סכום נכסי הקרן'!$C$42</f>
        <v>6.9216650831030924E-5</v>
      </c>
    </row>
    <row r="38" spans="2:18">
      <c r="B38" s="75" t="s">
        <v>275</v>
      </c>
      <c r="C38" s="73" t="s">
        <v>276</v>
      </c>
      <c r="D38" s="86" t="s">
        <v>118</v>
      </c>
      <c r="E38" s="73" t="s">
        <v>234</v>
      </c>
      <c r="F38" s="73"/>
      <c r="G38" s="73"/>
      <c r="H38" s="83">
        <v>2.1199999999578436</v>
      </c>
      <c r="I38" s="86" t="s">
        <v>131</v>
      </c>
      <c r="J38" s="87">
        <v>1.7500000000000002E-2</v>
      </c>
      <c r="K38" s="84">
        <v>4.1999999998884097E-2</v>
      </c>
      <c r="L38" s="83">
        <v>16724.118287000005</v>
      </c>
      <c r="M38" s="85">
        <v>96.45</v>
      </c>
      <c r="N38" s="73"/>
      <c r="O38" s="83">
        <v>16.130413314000002</v>
      </c>
      <c r="P38" s="84">
        <v>7.0340449011825066E-7</v>
      </c>
      <c r="Q38" s="84">
        <f t="shared" si="0"/>
        <v>2.9538450886443895E-5</v>
      </c>
      <c r="R38" s="84">
        <f>O38/'סכום נכסי הקרן'!$C$42</f>
        <v>8.6103062207348414E-7</v>
      </c>
    </row>
    <row r="39" spans="2:18">
      <c r="B39" s="75" t="s">
        <v>277</v>
      </c>
      <c r="C39" s="73" t="s">
        <v>278</v>
      </c>
      <c r="D39" s="86" t="s">
        <v>118</v>
      </c>
      <c r="E39" s="73" t="s">
        <v>234</v>
      </c>
      <c r="F39" s="73"/>
      <c r="G39" s="73"/>
      <c r="H39" s="83">
        <v>4.9200000000000159</v>
      </c>
      <c r="I39" s="86" t="s">
        <v>131</v>
      </c>
      <c r="J39" s="87">
        <v>2.2499999999999999E-2</v>
      </c>
      <c r="K39" s="84">
        <v>3.7799999999999855E-2</v>
      </c>
      <c r="L39" s="83">
        <v>49014457.519841</v>
      </c>
      <c r="M39" s="85">
        <v>94.52</v>
      </c>
      <c r="N39" s="73"/>
      <c r="O39" s="83">
        <v>46328.463636297012</v>
      </c>
      <c r="P39" s="84">
        <v>2.0330234571378893E-3</v>
      </c>
      <c r="Q39" s="84">
        <f t="shared" si="0"/>
        <v>8.4837940673065701E-2</v>
      </c>
      <c r="R39" s="84">
        <f>O39/'סכום נכסי הקרן'!$C$42</f>
        <v>2.4729822533343178E-3</v>
      </c>
    </row>
    <row r="40" spans="2:18">
      <c r="B40" s="75" t="s">
        <v>279</v>
      </c>
      <c r="C40" s="73" t="s">
        <v>280</v>
      </c>
      <c r="D40" s="86" t="s">
        <v>118</v>
      </c>
      <c r="E40" s="73" t="s">
        <v>234</v>
      </c>
      <c r="F40" s="73"/>
      <c r="G40" s="73"/>
      <c r="H40" s="83">
        <v>1.3399999999996473</v>
      </c>
      <c r="I40" s="86" t="s">
        <v>131</v>
      </c>
      <c r="J40" s="87">
        <v>4.0000000000000001E-3</v>
      </c>
      <c r="K40" s="84">
        <v>4.3899999999992063E-2</v>
      </c>
      <c r="L40" s="83">
        <v>714204.64299700002</v>
      </c>
      <c r="M40" s="85">
        <v>95.18</v>
      </c>
      <c r="N40" s="73"/>
      <c r="O40" s="83">
        <v>679.7799595859999</v>
      </c>
      <c r="P40" s="84">
        <v>4.1931036926137978E-5</v>
      </c>
      <c r="Q40" s="84">
        <f t="shared" si="0"/>
        <v>1.2448315216072132E-3</v>
      </c>
      <c r="R40" s="84">
        <f>O40/'סכום נכסי הקרן'!$C$42</f>
        <v>3.6286197388842763E-5</v>
      </c>
    </row>
    <row r="41" spans="2:18">
      <c r="B41" s="75" t="s">
        <v>281</v>
      </c>
      <c r="C41" s="73" t="s">
        <v>282</v>
      </c>
      <c r="D41" s="86" t="s">
        <v>118</v>
      </c>
      <c r="E41" s="73" t="s">
        <v>234</v>
      </c>
      <c r="F41" s="73"/>
      <c r="G41" s="73"/>
      <c r="H41" s="83">
        <v>3.009999999997202</v>
      </c>
      <c r="I41" s="86" t="s">
        <v>131</v>
      </c>
      <c r="J41" s="87">
        <v>6.25E-2</v>
      </c>
      <c r="K41" s="84">
        <v>3.9500000000139895E-2</v>
      </c>
      <c r="L41" s="83">
        <v>45007.629610999997</v>
      </c>
      <c r="M41" s="85">
        <v>111.17</v>
      </c>
      <c r="N41" s="73"/>
      <c r="O41" s="83">
        <v>50.034983914000009</v>
      </c>
      <c r="P41" s="84">
        <v>3.0214190188454911E-6</v>
      </c>
      <c r="Q41" s="84">
        <f t="shared" si="0"/>
        <v>9.1625421257181527E-5</v>
      </c>
      <c r="R41" s="84">
        <f>O41/'סכום נכסי הקרן'!$C$42</f>
        <v>2.6708338147489702E-6</v>
      </c>
    </row>
    <row r="42" spans="2:18">
      <c r="B42" s="75" t="s">
        <v>283</v>
      </c>
      <c r="C42" s="73" t="s">
        <v>284</v>
      </c>
      <c r="D42" s="86" t="s">
        <v>118</v>
      </c>
      <c r="E42" s="73" t="s">
        <v>234</v>
      </c>
      <c r="F42" s="73"/>
      <c r="G42" s="73"/>
      <c r="H42" s="83">
        <v>0.41999999999963339</v>
      </c>
      <c r="I42" s="86" t="s">
        <v>131</v>
      </c>
      <c r="J42" s="87">
        <v>1.4999999999999999E-2</v>
      </c>
      <c r="K42" s="84">
        <v>4.610000000000946E-2</v>
      </c>
      <c r="L42" s="83">
        <v>711856.05951699999</v>
      </c>
      <c r="M42" s="85">
        <v>99.6</v>
      </c>
      <c r="N42" s="73"/>
      <c r="O42" s="83">
        <v>709.00865565300001</v>
      </c>
      <c r="P42" s="84">
        <v>5.1774226547351431E-5</v>
      </c>
      <c r="Q42" s="84">
        <f t="shared" si="0"/>
        <v>1.2983559035584518E-3</v>
      </c>
      <c r="R42" s="84">
        <f>O42/'סכום נכסי הקרן'!$C$42</f>
        <v>3.7846405541421411E-5</v>
      </c>
    </row>
    <row r="43" spans="2:18">
      <c r="B43" s="75" t="s">
        <v>285</v>
      </c>
      <c r="C43" s="73" t="s">
        <v>286</v>
      </c>
      <c r="D43" s="86" t="s">
        <v>118</v>
      </c>
      <c r="E43" s="73" t="s">
        <v>234</v>
      </c>
      <c r="F43" s="73"/>
      <c r="G43" s="73"/>
      <c r="H43" s="83">
        <v>18.65000000000023</v>
      </c>
      <c r="I43" s="86" t="s">
        <v>131</v>
      </c>
      <c r="J43" s="87">
        <v>2.7999999999999997E-2</v>
      </c>
      <c r="K43" s="84">
        <v>4.1400000000000443E-2</v>
      </c>
      <c r="L43" s="83">
        <v>46020672.558584005</v>
      </c>
      <c r="M43" s="85">
        <v>78.989999999999995</v>
      </c>
      <c r="N43" s="73"/>
      <c r="O43" s="83">
        <v>36351.730452402997</v>
      </c>
      <c r="P43" s="84">
        <v>6.460001922894084E-3</v>
      </c>
      <c r="Q43" s="84">
        <f t="shared" si="0"/>
        <v>6.6568275945762465E-2</v>
      </c>
      <c r="R43" s="84">
        <f>O43/'סכום נכסי הקרן'!$C$42</f>
        <v>1.9404309409551295E-3</v>
      </c>
    </row>
    <row r="44" spans="2:18">
      <c r="B44" s="75" t="s">
        <v>287</v>
      </c>
      <c r="C44" s="73" t="s">
        <v>288</v>
      </c>
      <c r="D44" s="86" t="s">
        <v>118</v>
      </c>
      <c r="E44" s="73" t="s">
        <v>234</v>
      </c>
      <c r="F44" s="73"/>
      <c r="G44" s="73"/>
      <c r="H44" s="83">
        <v>5.1799999999998745</v>
      </c>
      <c r="I44" s="86" t="s">
        <v>131</v>
      </c>
      <c r="J44" s="87">
        <v>3.7499999999999999E-2</v>
      </c>
      <c r="K44" s="84">
        <v>3.7699999999999012E-2</v>
      </c>
      <c r="L44" s="83">
        <v>16596176.851899002</v>
      </c>
      <c r="M44" s="85">
        <v>100.65</v>
      </c>
      <c r="N44" s="73"/>
      <c r="O44" s="83">
        <v>16704.052001245003</v>
      </c>
      <c r="P44" s="84">
        <v>3.7692661483032354E-3</v>
      </c>
      <c r="Q44" s="84">
        <f t="shared" si="0"/>
        <v>3.0588913627844584E-2</v>
      </c>
      <c r="R44" s="84">
        <f>O44/'סכום נכסי הקרן'!$C$42</f>
        <v>8.916510696782144E-4</v>
      </c>
    </row>
    <row r="45" spans="2:18">
      <c r="B45" s="76"/>
      <c r="C45" s="73"/>
      <c r="D45" s="73"/>
      <c r="E45" s="73"/>
      <c r="F45" s="73"/>
      <c r="G45" s="73"/>
      <c r="H45" s="73"/>
      <c r="I45" s="73"/>
      <c r="J45" s="73"/>
      <c r="K45" s="84"/>
      <c r="L45" s="83"/>
      <c r="M45" s="85"/>
      <c r="N45" s="73"/>
      <c r="O45" s="73"/>
      <c r="P45" s="73"/>
      <c r="Q45" s="84"/>
      <c r="R45" s="73"/>
    </row>
    <row r="46" spans="2:18">
      <c r="B46" s="70" t="s">
        <v>196</v>
      </c>
      <c r="C46" s="71"/>
      <c r="D46" s="71"/>
      <c r="E46" s="71"/>
      <c r="F46" s="71"/>
      <c r="G46" s="71"/>
      <c r="H46" s="80">
        <v>18.249999999995847</v>
      </c>
      <c r="I46" s="71"/>
      <c r="J46" s="71"/>
      <c r="K46" s="81">
        <v>5.5499999999985533E-2</v>
      </c>
      <c r="L46" s="80"/>
      <c r="M46" s="82"/>
      <c r="N46" s="71"/>
      <c r="O46" s="80">
        <v>2107.6804553310003</v>
      </c>
      <c r="P46" s="71"/>
      <c r="Q46" s="81">
        <f t="shared" si="0"/>
        <v>3.8596416844494286E-3</v>
      </c>
      <c r="R46" s="81">
        <f>O46/'סכום נכסי הקרן'!$C$42</f>
        <v>1.1250656621493285E-4</v>
      </c>
    </row>
    <row r="47" spans="2:18">
      <c r="B47" s="74" t="s">
        <v>61</v>
      </c>
      <c r="C47" s="71"/>
      <c r="D47" s="71"/>
      <c r="E47" s="71"/>
      <c r="F47" s="71"/>
      <c r="G47" s="71"/>
      <c r="H47" s="80">
        <v>18.249999999995847</v>
      </c>
      <c r="I47" s="71"/>
      <c r="J47" s="71"/>
      <c r="K47" s="81">
        <v>5.5499999999985533E-2</v>
      </c>
      <c r="L47" s="80"/>
      <c r="M47" s="82"/>
      <c r="N47" s="71"/>
      <c r="O47" s="80">
        <v>2107.6804553310003</v>
      </c>
      <c r="P47" s="71"/>
      <c r="Q47" s="81">
        <f t="shared" si="0"/>
        <v>3.8596416844494286E-3</v>
      </c>
      <c r="R47" s="81">
        <f>O47/'סכום נכסי הקרן'!$C$42</f>
        <v>1.1250656621493285E-4</v>
      </c>
    </row>
    <row r="48" spans="2:18">
      <c r="B48" s="75" t="s">
        <v>289</v>
      </c>
      <c r="C48" s="73" t="s">
        <v>290</v>
      </c>
      <c r="D48" s="86" t="s">
        <v>26</v>
      </c>
      <c r="E48" s="73" t="s">
        <v>291</v>
      </c>
      <c r="F48" s="73" t="s">
        <v>292</v>
      </c>
      <c r="G48" s="73"/>
      <c r="H48" s="83">
        <v>18.249999999995847</v>
      </c>
      <c r="I48" s="86" t="s">
        <v>130</v>
      </c>
      <c r="J48" s="87">
        <v>4.4999999999999998E-2</v>
      </c>
      <c r="K48" s="84">
        <v>5.5499999999985533E-2</v>
      </c>
      <c r="L48" s="83">
        <v>697259.23801500013</v>
      </c>
      <c r="M48" s="85">
        <v>81.697500000000005</v>
      </c>
      <c r="N48" s="73"/>
      <c r="O48" s="83">
        <v>2107.6804553310003</v>
      </c>
      <c r="P48" s="84">
        <v>6.9725923801500017E-4</v>
      </c>
      <c r="Q48" s="84">
        <f t="shared" si="0"/>
        <v>3.8596416844494286E-3</v>
      </c>
      <c r="R48" s="84">
        <f>O48/'סכום נכסי הקרן'!$C$42</f>
        <v>1.1250656621493285E-4</v>
      </c>
    </row>
    <row r="49" spans="2:18"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</row>
    <row r="50" spans="2:18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</row>
    <row r="51" spans="2:18"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</row>
    <row r="52" spans="2:18">
      <c r="B52" s="123" t="s">
        <v>110</v>
      </c>
      <c r="C52" s="125"/>
      <c r="D52" s="12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</row>
    <row r="53" spans="2:18">
      <c r="B53" s="123" t="s">
        <v>203</v>
      </c>
      <c r="C53" s="125"/>
      <c r="D53" s="125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</row>
    <row r="54" spans="2:18">
      <c r="B54" s="161" t="s">
        <v>211</v>
      </c>
      <c r="C54" s="161"/>
      <c r="D54" s="161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</row>
    <row r="55" spans="2:18"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2:18"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2:18"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</row>
    <row r="58" spans="2:18"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2:18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</row>
    <row r="60" spans="2:18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</row>
    <row r="61" spans="2:18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</row>
    <row r="62" spans="2:18"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</row>
    <row r="63" spans="2:18"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</row>
    <row r="64" spans="2:18"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</row>
    <row r="65" spans="2:18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</row>
    <row r="66" spans="2:18"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</row>
    <row r="67" spans="2:18"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</row>
    <row r="68" spans="2:18"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</row>
    <row r="69" spans="2:18"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</row>
    <row r="70" spans="2:18">
      <c r="B70" s="115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</row>
    <row r="71" spans="2:18">
      <c r="B71" s="115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</row>
    <row r="72" spans="2:18"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</row>
    <row r="73" spans="2:18">
      <c r="B73" s="115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</row>
    <row r="74" spans="2:18"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</row>
    <row r="75" spans="2:18"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</row>
    <row r="76" spans="2:18">
      <c r="B76" s="115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</row>
    <row r="77" spans="2:18">
      <c r="B77" s="115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</row>
    <row r="78" spans="2:18"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</row>
    <row r="79" spans="2:18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</row>
    <row r="80" spans="2:18"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</row>
    <row r="81" spans="2:18"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</row>
    <row r="82" spans="2:18"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</row>
    <row r="83" spans="2:18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</row>
    <row r="84" spans="2:18"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</row>
    <row r="85" spans="2:18"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</row>
    <row r="86" spans="2:18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</row>
    <row r="87" spans="2:18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</row>
    <row r="88" spans="2:18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</row>
    <row r="89" spans="2:18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</row>
    <row r="90" spans="2:18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</row>
    <row r="91" spans="2:18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</row>
    <row r="92" spans="2:18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</row>
    <row r="93" spans="2:18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</row>
    <row r="94" spans="2:18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</row>
    <row r="95" spans="2:18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</row>
    <row r="96" spans="2:18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</row>
    <row r="97" spans="2:18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</row>
    <row r="98" spans="2:18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</row>
    <row r="99" spans="2:18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</row>
    <row r="100" spans="2:18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</row>
    <row r="101" spans="2:18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</row>
    <row r="102" spans="2:18"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</row>
    <row r="103" spans="2:18">
      <c r="B103" s="115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</row>
    <row r="104" spans="2:18">
      <c r="B104" s="115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2:18">
      <c r="B105" s="115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</row>
    <row r="106" spans="2:18">
      <c r="B106" s="115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</row>
    <row r="107" spans="2:18">
      <c r="B107" s="115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</row>
    <row r="108" spans="2:18">
      <c r="B108" s="115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</row>
    <row r="109" spans="2:18">
      <c r="B109" s="115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</row>
    <row r="110" spans="2:18"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2:18">
      <c r="B111" s="115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</row>
    <row r="112" spans="2:18">
      <c r="B112" s="115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</row>
    <row r="113" spans="2:18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</row>
    <row r="114" spans="2:18">
      <c r="B114" s="115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</row>
    <row r="115" spans="2:18">
      <c r="B115" s="115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</row>
    <row r="116" spans="2:18">
      <c r="B116" s="115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</row>
    <row r="117" spans="2:18">
      <c r="B117" s="115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</row>
    <row r="118" spans="2:18">
      <c r="B118" s="115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</row>
    <row r="119" spans="2:18">
      <c r="B119" s="115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2:18"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  <row r="121" spans="2:18">
      <c r="B121" s="115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</row>
    <row r="122" spans="2:18">
      <c r="B122" s="115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</row>
    <row r="123" spans="2:18">
      <c r="B123" s="115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</row>
    <row r="124" spans="2:18">
      <c r="B124" s="115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</row>
    <row r="125" spans="2:18">
      <c r="B125" s="115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</row>
    <row r="126" spans="2:18">
      <c r="B126" s="115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</row>
    <row r="127" spans="2:18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</row>
    <row r="128" spans="2:18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</row>
    <row r="129" spans="2:18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</row>
    <row r="130" spans="2:18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</row>
    <row r="131" spans="2:18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</row>
    <row r="132" spans="2:18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</row>
    <row r="133" spans="2:18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</row>
    <row r="134" spans="2:18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</row>
    <row r="135" spans="2:18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</row>
    <row r="136" spans="2:18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</row>
    <row r="137" spans="2:18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</row>
    <row r="138" spans="2:18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</row>
    <row r="139" spans="2:18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</row>
    <row r="140" spans="2:18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</row>
    <row r="141" spans="2:18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</row>
    <row r="142" spans="2:18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</row>
    <row r="143" spans="2:18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</row>
    <row r="144" spans="2:18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</row>
    <row r="145" spans="2:18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</row>
    <row r="146" spans="2:18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</row>
    <row r="147" spans="2:18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</row>
    <row r="148" spans="2:18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</row>
    <row r="149" spans="2:18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</row>
    <row r="150" spans="2:18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</row>
    <row r="151" spans="2:18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</row>
    <row r="152" spans="2:18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</row>
    <row r="153" spans="2:18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</row>
    <row r="154" spans="2:18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</row>
    <row r="155" spans="2:18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</row>
    <row r="156" spans="2:18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</row>
    <row r="157" spans="2:18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</row>
    <row r="158" spans="2:18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</row>
    <row r="159" spans="2:18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</row>
    <row r="160" spans="2:18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</row>
    <row r="161" spans="2:18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</row>
    <row r="162" spans="2:18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</row>
    <row r="163" spans="2:18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</row>
    <row r="164" spans="2:18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</row>
    <row r="165" spans="2:18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</row>
    <row r="166" spans="2:18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</row>
    <row r="167" spans="2:18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</row>
    <row r="168" spans="2:18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</row>
    <row r="169" spans="2:18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</row>
    <row r="170" spans="2:18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</row>
    <row r="171" spans="2:18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</row>
    <row r="172" spans="2:18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</row>
    <row r="173" spans="2:18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</row>
    <row r="174" spans="2:18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</row>
    <row r="175" spans="2:18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</row>
    <row r="176" spans="2:18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</row>
    <row r="177" spans="2:18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</row>
    <row r="178" spans="2:18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</row>
    <row r="179" spans="2:18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</row>
    <row r="180" spans="2:18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</row>
    <row r="181" spans="2:18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</row>
    <row r="182" spans="2:18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</row>
    <row r="183" spans="2:18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</row>
    <row r="184" spans="2:18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</row>
    <row r="185" spans="2:18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</row>
    <row r="186" spans="2:18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</row>
    <row r="187" spans="2:18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</row>
    <row r="188" spans="2:18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</row>
    <row r="189" spans="2:18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</row>
    <row r="190" spans="2:18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</row>
    <row r="191" spans="2:18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</row>
    <row r="192" spans="2:18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</row>
    <row r="193" spans="2:18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</row>
    <row r="194" spans="2:18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</row>
    <row r="195" spans="2:18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</row>
    <row r="196" spans="2:18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</row>
    <row r="197" spans="2:18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</row>
    <row r="198" spans="2:18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</row>
    <row r="199" spans="2:18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</row>
    <row r="200" spans="2:18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</row>
    <row r="201" spans="2:18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</row>
    <row r="202" spans="2:18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</row>
    <row r="203" spans="2:18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</row>
    <row r="204" spans="2:18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</row>
    <row r="205" spans="2:18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</row>
    <row r="206" spans="2:18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</row>
    <row r="207" spans="2:18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</row>
    <row r="208" spans="2:18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</row>
    <row r="209" spans="2:18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</row>
    <row r="210" spans="2:18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</row>
    <row r="211" spans="2:18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</row>
    <row r="212" spans="2:18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</row>
    <row r="213" spans="2:18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</row>
    <row r="214" spans="2:18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</row>
    <row r="215" spans="2:18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</row>
    <row r="216" spans="2:18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</row>
    <row r="217" spans="2:18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</row>
    <row r="218" spans="2:18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</row>
    <row r="219" spans="2:18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</row>
    <row r="220" spans="2:18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</row>
    <row r="221" spans="2:18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</row>
    <row r="222" spans="2:18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</row>
    <row r="223" spans="2:18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</row>
    <row r="224" spans="2:18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</row>
    <row r="225" spans="2:18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</row>
    <row r="226" spans="2:18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</row>
    <row r="227" spans="2:18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</row>
    <row r="228" spans="2:18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</row>
    <row r="229" spans="2:18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</row>
    <row r="230" spans="2:18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</row>
    <row r="231" spans="2:18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</row>
    <row r="232" spans="2:18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</row>
    <row r="233" spans="2:18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</row>
    <row r="234" spans="2:18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</row>
    <row r="235" spans="2:18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</row>
    <row r="236" spans="2:18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</row>
    <row r="237" spans="2:18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</row>
    <row r="238" spans="2:18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</row>
    <row r="239" spans="2:18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</row>
    <row r="240" spans="2:18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</row>
    <row r="241" spans="2:18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</row>
    <row r="242" spans="2:18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</row>
    <row r="243" spans="2:18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</row>
    <row r="244" spans="2:18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</row>
    <row r="245" spans="2:18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</row>
    <row r="246" spans="2:18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</row>
    <row r="247" spans="2:18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</row>
    <row r="248" spans="2:18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</row>
    <row r="249" spans="2:18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</row>
    <row r="250" spans="2:18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</row>
    <row r="251" spans="2:18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</row>
    <row r="252" spans="2:18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</row>
    <row r="253" spans="2:18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</row>
    <row r="254" spans="2:18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</row>
    <row r="255" spans="2:18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</row>
    <row r="256" spans="2:18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</row>
    <row r="257" spans="2:18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</row>
    <row r="258" spans="2:18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</row>
    <row r="259" spans="2:18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</row>
    <row r="260" spans="2:18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</row>
    <row r="261" spans="2:18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</row>
    <row r="262" spans="2:18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</row>
    <row r="263" spans="2:18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</row>
    <row r="264" spans="2:18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</row>
    <row r="265" spans="2:18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</row>
    <row r="266" spans="2:18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</row>
    <row r="267" spans="2:18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</row>
    <row r="268" spans="2:18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</row>
    <row r="269" spans="2:18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</row>
    <row r="270" spans="2:18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</row>
    <row r="271" spans="2:18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</row>
    <row r="272" spans="2:18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</row>
    <row r="273" spans="2:18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</row>
    <row r="274" spans="2:18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</row>
    <row r="275" spans="2:18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</row>
    <row r="276" spans="2:18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</row>
    <row r="277" spans="2:18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</row>
    <row r="278" spans="2:18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</row>
    <row r="279" spans="2:18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</row>
    <row r="280" spans="2:18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</row>
    <row r="281" spans="2:18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</row>
    <row r="282" spans="2:18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</row>
    <row r="283" spans="2:18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</row>
    <row r="284" spans="2:18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</row>
    <row r="285" spans="2:18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</row>
    <row r="286" spans="2:18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</row>
    <row r="287" spans="2:18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</row>
    <row r="288" spans="2:18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</row>
    <row r="289" spans="2:18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</row>
    <row r="290" spans="2:18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</row>
    <row r="291" spans="2:18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</row>
    <row r="292" spans="2:18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</row>
    <row r="293" spans="2:18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</row>
    <row r="294" spans="2:18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</row>
    <row r="295" spans="2:18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</row>
    <row r="296" spans="2:18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</row>
    <row r="297" spans="2:18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</row>
    <row r="298" spans="2:18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</row>
    <row r="299" spans="2:18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</row>
    <row r="300" spans="2:18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</row>
    <row r="301" spans="2:18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</row>
    <row r="302" spans="2:18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</row>
    <row r="303" spans="2:18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</row>
    <row r="304" spans="2:18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</row>
    <row r="305" spans="2:18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</row>
    <row r="306" spans="2:18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</row>
    <row r="307" spans="2:18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</row>
    <row r="308" spans="2:18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</row>
    <row r="309" spans="2:18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</row>
    <row r="310" spans="2:18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</row>
    <row r="311" spans="2:18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</row>
    <row r="312" spans="2:18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</row>
    <row r="313" spans="2:18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</row>
    <row r="314" spans="2:18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</row>
    <row r="315" spans="2:18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</row>
    <row r="316" spans="2:18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</row>
    <row r="317" spans="2:18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</row>
    <row r="318" spans="2:18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</row>
    <row r="319" spans="2:18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</row>
    <row r="320" spans="2:18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</row>
    <row r="321" spans="2:18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</row>
    <row r="322" spans="2:18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</row>
    <row r="323" spans="2:18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</row>
    <row r="324" spans="2:18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</row>
    <row r="325" spans="2:18">
      <c r="B325" s="115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</row>
    <row r="326" spans="2:18">
      <c r="B326" s="115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</row>
    <row r="327" spans="2:18">
      <c r="B327" s="115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</row>
    <row r="328" spans="2:18">
      <c r="B328" s="115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</row>
    <row r="329" spans="2:18">
      <c r="B329" s="115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</row>
    <row r="330" spans="2:18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</row>
    <row r="331" spans="2:18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</row>
    <row r="332" spans="2:18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</row>
    <row r="333" spans="2:18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</row>
    <row r="334" spans="2:18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</row>
    <row r="335" spans="2:18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</row>
    <row r="336" spans="2:18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</row>
    <row r="337" spans="2:18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</row>
    <row r="338" spans="2:18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</row>
    <row r="339" spans="2:18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</row>
    <row r="340" spans="2:18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</row>
    <row r="341" spans="2:18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</row>
    <row r="342" spans="2:18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</row>
    <row r="343" spans="2:18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</row>
    <row r="344" spans="2:18">
      <c r="B344" s="115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</row>
    <row r="345" spans="2:18">
      <c r="B345" s="115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</row>
    <row r="346" spans="2:18">
      <c r="B346" s="115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</row>
    <row r="347" spans="2:18">
      <c r="B347" s="115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</row>
    <row r="348" spans="2:18">
      <c r="B348" s="115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</row>
    <row r="349" spans="2:18">
      <c r="B349" s="115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</row>
    <row r="350" spans="2:18">
      <c r="B350" s="115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</row>
    <row r="351" spans="2:18">
      <c r="B351" s="11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</row>
    <row r="352" spans="2:18">
      <c r="B352" s="115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</row>
    <row r="353" spans="2:18">
      <c r="B353" s="115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</row>
    <row r="354" spans="2:18">
      <c r="B354" s="115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</row>
    <row r="355" spans="2:18">
      <c r="B355" s="115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</row>
    <row r="356" spans="2:18">
      <c r="B356" s="115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</row>
    <row r="357" spans="2:18">
      <c r="B357" s="115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</row>
    <row r="358" spans="2:18">
      <c r="B358" s="115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</row>
    <row r="359" spans="2:18">
      <c r="B359" s="115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</row>
    <row r="360" spans="2:18">
      <c r="B360" s="115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</row>
    <row r="361" spans="2:18">
      <c r="B361" s="115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</row>
    <row r="362" spans="2:18">
      <c r="B362" s="115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</row>
    <row r="363" spans="2:18">
      <c r="B363" s="115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</row>
    <row r="364" spans="2:18">
      <c r="B364" s="115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</row>
    <row r="365" spans="2:18">
      <c r="B365" s="115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</row>
    <row r="366" spans="2:18">
      <c r="B366" s="115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</row>
    <row r="367" spans="2:18">
      <c r="B367" s="115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</row>
    <row r="368" spans="2:18">
      <c r="B368" s="115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</row>
    <row r="369" spans="2:18">
      <c r="B369" s="115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</row>
    <row r="370" spans="2:18">
      <c r="B370" s="115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</row>
    <row r="371" spans="2:18">
      <c r="B371" s="115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</row>
    <row r="372" spans="2:18">
      <c r="B372" s="115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</row>
    <row r="373" spans="2:18">
      <c r="B373" s="115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</row>
    <row r="374" spans="2:18">
      <c r="B374" s="11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</row>
    <row r="375" spans="2:18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</row>
    <row r="376" spans="2:18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</row>
    <row r="377" spans="2:18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</row>
    <row r="378" spans="2:18">
      <c r="B378" s="115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</row>
    <row r="379" spans="2:18">
      <c r="B379" s="115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</row>
    <row r="380" spans="2:18">
      <c r="B380" s="115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</row>
    <row r="381" spans="2:18">
      <c r="B381" s="115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</row>
    <row r="382" spans="2:18">
      <c r="B382" s="115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</row>
    <row r="383" spans="2:18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</row>
    <row r="384" spans="2:18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</row>
    <row r="385" spans="2:18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</row>
    <row r="386" spans="2:18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</row>
    <row r="387" spans="2:18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</row>
    <row r="388" spans="2:18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</row>
    <row r="389" spans="2:18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</row>
    <row r="390" spans="2:18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</row>
    <row r="391" spans="2:18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</row>
    <row r="392" spans="2:18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</row>
    <row r="393" spans="2:18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</row>
    <row r="394" spans="2:18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</row>
    <row r="395" spans="2:18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</row>
    <row r="396" spans="2:18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</row>
    <row r="397" spans="2:18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</row>
    <row r="398" spans="2:18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</row>
    <row r="399" spans="2:18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</row>
    <row r="400" spans="2:18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</row>
    <row r="401" spans="2:18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</row>
    <row r="402" spans="2:18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</row>
    <row r="403" spans="2:18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</row>
    <row r="404" spans="2:18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</row>
    <row r="405" spans="2:18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</row>
    <row r="406" spans="2:18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</row>
    <row r="407" spans="2:18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</row>
    <row r="408" spans="2:18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</row>
    <row r="409" spans="2:18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</row>
    <row r="410" spans="2:18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</row>
    <row r="411" spans="2:18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</row>
    <row r="412" spans="2:18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</row>
    <row r="413" spans="2:18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</row>
    <row r="414" spans="2:18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</row>
    <row r="415" spans="2:18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</row>
    <row r="416" spans="2:18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</row>
    <row r="417" spans="2:18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</row>
    <row r="418" spans="2:18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</row>
    <row r="419" spans="2:18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</row>
    <row r="420" spans="2:18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</row>
    <row r="421" spans="2:18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</row>
    <row r="422" spans="2:18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</row>
    <row r="423" spans="2:18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</row>
    <row r="424" spans="2:18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</row>
    <row r="425" spans="2:18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</row>
    <row r="426" spans="2:18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</row>
    <row r="427" spans="2:18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</row>
    <row r="428" spans="2:18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</row>
    <row r="429" spans="2:18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</row>
    <row r="430" spans="2:18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</row>
    <row r="431" spans="2:18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</row>
    <row r="432" spans="2:18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</row>
    <row r="433" spans="2:18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</row>
    <row r="434" spans="2:18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</row>
    <row r="435" spans="2:18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</row>
    <row r="436" spans="2:18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</row>
    <row r="437" spans="2:18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</row>
    <row r="438" spans="2:18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</row>
    <row r="439" spans="2:18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</row>
    <row r="440" spans="2:18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</row>
    <row r="441" spans="2:18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</row>
    <row r="442" spans="2:18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</row>
    <row r="443" spans="2:18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</row>
    <row r="444" spans="2:18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</row>
    <row r="445" spans="2:18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</row>
    <row r="446" spans="2:18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</row>
    <row r="447" spans="2:18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</row>
    <row r="448" spans="2:18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</row>
    <row r="449" spans="2:18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</row>
    <row r="450" spans="2:18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</row>
    <row r="451" spans="2:18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</row>
    <row r="452" spans="2:18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</row>
    <row r="453" spans="2:18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</row>
    <row r="454" spans="2:18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</row>
    <row r="455" spans="2:18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</row>
    <row r="456" spans="2:18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</row>
    <row r="457" spans="2:18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</row>
    <row r="458" spans="2:18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</row>
    <row r="459" spans="2:18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</row>
    <row r="460" spans="2:18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</row>
    <row r="461" spans="2:18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</row>
    <row r="462" spans="2:18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</row>
    <row r="463" spans="2:18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</row>
    <row r="464" spans="2:18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</row>
    <row r="465" spans="2:18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</row>
    <row r="466" spans="2:18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</row>
    <row r="467" spans="2:18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</row>
    <row r="468" spans="2:18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</row>
    <row r="469" spans="2:18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</row>
    <row r="470" spans="2:18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</row>
    <row r="471" spans="2:18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</row>
    <row r="472" spans="2:18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</row>
    <row r="473" spans="2:18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</row>
    <row r="474" spans="2:18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</row>
    <row r="475" spans="2:18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</row>
    <row r="476" spans="2:18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</row>
    <row r="477" spans="2:18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</row>
    <row r="478" spans="2:18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</row>
    <row r="479" spans="2:18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</row>
    <row r="480" spans="2:18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</row>
    <row r="481" spans="2:18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</row>
    <row r="482" spans="2:18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</row>
    <row r="483" spans="2:18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</row>
    <row r="484" spans="2:18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</row>
    <row r="485" spans="2:18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</row>
    <row r="486" spans="2:18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</row>
    <row r="487" spans="2:18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</row>
    <row r="488" spans="2:18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</row>
    <row r="489" spans="2:18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</row>
    <row r="490" spans="2:18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</row>
    <row r="491" spans="2:18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</row>
    <row r="492" spans="2:18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</row>
    <row r="493" spans="2:18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</row>
    <row r="494" spans="2:18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</row>
    <row r="495" spans="2:18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</row>
    <row r="496" spans="2:18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</row>
    <row r="497" spans="2:18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</row>
    <row r="498" spans="2:18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</row>
    <row r="499" spans="2:18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</row>
    <row r="500" spans="2:18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</row>
    <row r="501" spans="2:18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</row>
    <row r="502" spans="2:18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</row>
    <row r="503" spans="2:18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</row>
    <row r="504" spans="2:18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</row>
    <row r="505" spans="2:18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</row>
    <row r="506" spans="2:18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</row>
    <row r="507" spans="2:18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</row>
    <row r="508" spans="2:18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</row>
    <row r="509" spans="2:18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</row>
    <row r="510" spans="2:18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</row>
    <row r="511" spans="2:18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</row>
    <row r="512" spans="2:18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sheetProtection sheet="1" objects="1" scenarios="1"/>
  <mergeCells count="3">
    <mergeCell ref="B6:R6"/>
    <mergeCell ref="B7:R7"/>
    <mergeCell ref="B54:D54"/>
  </mergeCells>
  <phoneticPr fontId="3" type="noConversion"/>
  <dataValidations count="1">
    <dataValidation allowBlank="1" showInputMessage="1" showErrorMessage="1" sqref="N10:Q10 N9 N1:N7 C5:C29 O1:Q9 E1:I30 D1:D29 C55:D1048576 C32:D53 E32:I1048576 A1:B1048576 J1:M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6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144</v>
      </c>
      <c r="C1" s="67" t="s" vm="1">
        <v>229</v>
      </c>
    </row>
    <row r="2" spans="2:16">
      <c r="B2" s="46" t="s">
        <v>143</v>
      </c>
      <c r="C2" s="67" t="s">
        <v>230</v>
      </c>
    </row>
    <row r="3" spans="2:16">
      <c r="B3" s="46" t="s">
        <v>145</v>
      </c>
      <c r="C3" s="67" t="s">
        <v>231</v>
      </c>
    </row>
    <row r="4" spans="2:16">
      <c r="B4" s="46" t="s">
        <v>146</v>
      </c>
      <c r="C4" s="67">
        <v>8801</v>
      </c>
    </row>
    <row r="6" spans="2:16" ht="26.25" customHeight="1">
      <c r="B6" s="152" t="s">
        <v>185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</row>
    <row r="7" spans="2:16" s="3" customFormat="1" ht="78.75">
      <c r="B7" s="21" t="s">
        <v>114</v>
      </c>
      <c r="C7" s="29" t="s">
        <v>44</v>
      </c>
      <c r="D7" s="29" t="s">
        <v>64</v>
      </c>
      <c r="E7" s="29" t="s">
        <v>14</v>
      </c>
      <c r="F7" s="29" t="s">
        <v>65</v>
      </c>
      <c r="G7" s="29" t="s">
        <v>102</v>
      </c>
      <c r="H7" s="29" t="s">
        <v>17</v>
      </c>
      <c r="I7" s="29" t="s">
        <v>101</v>
      </c>
      <c r="J7" s="29" t="s">
        <v>16</v>
      </c>
      <c r="K7" s="29" t="s">
        <v>180</v>
      </c>
      <c r="L7" s="29" t="s">
        <v>205</v>
      </c>
      <c r="M7" s="29" t="s">
        <v>181</v>
      </c>
      <c r="N7" s="29" t="s">
        <v>57</v>
      </c>
      <c r="O7" s="29" t="s">
        <v>147</v>
      </c>
      <c r="P7" s="30" t="s">
        <v>149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212</v>
      </c>
      <c r="M8" s="31" t="s">
        <v>208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6" t="s">
        <v>3270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27">
        <v>0</v>
      </c>
      <c r="N10" s="88"/>
      <c r="O10" s="128">
        <v>0</v>
      </c>
      <c r="P10" s="128">
        <v>0</v>
      </c>
    </row>
    <row r="11" spans="2:16" ht="20.25" customHeight="1">
      <c r="B11" s="129" t="s">
        <v>220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2:16">
      <c r="B12" s="129" t="s">
        <v>110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2:16">
      <c r="B13" s="129" t="s">
        <v>211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2:16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2:16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spans="2:16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2:16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spans="2:16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spans="2:16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2:16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2:16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2:16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2:16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2:16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2:16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6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2:16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2:16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2:16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2:16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2:16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2:16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2:16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2:16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2:16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2:16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2:16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2:16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2:16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2:16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2:16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2:16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2:16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2:16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2:16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2:16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2:16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2:16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2:16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2:16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2:16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2:16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2:16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2:16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</row>
    <row r="59" spans="2:16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</row>
    <row r="60" spans="2:16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2:16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2:16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2:16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2:16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  <row r="65" spans="2:1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2:16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</row>
    <row r="67" spans="2:16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2:16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2:16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2:16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</row>
    <row r="71" spans="2:16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2:16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2:16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2:16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2:16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2:16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2:16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2:16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2:16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</row>
    <row r="80" spans="2:16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</row>
    <row r="81" spans="2:16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</row>
    <row r="82" spans="2:16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2:16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</row>
    <row r="84" spans="2:16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2:16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</row>
    <row r="86" spans="2:16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</row>
    <row r="87" spans="2:16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</row>
    <row r="88" spans="2:16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</row>
    <row r="89" spans="2:16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2:16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</row>
    <row r="91" spans="2:16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</row>
    <row r="92" spans="2:16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</row>
    <row r="93" spans="2:16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</row>
    <row r="94" spans="2:16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</row>
    <row r="95" spans="2:16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</row>
    <row r="96" spans="2:16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</row>
    <row r="97" spans="2:16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2:16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</row>
    <row r="99" spans="2:16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</row>
    <row r="100" spans="2:16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</row>
    <row r="101" spans="2:16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</row>
    <row r="102" spans="2:16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</row>
    <row r="103" spans="2:16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</row>
    <row r="104" spans="2:16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</row>
    <row r="105" spans="2:16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</row>
    <row r="106" spans="2:16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</row>
    <row r="107" spans="2:16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</row>
    <row r="108" spans="2:16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</row>
    <row r="109" spans="2:16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</row>
    <row r="110" spans="2:16">
      <c r="B110" s="115"/>
      <c r="C110" s="115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</row>
    <row r="111" spans="2:16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</row>
    <row r="112" spans="2:16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</row>
    <row r="113" spans="2:16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</row>
    <row r="114" spans="2:16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</row>
    <row r="115" spans="2:16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</row>
    <row r="116" spans="2:16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</row>
    <row r="117" spans="2:16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</row>
    <row r="118" spans="2:16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</row>
    <row r="119" spans="2:16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2:16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</row>
    <row r="121" spans="2:16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</row>
    <row r="122" spans="2:16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</row>
    <row r="123" spans="2:16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</row>
    <row r="124" spans="2:16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</row>
    <row r="125" spans="2:16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</row>
    <row r="126" spans="2:16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</row>
    <row r="127" spans="2:16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</row>
    <row r="128" spans="2:16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</row>
    <row r="129" spans="2:16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</row>
    <row r="130" spans="2:16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</row>
    <row r="131" spans="2:16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</row>
    <row r="132" spans="2:16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</row>
    <row r="133" spans="2:16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</row>
    <row r="134" spans="2:16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</row>
    <row r="135" spans="2:16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</row>
    <row r="136" spans="2:16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</row>
    <row r="137" spans="2:16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</row>
    <row r="138" spans="2:16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</row>
    <row r="139" spans="2:16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</row>
    <row r="140" spans="2:16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</row>
    <row r="141" spans="2:16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</row>
    <row r="142" spans="2:16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</row>
    <row r="143" spans="2:16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</row>
    <row r="144" spans="2:16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</row>
    <row r="145" spans="2:16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2:16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</row>
    <row r="147" spans="2:16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</row>
    <row r="148" spans="2:16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</row>
    <row r="149" spans="2:16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</row>
    <row r="150" spans="2:16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</row>
    <row r="151" spans="2:16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2:16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</row>
    <row r="153" spans="2:16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</row>
    <row r="154" spans="2:16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</row>
    <row r="155" spans="2:16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</row>
    <row r="156" spans="2:16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</row>
    <row r="157" spans="2:16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</row>
    <row r="158" spans="2:16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2:16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</row>
    <row r="160" spans="2:16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2:16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</row>
    <row r="162" spans="2:16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2:16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</row>
    <row r="164" spans="2:16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2:16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</row>
    <row r="166" spans="2:16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</row>
    <row r="167" spans="2:16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</row>
    <row r="168" spans="2:16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</row>
    <row r="169" spans="2:16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</row>
    <row r="170" spans="2:16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</row>
    <row r="171" spans="2:16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2:16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</row>
    <row r="173" spans="2:16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</row>
    <row r="174" spans="2:16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</row>
    <row r="175" spans="2:16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</row>
    <row r="176" spans="2:16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</row>
    <row r="177" spans="2:16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</row>
    <row r="178" spans="2:16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</row>
    <row r="179" spans="2:16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</row>
    <row r="180" spans="2:16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</row>
    <row r="181" spans="2:16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</row>
    <row r="182" spans="2:16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</row>
    <row r="183" spans="2:16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</row>
    <row r="184" spans="2:16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</row>
    <row r="185" spans="2:16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</row>
    <row r="186" spans="2:16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</row>
    <row r="187" spans="2:16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</row>
    <row r="188" spans="2:16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</row>
    <row r="189" spans="2:16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16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</row>
    <row r="191" spans="2:16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</row>
    <row r="192" spans="2:16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</row>
    <row r="193" spans="2:16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</row>
    <row r="194" spans="2:16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</row>
    <row r="195" spans="2:16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</row>
    <row r="196" spans="2:16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</row>
    <row r="197" spans="2:16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</row>
    <row r="198" spans="2:16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</row>
    <row r="199" spans="2:16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</row>
    <row r="200" spans="2:16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</row>
    <row r="201" spans="2:16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2:16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2:16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2:16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2:16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</row>
    <row r="206" spans="2:16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</row>
    <row r="207" spans="2:16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2:16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2:16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</row>
    <row r="210" spans="2:16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</row>
    <row r="211" spans="2:16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</row>
    <row r="217" spans="2:16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</row>
    <row r="218" spans="2:16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</row>
    <row r="219" spans="2:16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</row>
    <row r="220" spans="2:16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</row>
    <row r="221" spans="2:16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</row>
    <row r="222" spans="2:16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</row>
    <row r="223" spans="2:16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</row>
    <row r="224" spans="2:16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</row>
    <row r="225" spans="2:16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</row>
    <row r="226" spans="2:16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</row>
    <row r="227" spans="2:16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</row>
    <row r="228" spans="2:16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</row>
    <row r="229" spans="2:16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</row>
    <row r="230" spans="2:16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</row>
    <row r="231" spans="2:16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</row>
    <row r="232" spans="2:16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</row>
    <row r="233" spans="2:16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</row>
    <row r="234" spans="2:16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</row>
    <row r="235" spans="2:16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</row>
    <row r="236" spans="2:16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</row>
    <row r="237" spans="2:16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</row>
    <row r="238" spans="2:16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</row>
    <row r="239" spans="2:16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</row>
    <row r="240" spans="2:16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</row>
    <row r="241" spans="2:16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</row>
    <row r="242" spans="2:16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</row>
    <row r="243" spans="2:16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</row>
    <row r="244" spans="2:16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</row>
    <row r="245" spans="2:16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</row>
    <row r="246" spans="2:16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</row>
    <row r="247" spans="2:16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</row>
    <row r="248" spans="2:16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</row>
    <row r="249" spans="2:16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</row>
    <row r="250" spans="2:16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</row>
    <row r="251" spans="2:16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</row>
    <row r="252" spans="2:16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</row>
    <row r="253" spans="2:16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</row>
    <row r="254" spans="2:16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</row>
    <row r="255" spans="2:16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</row>
    <row r="256" spans="2:16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</row>
    <row r="257" spans="2:16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</row>
    <row r="258" spans="2:16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</row>
    <row r="259" spans="2:16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</row>
    <row r="260" spans="2:16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</row>
    <row r="261" spans="2:16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</row>
    <row r="262" spans="2:16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</row>
    <row r="263" spans="2:16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</row>
    <row r="264" spans="2:16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</row>
    <row r="265" spans="2:16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</row>
    <row r="266" spans="2:16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</row>
    <row r="267" spans="2:16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</row>
    <row r="268" spans="2:16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</row>
    <row r="269" spans="2:16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</row>
    <row r="270" spans="2:16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</row>
    <row r="271" spans="2:16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</row>
    <row r="272" spans="2:16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</row>
    <row r="273" spans="2:16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</row>
    <row r="274" spans="2:16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</row>
    <row r="275" spans="2:16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</row>
    <row r="276" spans="2:16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</row>
    <row r="277" spans="2:16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</row>
    <row r="278" spans="2:16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</row>
    <row r="279" spans="2:16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</row>
    <row r="280" spans="2:16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</row>
    <row r="281" spans="2:16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</row>
    <row r="282" spans="2:16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</row>
    <row r="283" spans="2:16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</row>
    <row r="284" spans="2:16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</row>
    <row r="285" spans="2:16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</row>
    <row r="286" spans="2:16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</row>
    <row r="287" spans="2:16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</row>
    <row r="288" spans="2:16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</row>
    <row r="289" spans="2:16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</row>
    <row r="290" spans="2:16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</row>
    <row r="291" spans="2:16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</row>
    <row r="292" spans="2:16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2:16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</row>
    <row r="294" spans="2:16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</row>
    <row r="295" spans="2:16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</row>
    <row r="296" spans="2:16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2:16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</row>
    <row r="298" spans="2:16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</row>
    <row r="299" spans="2:16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</row>
    <row r="300" spans="2:16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</row>
    <row r="301" spans="2:16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</row>
    <row r="302" spans="2:16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</row>
    <row r="303" spans="2:16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</row>
    <row r="304" spans="2:16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</row>
    <row r="305" spans="2:16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</row>
    <row r="306" spans="2:16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</row>
    <row r="307" spans="2:16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</row>
    <row r="308" spans="2:16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2:16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</row>
    <row r="310" spans="2:16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</row>
    <row r="311" spans="2:16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</row>
    <row r="312" spans="2:16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2:16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</row>
    <row r="314" spans="2:16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</row>
    <row r="315" spans="2:16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</row>
    <row r="316" spans="2:16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</row>
    <row r="317" spans="2:16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</row>
    <row r="318" spans="2:16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</row>
    <row r="319" spans="2:16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</row>
    <row r="320" spans="2:16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</row>
    <row r="321" spans="2:16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</row>
    <row r="322" spans="2:16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2:16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</row>
    <row r="324" spans="2:16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</row>
    <row r="325" spans="2:16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</row>
    <row r="326" spans="2:16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2:16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</row>
    <row r="328" spans="2:16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</row>
    <row r="329" spans="2:16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</row>
    <row r="330" spans="2:16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</row>
    <row r="331" spans="2:16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</row>
    <row r="332" spans="2:16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</row>
    <row r="333" spans="2:16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</row>
    <row r="334" spans="2:16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</row>
    <row r="335" spans="2:16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</row>
    <row r="336" spans="2:16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</row>
    <row r="337" spans="2:16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</row>
    <row r="338" spans="2:16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</row>
    <row r="339" spans="2:16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</row>
    <row r="340" spans="2:16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2:16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</row>
    <row r="342" spans="2:16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</row>
    <row r="343" spans="2:16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</row>
    <row r="344" spans="2:16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2:16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</row>
    <row r="346" spans="2:16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</row>
    <row r="347" spans="2:16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</row>
    <row r="348" spans="2:16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</row>
    <row r="349" spans="2:16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</row>
    <row r="350" spans="2:16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</row>
    <row r="351" spans="2:16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</row>
    <row r="352" spans="2:16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2:16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</row>
    <row r="354" spans="2:16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</row>
    <row r="355" spans="2:16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</row>
    <row r="356" spans="2:16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2:16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</row>
    <row r="358" spans="2:16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</row>
    <row r="359" spans="2:16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</row>
    <row r="360" spans="2:16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</row>
    <row r="361" spans="2:16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</row>
    <row r="362" spans="2:16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</row>
    <row r="363" spans="2:16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</row>
    <row r="364" spans="2:16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</row>
    <row r="365" spans="2:16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</row>
    <row r="366" spans="2:16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</row>
    <row r="367" spans="2:16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</row>
    <row r="368" spans="2:16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</row>
    <row r="369" spans="2:16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</row>
    <row r="370" spans="2:16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</row>
    <row r="371" spans="2:16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</row>
    <row r="372" spans="2:16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</row>
    <row r="373" spans="2:16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</row>
    <row r="374" spans="2:16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</row>
    <row r="375" spans="2:16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</row>
    <row r="376" spans="2:16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2:16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</row>
    <row r="378" spans="2:16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</row>
    <row r="379" spans="2:16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</row>
    <row r="380" spans="2:16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2:16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</row>
    <row r="382" spans="2:16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</row>
    <row r="383" spans="2:16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</row>
    <row r="384" spans="2:16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</row>
    <row r="385" spans="2:16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</row>
    <row r="386" spans="2:16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</row>
    <row r="387" spans="2:16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</row>
    <row r="388" spans="2:16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</row>
    <row r="389" spans="2:16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</row>
    <row r="390" spans="2:16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</row>
    <row r="391" spans="2:16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</row>
    <row r="392" spans="2:16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</row>
    <row r="393" spans="2:16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</row>
    <row r="394" spans="2:16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</row>
    <row r="395" spans="2:16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</row>
    <row r="396" spans="2:16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</row>
    <row r="397" spans="2:16">
      <c r="B397" s="130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</row>
    <row r="398" spans="2:16">
      <c r="B398" s="130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</row>
    <row r="399" spans="2:16">
      <c r="B399" s="131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</row>
    <row r="400" spans="2:16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</row>
    <row r="401" spans="2:16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</row>
    <row r="402" spans="2:16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</row>
    <row r="403" spans="2:16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</row>
    <row r="404" spans="2:16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</row>
    <row r="405" spans="2:16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</row>
    <row r="406" spans="2:16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</row>
    <row r="407" spans="2:16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</row>
    <row r="408" spans="2:16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</row>
    <row r="409" spans="2:16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</row>
    <row r="410" spans="2:16">
      <c r="B410" s="115"/>
      <c r="C410" s="115"/>
      <c r="D410" s="115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</row>
    <row r="411" spans="2:16">
      <c r="B411" s="115"/>
      <c r="C411" s="115"/>
      <c r="D411" s="115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</row>
    <row r="412" spans="2:16">
      <c r="B412" s="115"/>
      <c r="C412" s="115"/>
      <c r="D412" s="115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</row>
    <row r="413" spans="2:16">
      <c r="B413" s="115"/>
      <c r="C413" s="115"/>
      <c r="D413" s="115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</row>
    <row r="414" spans="2:16">
      <c r="B414" s="115"/>
      <c r="C414" s="115"/>
      <c r="D414" s="115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</row>
    <row r="415" spans="2:16">
      <c r="B415" s="115"/>
      <c r="C415" s="115"/>
      <c r="D415" s="115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</row>
    <row r="416" spans="2:16">
      <c r="B416" s="115"/>
      <c r="C416" s="115"/>
      <c r="D416" s="115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</row>
    <row r="417" spans="2:16">
      <c r="B417" s="115"/>
      <c r="C417" s="115"/>
      <c r="D417" s="115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</row>
    <row r="418" spans="2:16">
      <c r="B418" s="115"/>
      <c r="C418" s="115"/>
      <c r="D418" s="115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</row>
    <row r="419" spans="2:16">
      <c r="B419" s="115"/>
      <c r="C419" s="115"/>
      <c r="D419" s="115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</row>
    <row r="420" spans="2:16">
      <c r="B420" s="115"/>
      <c r="C420" s="115"/>
      <c r="D420" s="115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</row>
    <row r="421" spans="2:16">
      <c r="B421" s="115"/>
      <c r="C421" s="115"/>
      <c r="D421" s="115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</row>
    <row r="422" spans="2:16">
      <c r="B422" s="115"/>
      <c r="C422" s="115"/>
      <c r="D422" s="115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</row>
    <row r="423" spans="2:16">
      <c r="B423" s="115"/>
      <c r="C423" s="115"/>
      <c r="D423" s="115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</row>
    <row r="424" spans="2:16">
      <c r="B424" s="115"/>
      <c r="C424" s="115"/>
      <c r="D424" s="115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</row>
    <row r="425" spans="2:16">
      <c r="B425" s="115"/>
      <c r="C425" s="115"/>
      <c r="D425" s="115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</row>
    <row r="426" spans="2:16">
      <c r="B426" s="115"/>
      <c r="C426" s="115"/>
      <c r="D426" s="115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</row>
    <row r="427" spans="2:16">
      <c r="B427" s="115"/>
      <c r="C427" s="115"/>
      <c r="D427" s="115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</row>
    <row r="428" spans="2:16">
      <c r="B428" s="115"/>
      <c r="C428" s="115"/>
      <c r="D428" s="115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</row>
    <row r="429" spans="2:16">
      <c r="B429" s="115"/>
      <c r="C429" s="115"/>
      <c r="D429" s="115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</row>
    <row r="430" spans="2:16">
      <c r="B430" s="115"/>
      <c r="C430" s="115"/>
      <c r="D430" s="115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</row>
    <row r="431" spans="2:16">
      <c r="B431" s="115"/>
      <c r="C431" s="115"/>
      <c r="D431" s="115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</row>
    <row r="432" spans="2:16">
      <c r="B432" s="115"/>
      <c r="C432" s="115"/>
      <c r="D432" s="115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</row>
    <row r="433" spans="2:16">
      <c r="B433" s="115"/>
      <c r="C433" s="115"/>
      <c r="D433" s="115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</row>
    <row r="434" spans="2:16">
      <c r="B434" s="115"/>
      <c r="C434" s="115"/>
      <c r="D434" s="115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</row>
    <row r="435" spans="2:16">
      <c r="B435" s="115"/>
      <c r="C435" s="115"/>
      <c r="D435" s="115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</row>
    <row r="436" spans="2:16">
      <c r="B436" s="115"/>
      <c r="C436" s="115"/>
      <c r="D436" s="115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</row>
    <row r="437" spans="2:16">
      <c r="B437" s="115"/>
      <c r="C437" s="115"/>
      <c r="D437" s="115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</row>
    <row r="438" spans="2:16">
      <c r="B438" s="115"/>
      <c r="C438" s="115"/>
      <c r="D438" s="115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</row>
    <row r="439" spans="2:16">
      <c r="B439" s="115"/>
      <c r="C439" s="115"/>
      <c r="D439" s="115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</row>
    <row r="440" spans="2:16">
      <c r="B440" s="115"/>
      <c r="C440" s="115"/>
      <c r="D440" s="115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</row>
    <row r="441" spans="2:16">
      <c r="B441" s="115"/>
      <c r="C441" s="115"/>
      <c r="D441" s="115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</row>
    <row r="442" spans="2:16">
      <c r="B442" s="115"/>
      <c r="C442" s="115"/>
      <c r="D442" s="115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</row>
    <row r="443" spans="2:16">
      <c r="B443" s="115"/>
      <c r="C443" s="115"/>
      <c r="D443" s="115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</row>
    <row r="444" spans="2:16">
      <c r="B444" s="115"/>
      <c r="C444" s="115"/>
      <c r="D444" s="115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</row>
    <row r="445" spans="2:16">
      <c r="B445" s="115"/>
      <c r="C445" s="115"/>
      <c r="D445" s="115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</row>
    <row r="446" spans="2:16">
      <c r="B446" s="115"/>
      <c r="C446" s="115"/>
      <c r="D446" s="115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</row>
    <row r="447" spans="2:16">
      <c r="B447" s="115"/>
      <c r="C447" s="115"/>
      <c r="D447" s="115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</row>
    <row r="448" spans="2:16">
      <c r="B448" s="115"/>
      <c r="C448" s="115"/>
      <c r="D448" s="115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</row>
    <row r="449" spans="2:16">
      <c r="B449" s="115"/>
      <c r="C449" s="115"/>
      <c r="D449" s="115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</row>
    <row r="450" spans="2:16">
      <c r="B450" s="115"/>
      <c r="C450" s="115"/>
      <c r="D450" s="115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</row>
    <row r="451" spans="2:16">
      <c r="B451" s="115"/>
      <c r="C451" s="115"/>
      <c r="D451" s="115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</row>
    <row r="452" spans="2:16">
      <c r="B452" s="115"/>
      <c r="C452" s="115"/>
      <c r="D452" s="115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</row>
    <row r="453" spans="2:16">
      <c r="B453" s="115"/>
      <c r="C453" s="115"/>
      <c r="D453" s="115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</row>
    <row r="454" spans="2:16">
      <c r="B454" s="115"/>
      <c r="C454" s="115"/>
      <c r="D454" s="115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</row>
    <row r="455" spans="2:16">
      <c r="B455" s="115"/>
      <c r="C455" s="115"/>
      <c r="D455" s="115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</row>
    <row r="456" spans="2:16">
      <c r="B456" s="115"/>
      <c r="C456" s="115"/>
      <c r="D456" s="115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</row>
    <row r="457" spans="2:16">
      <c r="B457" s="115"/>
      <c r="C457" s="115"/>
      <c r="D457" s="115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</row>
    <row r="458" spans="2:16">
      <c r="B458" s="115"/>
      <c r="C458" s="115"/>
      <c r="D458" s="115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</row>
    <row r="459" spans="2:16">
      <c r="B459" s="115"/>
      <c r="C459" s="115"/>
      <c r="D459" s="115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</row>
    <row r="460" spans="2:16">
      <c r="B460" s="115"/>
      <c r="C460" s="115"/>
      <c r="D460" s="115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</row>
    <row r="461" spans="2:16">
      <c r="B461" s="115"/>
      <c r="C461" s="115"/>
      <c r="D461" s="115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</row>
    <row r="462" spans="2:16">
      <c r="B462" s="115"/>
      <c r="C462" s="115"/>
      <c r="D462" s="115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</row>
    <row r="463" spans="2:16">
      <c r="B463" s="115"/>
      <c r="C463" s="115"/>
      <c r="D463" s="115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57.140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16384" width="9.140625" style="1"/>
  </cols>
  <sheetData>
    <row r="1" spans="2:20">
      <c r="B1" s="46" t="s">
        <v>144</v>
      </c>
      <c r="C1" s="67" t="s" vm="1">
        <v>229</v>
      </c>
    </row>
    <row r="2" spans="2:20">
      <c r="B2" s="46" t="s">
        <v>143</v>
      </c>
      <c r="C2" s="67" t="s">
        <v>230</v>
      </c>
    </row>
    <row r="3" spans="2:20">
      <c r="B3" s="46" t="s">
        <v>145</v>
      </c>
      <c r="C3" s="67" t="s">
        <v>231</v>
      </c>
    </row>
    <row r="4" spans="2:20">
      <c r="B4" s="46" t="s">
        <v>146</v>
      </c>
      <c r="C4" s="67">
        <v>8801</v>
      </c>
    </row>
    <row r="6" spans="2:20" ht="26.25" customHeight="1">
      <c r="B6" s="158" t="s">
        <v>172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3"/>
    </row>
    <row r="7" spans="2:20" ht="26.25" customHeight="1">
      <c r="B7" s="158" t="s">
        <v>88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3"/>
    </row>
    <row r="8" spans="2:20" s="3" customFormat="1" ht="78.75">
      <c r="B8" s="36" t="s">
        <v>113</v>
      </c>
      <c r="C8" s="12" t="s">
        <v>44</v>
      </c>
      <c r="D8" s="12" t="s">
        <v>117</v>
      </c>
      <c r="E8" s="12" t="s">
        <v>188</v>
      </c>
      <c r="F8" s="12" t="s">
        <v>115</v>
      </c>
      <c r="G8" s="12" t="s">
        <v>64</v>
      </c>
      <c r="H8" s="12" t="s">
        <v>14</v>
      </c>
      <c r="I8" s="12" t="s">
        <v>65</v>
      </c>
      <c r="J8" s="12" t="s">
        <v>102</v>
      </c>
      <c r="K8" s="12" t="s">
        <v>17</v>
      </c>
      <c r="L8" s="12" t="s">
        <v>101</v>
      </c>
      <c r="M8" s="12" t="s">
        <v>16</v>
      </c>
      <c r="N8" s="12" t="s">
        <v>18</v>
      </c>
      <c r="O8" s="12" t="s">
        <v>205</v>
      </c>
      <c r="P8" s="12" t="s">
        <v>204</v>
      </c>
      <c r="Q8" s="12" t="s">
        <v>60</v>
      </c>
      <c r="R8" s="12" t="s">
        <v>57</v>
      </c>
      <c r="S8" s="12" t="s">
        <v>147</v>
      </c>
      <c r="T8" s="37" t="s">
        <v>149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212</v>
      </c>
      <c r="P9" s="15"/>
      <c r="Q9" s="15" t="s">
        <v>208</v>
      </c>
      <c r="R9" s="15" t="s">
        <v>19</v>
      </c>
      <c r="S9" s="15" t="s">
        <v>19</v>
      </c>
      <c r="T9" s="61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111</v>
      </c>
      <c r="R10" s="18" t="s">
        <v>112</v>
      </c>
      <c r="S10" s="43" t="s">
        <v>150</v>
      </c>
      <c r="T10" s="60" t="s">
        <v>189</v>
      </c>
    </row>
    <row r="11" spans="2:20" s="4" customFormat="1" ht="18" customHeight="1">
      <c r="B11" s="126" t="s">
        <v>3262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127">
        <v>0</v>
      </c>
      <c r="R11" s="88"/>
      <c r="S11" s="128">
        <v>0</v>
      </c>
      <c r="T11" s="128">
        <v>0</v>
      </c>
    </row>
    <row r="12" spans="2:20">
      <c r="B12" s="129" t="s">
        <v>220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2:20">
      <c r="B13" s="129" t="s">
        <v>110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spans="2:20">
      <c r="B14" s="129" t="s">
        <v>203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spans="2:20">
      <c r="B15" s="129" t="s">
        <v>211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</row>
    <row r="16" spans="2:20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</row>
    <row r="17" spans="2:20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spans="2:20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spans="2:20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spans="2:20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spans="2:20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spans="2:20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spans="2:20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  <row r="24" spans="2:20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  <row r="25" spans="2:20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2:20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2:20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2:20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2:20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2:20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2:20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2:20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2:20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2:20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2:20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</row>
    <row r="36" spans="2:20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</row>
    <row r="38" spans="2:20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</row>
    <row r="39" spans="2:20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</row>
    <row r="40" spans="2:20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</row>
    <row r="41" spans="2:20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</row>
    <row r="42" spans="2:20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</row>
    <row r="43" spans="2:20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</row>
    <row r="44" spans="2:20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</row>
    <row r="45" spans="2:20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</row>
    <row r="46" spans="2:20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</row>
    <row r="47" spans="2:20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</row>
    <row r="48" spans="2:20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</row>
    <row r="49" spans="2:20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</row>
    <row r="50" spans="2:20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</row>
    <row r="51" spans="2:20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</row>
    <row r="52" spans="2:20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</row>
    <row r="53" spans="2:20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</row>
    <row r="54" spans="2:20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</row>
    <row r="55" spans="2:20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</row>
    <row r="56" spans="2:20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2:20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</row>
    <row r="58" spans="2:20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2:20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</row>
    <row r="60" spans="2:20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</row>
    <row r="61" spans="2:20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</row>
    <row r="62" spans="2:20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</row>
    <row r="63" spans="2:20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</row>
    <row r="64" spans="2:20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</row>
    <row r="65" spans="2:20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</row>
    <row r="66" spans="2:20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</row>
    <row r="67" spans="2:20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</row>
    <row r="68" spans="2:20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</row>
    <row r="69" spans="2:20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</row>
    <row r="70" spans="2:20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</row>
    <row r="71" spans="2:20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</row>
    <row r="72" spans="2:20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</row>
    <row r="73" spans="2:20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</row>
    <row r="74" spans="2:20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</row>
    <row r="75" spans="2:20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</row>
    <row r="76" spans="2:20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</row>
    <row r="77" spans="2:20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</row>
    <row r="78" spans="2:20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</row>
    <row r="79" spans="2:20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</row>
    <row r="80" spans="2:20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</row>
    <row r="81" spans="2:20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</row>
    <row r="82" spans="2:20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</row>
    <row r="83" spans="2:20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</row>
    <row r="84" spans="2:20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</row>
    <row r="85" spans="2:20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</row>
    <row r="86" spans="2:20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</row>
    <row r="87" spans="2:20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</row>
    <row r="88" spans="2:20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</row>
    <row r="89" spans="2:20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</row>
    <row r="90" spans="2:20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</row>
    <row r="91" spans="2:20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</row>
    <row r="92" spans="2:20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</row>
    <row r="93" spans="2:20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</row>
    <row r="94" spans="2:20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</row>
    <row r="95" spans="2:20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</row>
    <row r="96" spans="2:20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</row>
    <row r="97" spans="2:20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</row>
    <row r="98" spans="2:20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</row>
    <row r="99" spans="2:20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</row>
    <row r="100" spans="2:20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</row>
    <row r="101" spans="2:20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</row>
    <row r="102" spans="2:20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</row>
    <row r="103" spans="2:20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</row>
    <row r="104" spans="2:20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</row>
    <row r="105" spans="2:20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</row>
    <row r="106" spans="2:20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</row>
    <row r="107" spans="2:20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</row>
    <row r="108" spans="2:20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</row>
    <row r="109" spans="2:20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</row>
    <row r="110" spans="2:20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sheetProtection sheet="1" objects="1" scenarios="1"/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E205:E712" xr:uid="{00000000-0002-0000-0300-000001000000}">
      <formula1>#REF!</formula1>
    </dataValidation>
    <dataValidation type="list" allowBlank="1" showInputMessage="1" showErrorMessage="1" sqref="I12:I32 I34:I487 G12:G32 G34:G705 L12:L487 E12:E32 E34:E204" xr:uid="{00000000-0002-0000-0300-000002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70" zoomScaleNormal="70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57.140625" style="2" bestFit="1" customWidth="1"/>
    <col min="4" max="4" width="6.42578125" style="2" bestFit="1" customWidth="1"/>
    <col min="5" max="5" width="8" style="2" bestFit="1" customWidth="1"/>
    <col min="6" max="6" width="12.85546875" style="2" bestFit="1" customWidth="1"/>
    <col min="7" max="7" width="44.710937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9.85546875" style="1" customWidth="1"/>
    <col min="12" max="12" width="12.28515625" style="1" bestFit="1" customWidth="1"/>
    <col min="13" max="13" width="7.42578125" style="1" bestFit="1" customWidth="1"/>
    <col min="14" max="14" width="9.140625" style="1" bestFit="1" customWidth="1"/>
    <col min="15" max="15" width="15.7109375" style="1" bestFit="1" customWidth="1"/>
    <col min="16" max="16" width="13" style="1" bestFit="1" customWidth="1"/>
    <col min="17" max="17" width="10" style="1" bestFit="1" customWidth="1"/>
    <col min="18" max="18" width="14.42578125" style="1" bestFit="1" customWidth="1"/>
    <col min="19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21">
      <c r="B1" s="46" t="s">
        <v>144</v>
      </c>
      <c r="C1" s="67" t="s" vm="1">
        <v>229</v>
      </c>
    </row>
    <row r="2" spans="2:21">
      <c r="B2" s="46" t="s">
        <v>143</v>
      </c>
      <c r="C2" s="67" t="s">
        <v>230</v>
      </c>
    </row>
    <row r="3" spans="2:21">
      <c r="B3" s="46" t="s">
        <v>145</v>
      </c>
      <c r="C3" s="67" t="s">
        <v>231</v>
      </c>
    </row>
    <row r="4" spans="2:21">
      <c r="B4" s="46" t="s">
        <v>146</v>
      </c>
      <c r="C4" s="67">
        <v>8801</v>
      </c>
    </row>
    <row r="6" spans="2:21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4"/>
    </row>
    <row r="7" spans="2:21" ht="26.25" customHeight="1">
      <c r="B7" s="152" t="s">
        <v>89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4"/>
    </row>
    <row r="8" spans="2:21" s="3" customFormat="1" ht="78.75">
      <c r="B8" s="21" t="s">
        <v>113</v>
      </c>
      <c r="C8" s="29" t="s">
        <v>44</v>
      </c>
      <c r="D8" s="29" t="s">
        <v>117</v>
      </c>
      <c r="E8" s="29" t="s">
        <v>188</v>
      </c>
      <c r="F8" s="29" t="s">
        <v>115</v>
      </c>
      <c r="G8" s="29" t="s">
        <v>64</v>
      </c>
      <c r="H8" s="29" t="s">
        <v>14</v>
      </c>
      <c r="I8" s="29" t="s">
        <v>65</v>
      </c>
      <c r="J8" s="29" t="s">
        <v>102</v>
      </c>
      <c r="K8" s="29" t="s">
        <v>17</v>
      </c>
      <c r="L8" s="29" t="s">
        <v>101</v>
      </c>
      <c r="M8" s="29" t="s">
        <v>16</v>
      </c>
      <c r="N8" s="29" t="s">
        <v>18</v>
      </c>
      <c r="O8" s="12" t="s">
        <v>205</v>
      </c>
      <c r="P8" s="29" t="s">
        <v>204</v>
      </c>
      <c r="Q8" s="29" t="s">
        <v>219</v>
      </c>
      <c r="R8" s="29" t="s">
        <v>60</v>
      </c>
      <c r="S8" s="12" t="s">
        <v>57</v>
      </c>
      <c r="T8" s="29" t="s">
        <v>147</v>
      </c>
      <c r="U8" s="13" t="s">
        <v>149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212</v>
      </c>
      <c r="P9" s="31"/>
      <c r="Q9" s="15" t="s">
        <v>208</v>
      </c>
      <c r="R9" s="31" t="s">
        <v>208</v>
      </c>
      <c r="S9" s="15" t="s">
        <v>19</v>
      </c>
      <c r="T9" s="31" t="s">
        <v>208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111</v>
      </c>
      <c r="R10" s="18" t="s">
        <v>112</v>
      </c>
      <c r="S10" s="18" t="s">
        <v>150</v>
      </c>
      <c r="T10" s="18" t="s">
        <v>189</v>
      </c>
      <c r="U10" s="19" t="s">
        <v>214</v>
      </c>
    </row>
    <row r="11" spans="2:21" s="4" customFormat="1" ht="18" customHeight="1">
      <c r="B11" s="68" t="s">
        <v>31</v>
      </c>
      <c r="C11" s="69"/>
      <c r="D11" s="69"/>
      <c r="E11" s="69"/>
      <c r="F11" s="69"/>
      <c r="G11" s="69"/>
      <c r="H11" s="69"/>
      <c r="I11" s="69"/>
      <c r="J11" s="69"/>
      <c r="K11" s="77">
        <v>4.6377245498007413</v>
      </c>
      <c r="L11" s="69"/>
      <c r="M11" s="69"/>
      <c r="N11" s="90">
        <v>5.1248121915971313E-2</v>
      </c>
      <c r="O11" s="77"/>
      <c r="P11" s="79"/>
      <c r="Q11" s="77">
        <v>7028.5485849160004</v>
      </c>
      <c r="R11" s="77">
        <f>R12+R259</f>
        <v>1545208.0425117388</v>
      </c>
      <c r="S11" s="69"/>
      <c r="T11" s="78">
        <f>IFERROR(R11/$R$11,0)</f>
        <v>1</v>
      </c>
      <c r="U11" s="78">
        <f>R11/'סכום נכסי הקרן'!$C$42</f>
        <v>8.248216683462678E-2</v>
      </c>
    </row>
    <row r="12" spans="2:21">
      <c r="B12" s="70" t="s">
        <v>197</v>
      </c>
      <c r="C12" s="71"/>
      <c r="D12" s="71"/>
      <c r="E12" s="71"/>
      <c r="F12" s="71"/>
      <c r="G12" s="71"/>
      <c r="H12" s="71"/>
      <c r="I12" s="71"/>
      <c r="J12" s="71"/>
      <c r="K12" s="80">
        <v>4.2859521123170969</v>
      </c>
      <c r="L12" s="71"/>
      <c r="M12" s="71"/>
      <c r="N12" s="91">
        <v>3.7180170028150862E-2</v>
      </c>
      <c r="O12" s="80"/>
      <c r="P12" s="82"/>
      <c r="Q12" s="80">
        <v>7028.5485849160023</v>
      </c>
      <c r="R12" s="80">
        <f>R13+R169+R251</f>
        <v>882167.79887314979</v>
      </c>
      <c r="S12" s="71"/>
      <c r="T12" s="81">
        <f t="shared" ref="T12:T13" si="0">IFERROR(R12/$R$11,0)</f>
        <v>0.57090551861171024</v>
      </c>
      <c r="U12" s="81">
        <f>R12/'סכום נכסי הקרן'!$C$42</f>
        <v>4.7089524232940209E-2</v>
      </c>
    </row>
    <row r="13" spans="2:21">
      <c r="B13" s="89" t="s">
        <v>30</v>
      </c>
      <c r="C13" s="71"/>
      <c r="D13" s="71"/>
      <c r="E13" s="71"/>
      <c r="F13" s="71"/>
      <c r="G13" s="71"/>
      <c r="H13" s="71"/>
      <c r="I13" s="71"/>
      <c r="J13" s="71"/>
      <c r="K13" s="80">
        <v>4.3450506999119494</v>
      </c>
      <c r="L13" s="71"/>
      <c r="M13" s="71"/>
      <c r="N13" s="91">
        <v>3.3111258600424562E-2</v>
      </c>
      <c r="O13" s="80"/>
      <c r="P13" s="82"/>
      <c r="Q13" s="80">
        <v>6465.666177934002</v>
      </c>
      <c r="R13" s="80">
        <f>SUM(R14:R167)</f>
        <v>742035.01810394274</v>
      </c>
      <c r="S13" s="71"/>
      <c r="T13" s="81">
        <f t="shared" si="0"/>
        <v>0.48021690134214118</v>
      </c>
      <c r="U13" s="81">
        <f>R13/'סכום נכסי הקרן'!$C$42</f>
        <v>3.9609330573309995E-2</v>
      </c>
    </row>
    <row r="14" spans="2:21">
      <c r="B14" s="76" t="s">
        <v>293</v>
      </c>
      <c r="C14" s="73">
        <v>6040372</v>
      </c>
      <c r="D14" s="86" t="s">
        <v>118</v>
      </c>
      <c r="E14" s="86" t="s">
        <v>294</v>
      </c>
      <c r="F14" s="73" t="s">
        <v>295</v>
      </c>
      <c r="G14" s="86" t="s">
        <v>296</v>
      </c>
      <c r="H14" s="73" t="s">
        <v>297</v>
      </c>
      <c r="I14" s="73" t="s">
        <v>129</v>
      </c>
      <c r="J14" s="73"/>
      <c r="K14" s="85">
        <v>1.98</v>
      </c>
      <c r="L14" s="86" t="s">
        <v>131</v>
      </c>
      <c r="M14" s="87">
        <v>8.3000000000000001E-3</v>
      </c>
      <c r="N14" s="87">
        <v>2.169991182521799E-2</v>
      </c>
      <c r="O14" s="83">
        <v>9.4948000000000018E-2</v>
      </c>
      <c r="P14" s="85">
        <v>107.6</v>
      </c>
      <c r="Q14" s="73"/>
      <c r="R14" s="83">
        <v>1.0207E-4</v>
      </c>
      <c r="S14" s="84">
        <v>3.1213427415006965E-11</v>
      </c>
      <c r="T14" s="84">
        <v>6.6055830148337187E-11</v>
      </c>
      <c r="U14" s="84">
        <v>5.4484280026949174E-12</v>
      </c>
    </row>
    <row r="15" spans="2:21">
      <c r="B15" s="76" t="s">
        <v>298</v>
      </c>
      <c r="C15" s="73">
        <v>2310217</v>
      </c>
      <c r="D15" s="86" t="s">
        <v>118</v>
      </c>
      <c r="E15" s="86" t="s">
        <v>294</v>
      </c>
      <c r="F15" s="73">
        <v>520032046</v>
      </c>
      <c r="G15" s="86" t="s">
        <v>296</v>
      </c>
      <c r="H15" s="73" t="s">
        <v>297</v>
      </c>
      <c r="I15" s="73" t="s">
        <v>129</v>
      </c>
      <c r="J15" s="73"/>
      <c r="K15" s="83">
        <v>1.2399999999999192</v>
      </c>
      <c r="L15" s="86" t="s">
        <v>131</v>
      </c>
      <c r="M15" s="87">
        <v>8.6E-3</v>
      </c>
      <c r="N15" s="87">
        <v>2.3399999999998852E-2</v>
      </c>
      <c r="O15" s="83">
        <v>2687852.360134</v>
      </c>
      <c r="P15" s="85">
        <v>110.27</v>
      </c>
      <c r="Q15" s="73"/>
      <c r="R15" s="83">
        <v>2963.8947295510006</v>
      </c>
      <c r="S15" s="84">
        <v>1.0745602516935848E-3</v>
      </c>
      <c r="T15" s="84">
        <v>1.9181201805895235E-3</v>
      </c>
      <c r="U15" s="84">
        <v>1.5821070874424953E-4</v>
      </c>
    </row>
    <row r="16" spans="2:21">
      <c r="B16" s="76" t="s">
        <v>300</v>
      </c>
      <c r="C16" s="73">
        <v>2310282</v>
      </c>
      <c r="D16" s="86" t="s">
        <v>118</v>
      </c>
      <c r="E16" s="86" t="s">
        <v>294</v>
      </c>
      <c r="F16" s="73">
        <v>520032046</v>
      </c>
      <c r="G16" s="86" t="s">
        <v>296</v>
      </c>
      <c r="H16" s="73" t="s">
        <v>297</v>
      </c>
      <c r="I16" s="73" t="s">
        <v>129</v>
      </c>
      <c r="J16" s="73"/>
      <c r="K16" s="83">
        <v>2.9699999999999451</v>
      </c>
      <c r="L16" s="86" t="s">
        <v>131</v>
      </c>
      <c r="M16" s="87">
        <v>3.8E-3</v>
      </c>
      <c r="N16" s="87">
        <v>1.9899999999999314E-2</v>
      </c>
      <c r="O16" s="83">
        <v>12820814.746794002</v>
      </c>
      <c r="P16" s="85">
        <v>103.8</v>
      </c>
      <c r="Q16" s="73"/>
      <c r="R16" s="83">
        <v>13308.005898209001</v>
      </c>
      <c r="S16" s="84">
        <v>4.2736049155980005E-3</v>
      </c>
      <c r="T16" s="84">
        <v>8.6124363400133554E-3</v>
      </c>
      <c r="U16" s="84">
        <v>7.1037241104958404E-4</v>
      </c>
    </row>
    <row r="17" spans="2:21">
      <c r="B17" s="76" t="s">
        <v>301</v>
      </c>
      <c r="C17" s="73">
        <v>2310381</v>
      </c>
      <c r="D17" s="86" t="s">
        <v>118</v>
      </c>
      <c r="E17" s="86" t="s">
        <v>294</v>
      </c>
      <c r="F17" s="73">
        <v>520032046</v>
      </c>
      <c r="G17" s="86" t="s">
        <v>296</v>
      </c>
      <c r="H17" s="73" t="s">
        <v>297</v>
      </c>
      <c r="I17" s="73" t="s">
        <v>129</v>
      </c>
      <c r="J17" s="73"/>
      <c r="K17" s="83">
        <v>6.9599999999964481</v>
      </c>
      <c r="L17" s="86" t="s">
        <v>131</v>
      </c>
      <c r="M17" s="87">
        <v>2E-3</v>
      </c>
      <c r="N17" s="87">
        <v>2.0099999999990383E-2</v>
      </c>
      <c r="O17" s="83">
        <v>690668.37933600007</v>
      </c>
      <c r="P17" s="85">
        <v>97.6</v>
      </c>
      <c r="Q17" s="83">
        <v>1.5273193790000001</v>
      </c>
      <c r="R17" s="83">
        <v>675.61966036500007</v>
      </c>
      <c r="S17" s="84">
        <v>7.2063828430361896E-4</v>
      </c>
      <c r="T17" s="84">
        <v>4.372354024683815E-4</v>
      </c>
      <c r="U17" s="84">
        <v>3.6064123412402231E-5</v>
      </c>
    </row>
    <row r="18" spans="2:21">
      <c r="B18" s="76" t="s">
        <v>302</v>
      </c>
      <c r="C18" s="73">
        <v>1158476</v>
      </c>
      <c r="D18" s="86" t="s">
        <v>118</v>
      </c>
      <c r="E18" s="86" t="s">
        <v>294</v>
      </c>
      <c r="F18" s="73" t="s">
        <v>303</v>
      </c>
      <c r="G18" s="86" t="s">
        <v>127</v>
      </c>
      <c r="H18" s="73" t="s">
        <v>304</v>
      </c>
      <c r="I18" s="73" t="s">
        <v>305</v>
      </c>
      <c r="J18" s="73"/>
      <c r="K18" s="83">
        <v>12.639999999999903</v>
      </c>
      <c r="L18" s="86" t="s">
        <v>131</v>
      </c>
      <c r="M18" s="87">
        <v>2.07E-2</v>
      </c>
      <c r="N18" s="87">
        <v>2.3599999999999451E-2</v>
      </c>
      <c r="O18" s="83">
        <v>12432661.402257001</v>
      </c>
      <c r="P18" s="85">
        <v>105.04</v>
      </c>
      <c r="Q18" s="73"/>
      <c r="R18" s="83">
        <v>13059.267555452001</v>
      </c>
      <c r="S18" s="84">
        <v>4.4311277945282869E-3</v>
      </c>
      <c r="T18" s="84">
        <v>8.4514623249204255E-3</v>
      </c>
      <c r="U18" s="84">
        <v>6.9709492548064936E-4</v>
      </c>
    </row>
    <row r="19" spans="2:21">
      <c r="B19" s="76" t="s">
        <v>306</v>
      </c>
      <c r="C19" s="73">
        <v>1171297</v>
      </c>
      <c r="D19" s="86" t="s">
        <v>118</v>
      </c>
      <c r="E19" s="86" t="s">
        <v>294</v>
      </c>
      <c r="F19" s="73" t="s">
        <v>307</v>
      </c>
      <c r="G19" s="86" t="s">
        <v>296</v>
      </c>
      <c r="H19" s="73" t="s">
        <v>304</v>
      </c>
      <c r="I19" s="73" t="s">
        <v>305</v>
      </c>
      <c r="J19" s="73"/>
      <c r="K19" s="85">
        <v>0.09</v>
      </c>
      <c r="L19" s="86" t="s">
        <v>131</v>
      </c>
      <c r="M19" s="87">
        <v>3.5499999999999997E-2</v>
      </c>
      <c r="N19" s="87">
        <v>3.0400023296673431E-2</v>
      </c>
      <c r="O19" s="83">
        <v>8.3555000000000004E-2</v>
      </c>
      <c r="P19" s="85">
        <v>123.1</v>
      </c>
      <c r="Q19" s="73"/>
      <c r="R19" s="83">
        <v>1.0301900000000001E-4</v>
      </c>
      <c r="S19" s="84">
        <v>1.1723171520922085E-9</v>
      </c>
      <c r="T19" s="84">
        <v>6.6669986931042902E-11</v>
      </c>
      <c r="U19" s="84">
        <v>5.4990849849086678E-12</v>
      </c>
    </row>
    <row r="20" spans="2:21">
      <c r="B20" s="76" t="s">
        <v>308</v>
      </c>
      <c r="C20" s="73">
        <v>1145564</v>
      </c>
      <c r="D20" s="86" t="s">
        <v>118</v>
      </c>
      <c r="E20" s="86" t="s">
        <v>294</v>
      </c>
      <c r="F20" s="73" t="s">
        <v>309</v>
      </c>
      <c r="G20" s="86" t="s">
        <v>310</v>
      </c>
      <c r="H20" s="73" t="s">
        <v>297</v>
      </c>
      <c r="I20" s="73" t="s">
        <v>129</v>
      </c>
      <c r="J20" s="73"/>
      <c r="K20" s="85">
        <v>2.39</v>
      </c>
      <c r="L20" s="86" t="s">
        <v>131</v>
      </c>
      <c r="M20" s="87">
        <v>8.3000000000000001E-3</v>
      </c>
      <c r="N20" s="87">
        <v>2.0400000000000001E-2</v>
      </c>
      <c r="O20" s="83">
        <v>8.5454000000000002E-2</v>
      </c>
      <c r="P20" s="85">
        <v>108.31</v>
      </c>
      <c r="Q20" s="73"/>
      <c r="R20" s="83">
        <v>9.2575000000000014E-5</v>
      </c>
      <c r="S20" s="84">
        <v>6.2000473343656348E-11</v>
      </c>
      <c r="T20" s="84">
        <v>5.9911026511044539E-11</v>
      </c>
      <c r="U20" s="84">
        <v>4.9415912839177232E-12</v>
      </c>
    </row>
    <row r="21" spans="2:21">
      <c r="B21" s="76" t="s">
        <v>311</v>
      </c>
      <c r="C21" s="73">
        <v>6620496</v>
      </c>
      <c r="D21" s="86" t="s">
        <v>118</v>
      </c>
      <c r="E21" s="86" t="s">
        <v>294</v>
      </c>
      <c r="F21" s="73" t="s">
        <v>312</v>
      </c>
      <c r="G21" s="86" t="s">
        <v>296</v>
      </c>
      <c r="H21" s="73" t="s">
        <v>297</v>
      </c>
      <c r="I21" s="73" t="s">
        <v>129</v>
      </c>
      <c r="J21" s="73"/>
      <c r="K21" s="85">
        <v>4.3099999999999996</v>
      </c>
      <c r="L21" s="86" t="s">
        <v>131</v>
      </c>
      <c r="M21" s="87">
        <v>1E-3</v>
      </c>
      <c r="N21" s="87">
        <v>0.02</v>
      </c>
      <c r="O21" s="83">
        <v>4.2727000000000001E-2</v>
      </c>
      <c r="P21" s="85">
        <v>99.3</v>
      </c>
      <c r="Q21" s="73"/>
      <c r="R21" s="83">
        <v>4.2251999999999995E-5</v>
      </c>
      <c r="S21" s="84">
        <v>1.4396456033040653E-11</v>
      </c>
      <c r="T21" s="84">
        <v>2.7343890814416992E-11</v>
      </c>
      <c r="U21" s="84">
        <v>2.2553833640625611E-12</v>
      </c>
    </row>
    <row r="22" spans="2:21">
      <c r="B22" s="76" t="s">
        <v>313</v>
      </c>
      <c r="C22" s="73">
        <v>1940535</v>
      </c>
      <c r="D22" s="86" t="s">
        <v>118</v>
      </c>
      <c r="E22" s="86" t="s">
        <v>294</v>
      </c>
      <c r="F22" s="73">
        <v>520032640</v>
      </c>
      <c r="G22" s="86" t="s">
        <v>296</v>
      </c>
      <c r="H22" s="73" t="s">
        <v>297</v>
      </c>
      <c r="I22" s="73" t="s">
        <v>129</v>
      </c>
      <c r="J22" s="73"/>
      <c r="K22" s="85">
        <v>0.11</v>
      </c>
      <c r="L22" s="86" t="s">
        <v>131</v>
      </c>
      <c r="M22" s="87">
        <v>0.05</v>
      </c>
      <c r="N22" s="87">
        <v>4.2600021796024991E-2</v>
      </c>
      <c r="O22" s="83">
        <v>0.52791400000000011</v>
      </c>
      <c r="P22" s="85">
        <v>116.4</v>
      </c>
      <c r="Q22" s="73"/>
      <c r="R22" s="83">
        <v>6.1479100000000006E-4</v>
      </c>
      <c r="S22" s="84">
        <v>5.0251786902202835E-10</v>
      </c>
      <c r="T22" s="84">
        <v>3.9786940210371676E-10</v>
      </c>
      <c r="U22" s="84">
        <v>3.281713040271197E-11</v>
      </c>
    </row>
    <row r="23" spans="2:21">
      <c r="B23" s="76" t="s">
        <v>314</v>
      </c>
      <c r="C23" s="73">
        <v>1940618</v>
      </c>
      <c r="D23" s="86" t="s">
        <v>118</v>
      </c>
      <c r="E23" s="86" t="s">
        <v>294</v>
      </c>
      <c r="F23" s="73">
        <v>520032640</v>
      </c>
      <c r="G23" s="86" t="s">
        <v>296</v>
      </c>
      <c r="H23" s="73" t="s">
        <v>297</v>
      </c>
      <c r="I23" s="73" t="s">
        <v>129</v>
      </c>
      <c r="J23" s="73"/>
      <c r="K23" s="85">
        <v>2.78</v>
      </c>
      <c r="L23" s="86" t="s">
        <v>131</v>
      </c>
      <c r="M23" s="87">
        <v>6.0000000000000001E-3</v>
      </c>
      <c r="N23" s="87">
        <v>2.0100032939789528E-2</v>
      </c>
      <c r="O23" s="83">
        <v>0.10776700000000002</v>
      </c>
      <c r="P23" s="85">
        <v>107.3</v>
      </c>
      <c r="Q23" s="73"/>
      <c r="R23" s="83">
        <v>1.1536200000000002E-4</v>
      </c>
      <c r="S23" s="84">
        <v>9.6906451605532518E-11</v>
      </c>
      <c r="T23" s="84">
        <v>7.4657908078499813E-11</v>
      </c>
      <c r="U23" s="84">
        <v>6.1579460296550524E-12</v>
      </c>
    </row>
    <row r="24" spans="2:21">
      <c r="B24" s="76" t="s">
        <v>315</v>
      </c>
      <c r="C24" s="73">
        <v>1940659</v>
      </c>
      <c r="D24" s="86" t="s">
        <v>118</v>
      </c>
      <c r="E24" s="86" t="s">
        <v>294</v>
      </c>
      <c r="F24" s="73">
        <v>520032640</v>
      </c>
      <c r="G24" s="86" t="s">
        <v>296</v>
      </c>
      <c r="H24" s="73" t="s">
        <v>297</v>
      </c>
      <c r="I24" s="73" t="s">
        <v>129</v>
      </c>
      <c r="J24" s="73"/>
      <c r="K24" s="85">
        <v>3.74</v>
      </c>
      <c r="L24" s="86" t="s">
        <v>131</v>
      </c>
      <c r="M24" s="87">
        <v>1.7500000000000002E-2</v>
      </c>
      <c r="N24" s="87">
        <v>2.020002639886485E-2</v>
      </c>
      <c r="O24" s="83">
        <v>0.16568500000000003</v>
      </c>
      <c r="P24" s="85">
        <v>109.82</v>
      </c>
      <c r="Q24" s="73"/>
      <c r="R24" s="83">
        <v>1.81826E-4</v>
      </c>
      <c r="S24" s="84">
        <v>5.0178142657998378E-11</v>
      </c>
      <c r="T24" s="84">
        <v>1.176708863775013E-10</v>
      </c>
      <c r="U24" s="84">
        <v>9.7057496817674741E-12</v>
      </c>
    </row>
    <row r="25" spans="2:21">
      <c r="B25" s="76" t="s">
        <v>316</v>
      </c>
      <c r="C25" s="73">
        <v>6000210</v>
      </c>
      <c r="D25" s="86" t="s">
        <v>118</v>
      </c>
      <c r="E25" s="86" t="s">
        <v>294</v>
      </c>
      <c r="F25" s="73" t="s">
        <v>317</v>
      </c>
      <c r="G25" s="86" t="s">
        <v>318</v>
      </c>
      <c r="H25" s="73" t="s">
        <v>319</v>
      </c>
      <c r="I25" s="73" t="s">
        <v>129</v>
      </c>
      <c r="J25" s="73"/>
      <c r="K25" s="83">
        <v>4.449999999999843</v>
      </c>
      <c r="L25" s="86" t="s">
        <v>131</v>
      </c>
      <c r="M25" s="87">
        <v>3.85E-2</v>
      </c>
      <c r="N25" s="87">
        <v>2.2099999999999204E-2</v>
      </c>
      <c r="O25" s="83">
        <v>9757734.3314340021</v>
      </c>
      <c r="P25" s="85">
        <v>120.55</v>
      </c>
      <c r="Q25" s="73"/>
      <c r="R25" s="83">
        <v>11762.949042633003</v>
      </c>
      <c r="S25" s="84">
        <v>3.7782140906932591E-3</v>
      </c>
      <c r="T25" s="84">
        <v>7.6125341824601856E-3</v>
      </c>
      <c r="U25" s="84">
        <v>6.2789831447198025E-4</v>
      </c>
    </row>
    <row r="26" spans="2:21">
      <c r="B26" s="76" t="s">
        <v>320</v>
      </c>
      <c r="C26" s="73">
        <v>6000236</v>
      </c>
      <c r="D26" s="86" t="s">
        <v>118</v>
      </c>
      <c r="E26" s="86" t="s">
        <v>294</v>
      </c>
      <c r="F26" s="73" t="s">
        <v>317</v>
      </c>
      <c r="G26" s="86" t="s">
        <v>318</v>
      </c>
      <c r="H26" s="73" t="s">
        <v>319</v>
      </c>
      <c r="I26" s="73" t="s">
        <v>129</v>
      </c>
      <c r="J26" s="73"/>
      <c r="K26" s="83">
        <v>2.069999999999903</v>
      </c>
      <c r="L26" s="86" t="s">
        <v>131</v>
      </c>
      <c r="M26" s="87">
        <v>4.4999999999999998E-2</v>
      </c>
      <c r="N26" s="87">
        <v>2.209999999999903E-2</v>
      </c>
      <c r="O26" s="83">
        <v>8656511.0376250017</v>
      </c>
      <c r="P26" s="85">
        <v>119.1</v>
      </c>
      <c r="Q26" s="73"/>
      <c r="R26" s="83">
        <v>10309.904567100002</v>
      </c>
      <c r="S26" s="84">
        <v>2.9288464724455919E-3</v>
      </c>
      <c r="T26" s="84">
        <v>6.6721789451349416E-3</v>
      </c>
      <c r="U26" s="84">
        <v>5.5033577690310445E-4</v>
      </c>
    </row>
    <row r="27" spans="2:21">
      <c r="B27" s="76" t="s">
        <v>321</v>
      </c>
      <c r="C27" s="73">
        <v>6000285</v>
      </c>
      <c r="D27" s="86" t="s">
        <v>118</v>
      </c>
      <c r="E27" s="86" t="s">
        <v>294</v>
      </c>
      <c r="F27" s="73" t="s">
        <v>317</v>
      </c>
      <c r="G27" s="86" t="s">
        <v>318</v>
      </c>
      <c r="H27" s="73" t="s">
        <v>319</v>
      </c>
      <c r="I27" s="73" t="s">
        <v>129</v>
      </c>
      <c r="J27" s="73"/>
      <c r="K27" s="83">
        <v>6.8399999999997965</v>
      </c>
      <c r="L27" s="86" t="s">
        <v>131</v>
      </c>
      <c r="M27" s="87">
        <v>2.3900000000000001E-2</v>
      </c>
      <c r="N27" s="87">
        <v>2.4099999999999053E-2</v>
      </c>
      <c r="O27" s="83">
        <v>14335817.266763004</v>
      </c>
      <c r="P27" s="85">
        <v>110.8</v>
      </c>
      <c r="Q27" s="73"/>
      <c r="R27" s="83">
        <v>15884.084827911003</v>
      </c>
      <c r="S27" s="84">
        <v>3.6861074113823909E-3</v>
      </c>
      <c r="T27" s="84">
        <v>1.0279576853671684E-2</v>
      </c>
      <c r="U27" s="84">
        <v>8.4788177303391583E-4</v>
      </c>
    </row>
    <row r="28" spans="2:21">
      <c r="B28" s="76" t="s">
        <v>322</v>
      </c>
      <c r="C28" s="73">
        <v>6000384</v>
      </c>
      <c r="D28" s="86" t="s">
        <v>118</v>
      </c>
      <c r="E28" s="86" t="s">
        <v>294</v>
      </c>
      <c r="F28" s="73" t="s">
        <v>317</v>
      </c>
      <c r="G28" s="86" t="s">
        <v>318</v>
      </c>
      <c r="H28" s="73" t="s">
        <v>319</v>
      </c>
      <c r="I28" s="73" t="s">
        <v>129</v>
      </c>
      <c r="J28" s="73"/>
      <c r="K28" s="83">
        <v>3.9599999999994799</v>
      </c>
      <c r="L28" s="86" t="s">
        <v>131</v>
      </c>
      <c r="M28" s="87">
        <v>0.01</v>
      </c>
      <c r="N28" s="87">
        <v>2.05999999999966E-2</v>
      </c>
      <c r="O28" s="83">
        <v>2120196.5703370003</v>
      </c>
      <c r="P28" s="85">
        <v>105.39</v>
      </c>
      <c r="Q28" s="73"/>
      <c r="R28" s="83">
        <v>2234.4751527460003</v>
      </c>
      <c r="S28" s="84">
        <v>1.7642708123772096E-3</v>
      </c>
      <c r="T28" s="84">
        <v>1.4460675140635796E-3</v>
      </c>
      <c r="U28" s="84">
        <v>1.1927478194912619E-4</v>
      </c>
    </row>
    <row r="29" spans="2:21">
      <c r="B29" s="76" t="s">
        <v>323</v>
      </c>
      <c r="C29" s="73">
        <v>6000392</v>
      </c>
      <c r="D29" s="86" t="s">
        <v>118</v>
      </c>
      <c r="E29" s="86" t="s">
        <v>294</v>
      </c>
      <c r="F29" s="73" t="s">
        <v>317</v>
      </c>
      <c r="G29" s="86" t="s">
        <v>318</v>
      </c>
      <c r="H29" s="73" t="s">
        <v>319</v>
      </c>
      <c r="I29" s="73" t="s">
        <v>129</v>
      </c>
      <c r="J29" s="73"/>
      <c r="K29" s="83">
        <v>11.909999999999206</v>
      </c>
      <c r="L29" s="86" t="s">
        <v>131</v>
      </c>
      <c r="M29" s="87">
        <v>1.2500000000000001E-2</v>
      </c>
      <c r="N29" s="87">
        <v>2.5599999999997992E-2</v>
      </c>
      <c r="O29" s="83">
        <v>6599640.7344840011</v>
      </c>
      <c r="P29" s="85">
        <v>93.45</v>
      </c>
      <c r="Q29" s="73"/>
      <c r="R29" s="83">
        <v>6167.3641732790011</v>
      </c>
      <c r="S29" s="84">
        <v>1.5377078691087731E-3</v>
      </c>
      <c r="T29" s="84">
        <v>3.9912840236412039E-3</v>
      </c>
      <c r="U29" s="84">
        <v>3.2920975472235423E-4</v>
      </c>
    </row>
    <row r="30" spans="2:21">
      <c r="B30" s="76" t="s">
        <v>324</v>
      </c>
      <c r="C30" s="73">
        <v>1196799</v>
      </c>
      <c r="D30" s="86" t="s">
        <v>118</v>
      </c>
      <c r="E30" s="86" t="s">
        <v>294</v>
      </c>
      <c r="F30" s="73" t="s">
        <v>317</v>
      </c>
      <c r="G30" s="86" t="s">
        <v>318</v>
      </c>
      <c r="H30" s="73" t="s">
        <v>319</v>
      </c>
      <c r="I30" s="73" t="s">
        <v>129</v>
      </c>
      <c r="J30" s="73"/>
      <c r="K30" s="83">
        <v>11.460000000001548</v>
      </c>
      <c r="L30" s="86" t="s">
        <v>131</v>
      </c>
      <c r="M30" s="87">
        <v>3.2000000000000001E-2</v>
      </c>
      <c r="N30" s="87">
        <v>2.5800000000003945E-2</v>
      </c>
      <c r="O30" s="83">
        <v>3057103.6204050006</v>
      </c>
      <c r="P30" s="85">
        <v>107.79</v>
      </c>
      <c r="Q30" s="73"/>
      <c r="R30" s="83">
        <v>3295.2520275650004</v>
      </c>
      <c r="S30" s="84">
        <v>2.241906179300215E-3</v>
      </c>
      <c r="T30" s="84">
        <v>2.1325620478965159E-3</v>
      </c>
      <c r="U30" s="84">
        <v>1.7589833861979379E-4</v>
      </c>
    </row>
    <row r="31" spans="2:21">
      <c r="B31" s="76" t="s">
        <v>325</v>
      </c>
      <c r="C31" s="73">
        <v>1147503</v>
      </c>
      <c r="D31" s="86" t="s">
        <v>118</v>
      </c>
      <c r="E31" s="86" t="s">
        <v>294</v>
      </c>
      <c r="F31" s="73" t="s">
        <v>326</v>
      </c>
      <c r="G31" s="86" t="s">
        <v>127</v>
      </c>
      <c r="H31" s="73" t="s">
        <v>319</v>
      </c>
      <c r="I31" s="73" t="s">
        <v>129</v>
      </c>
      <c r="J31" s="73"/>
      <c r="K31" s="83">
        <v>6.5100000000003053</v>
      </c>
      <c r="L31" s="86" t="s">
        <v>131</v>
      </c>
      <c r="M31" s="87">
        <v>2.6499999999999999E-2</v>
      </c>
      <c r="N31" s="87">
        <v>2.3100000000001862E-2</v>
      </c>
      <c r="O31" s="83">
        <v>1466739.0649470002</v>
      </c>
      <c r="P31" s="85">
        <v>113.62</v>
      </c>
      <c r="Q31" s="73"/>
      <c r="R31" s="83">
        <v>1666.5089307990002</v>
      </c>
      <c r="S31" s="84">
        <v>9.8077895033066623E-4</v>
      </c>
      <c r="T31" s="84">
        <v>1.0785013311800308E-3</v>
      </c>
      <c r="U31" s="84">
        <v>8.8957126729758383E-5</v>
      </c>
    </row>
    <row r="32" spans="2:21">
      <c r="B32" s="76" t="s">
        <v>327</v>
      </c>
      <c r="C32" s="73">
        <v>1134436</v>
      </c>
      <c r="D32" s="86" t="s">
        <v>118</v>
      </c>
      <c r="E32" s="86" t="s">
        <v>294</v>
      </c>
      <c r="F32" s="73" t="s">
        <v>328</v>
      </c>
      <c r="G32" s="86" t="s">
        <v>310</v>
      </c>
      <c r="H32" s="73" t="s">
        <v>329</v>
      </c>
      <c r="I32" s="73" t="s">
        <v>305</v>
      </c>
      <c r="J32" s="73"/>
      <c r="K32" s="83">
        <v>1.2500000000003766</v>
      </c>
      <c r="L32" s="86" t="s">
        <v>131</v>
      </c>
      <c r="M32" s="87">
        <v>6.5000000000000006E-3</v>
      </c>
      <c r="N32" s="87">
        <v>2.6499999999994729E-2</v>
      </c>
      <c r="O32" s="83">
        <v>615074.11933500017</v>
      </c>
      <c r="P32" s="85">
        <v>107.94</v>
      </c>
      <c r="Q32" s="73"/>
      <c r="R32" s="83">
        <v>663.91098957900022</v>
      </c>
      <c r="S32" s="84">
        <v>2.0371596716659943E-3</v>
      </c>
      <c r="T32" s="84">
        <v>4.2965799511359749E-4</v>
      </c>
      <c r="U32" s="84">
        <v>3.5439122434791008E-5</v>
      </c>
    </row>
    <row r="33" spans="2:21">
      <c r="B33" s="76" t="s">
        <v>330</v>
      </c>
      <c r="C33" s="73">
        <v>1138650</v>
      </c>
      <c r="D33" s="86" t="s">
        <v>118</v>
      </c>
      <c r="E33" s="86" t="s">
        <v>294</v>
      </c>
      <c r="F33" s="73" t="s">
        <v>328</v>
      </c>
      <c r="G33" s="86" t="s">
        <v>310</v>
      </c>
      <c r="H33" s="73" t="s">
        <v>319</v>
      </c>
      <c r="I33" s="73" t="s">
        <v>129</v>
      </c>
      <c r="J33" s="73"/>
      <c r="K33" s="83">
        <v>3.6100000000000652</v>
      </c>
      <c r="L33" s="86" t="s">
        <v>131</v>
      </c>
      <c r="M33" s="87">
        <v>1.34E-2</v>
      </c>
      <c r="N33" s="87">
        <v>2.6200000000000369E-2</v>
      </c>
      <c r="O33" s="83">
        <v>18533412.522452004</v>
      </c>
      <c r="P33" s="85">
        <v>106.9</v>
      </c>
      <c r="Q33" s="83">
        <v>1630.2068039890003</v>
      </c>
      <c r="R33" s="83">
        <v>21442.424790460005</v>
      </c>
      <c r="S33" s="84">
        <v>6.4212125421845637E-3</v>
      </c>
      <c r="T33" s="84">
        <v>1.3876723522358388E-2</v>
      </c>
      <c r="U33" s="84">
        <v>1.1445822246891543E-3</v>
      </c>
    </row>
    <row r="34" spans="2:21">
      <c r="B34" s="76" t="s">
        <v>331</v>
      </c>
      <c r="C34" s="73">
        <v>1156603</v>
      </c>
      <c r="D34" s="86" t="s">
        <v>118</v>
      </c>
      <c r="E34" s="86" t="s">
        <v>294</v>
      </c>
      <c r="F34" s="73" t="s">
        <v>328</v>
      </c>
      <c r="G34" s="86" t="s">
        <v>310</v>
      </c>
      <c r="H34" s="73" t="s">
        <v>319</v>
      </c>
      <c r="I34" s="73" t="s">
        <v>129</v>
      </c>
      <c r="J34" s="73"/>
      <c r="K34" s="83">
        <v>3.5899999999998702</v>
      </c>
      <c r="L34" s="86" t="s">
        <v>131</v>
      </c>
      <c r="M34" s="87">
        <v>1.77E-2</v>
      </c>
      <c r="N34" s="87">
        <v>2.5499999999999776E-2</v>
      </c>
      <c r="O34" s="83">
        <v>10355228.265325002</v>
      </c>
      <c r="P34" s="85">
        <v>107.51</v>
      </c>
      <c r="Q34" s="73"/>
      <c r="R34" s="83">
        <v>11132.905947755002</v>
      </c>
      <c r="S34" s="84">
        <v>3.7561371689745853E-3</v>
      </c>
      <c r="T34" s="84">
        <v>7.2047942034125321E-3</v>
      </c>
      <c r="U34" s="84">
        <v>5.9426703749502444E-4</v>
      </c>
    </row>
    <row r="35" spans="2:21">
      <c r="B35" s="76" t="s">
        <v>332</v>
      </c>
      <c r="C35" s="73">
        <v>1156611</v>
      </c>
      <c r="D35" s="86" t="s">
        <v>118</v>
      </c>
      <c r="E35" s="86" t="s">
        <v>294</v>
      </c>
      <c r="F35" s="73" t="s">
        <v>328</v>
      </c>
      <c r="G35" s="86" t="s">
        <v>310</v>
      </c>
      <c r="H35" s="73" t="s">
        <v>319</v>
      </c>
      <c r="I35" s="73" t="s">
        <v>129</v>
      </c>
      <c r="J35" s="73"/>
      <c r="K35" s="83">
        <v>6.5900000000000096</v>
      </c>
      <c r="L35" s="86" t="s">
        <v>131</v>
      </c>
      <c r="M35" s="87">
        <v>2.4799999999999999E-2</v>
      </c>
      <c r="N35" s="87">
        <v>2.8100000000000191E-2</v>
      </c>
      <c r="O35" s="83">
        <v>18750762.597485002</v>
      </c>
      <c r="P35" s="85">
        <v>108.2</v>
      </c>
      <c r="Q35" s="73"/>
      <c r="R35" s="83">
        <v>20288.325053381002</v>
      </c>
      <c r="S35" s="84">
        <v>5.6915524398268025E-3</v>
      </c>
      <c r="T35" s="84">
        <v>1.3129833973943269E-2</v>
      </c>
      <c r="U35" s="84">
        <v>1.0829771563497395E-3</v>
      </c>
    </row>
    <row r="36" spans="2:21">
      <c r="B36" s="76" t="s">
        <v>333</v>
      </c>
      <c r="C36" s="73">
        <v>1178672</v>
      </c>
      <c r="D36" s="86" t="s">
        <v>118</v>
      </c>
      <c r="E36" s="86" t="s">
        <v>294</v>
      </c>
      <c r="F36" s="73" t="s">
        <v>328</v>
      </c>
      <c r="G36" s="86" t="s">
        <v>310</v>
      </c>
      <c r="H36" s="73" t="s">
        <v>329</v>
      </c>
      <c r="I36" s="73" t="s">
        <v>305</v>
      </c>
      <c r="J36" s="73"/>
      <c r="K36" s="83">
        <v>7.9700000000001756</v>
      </c>
      <c r="L36" s="86" t="s">
        <v>131</v>
      </c>
      <c r="M36" s="87">
        <v>9.0000000000000011E-3</v>
      </c>
      <c r="N36" s="87">
        <v>2.8900000000000151E-2</v>
      </c>
      <c r="O36" s="83">
        <v>9094307.3607119992</v>
      </c>
      <c r="P36" s="85">
        <v>92.96</v>
      </c>
      <c r="Q36" s="83">
        <v>44.535668110000003</v>
      </c>
      <c r="R36" s="83">
        <v>8498.6037083830015</v>
      </c>
      <c r="S36" s="84">
        <v>4.7774356327245906E-3</v>
      </c>
      <c r="T36" s="84">
        <v>5.4999737734787507E-3</v>
      </c>
      <c r="U36" s="84">
        <v>4.5364975437014608E-4</v>
      </c>
    </row>
    <row r="37" spans="2:21">
      <c r="B37" s="76" t="s">
        <v>334</v>
      </c>
      <c r="C37" s="73">
        <v>1178680</v>
      </c>
      <c r="D37" s="86" t="s">
        <v>118</v>
      </c>
      <c r="E37" s="86" t="s">
        <v>294</v>
      </c>
      <c r="F37" s="73" t="s">
        <v>328</v>
      </c>
      <c r="G37" s="86" t="s">
        <v>310</v>
      </c>
      <c r="H37" s="73" t="s">
        <v>329</v>
      </c>
      <c r="I37" s="73" t="s">
        <v>305</v>
      </c>
      <c r="J37" s="73"/>
      <c r="K37" s="83">
        <v>11.470000000000431</v>
      </c>
      <c r="L37" s="86" t="s">
        <v>131</v>
      </c>
      <c r="M37" s="87">
        <v>1.6899999999999998E-2</v>
      </c>
      <c r="N37" s="87">
        <v>3.0500000000001394E-2</v>
      </c>
      <c r="O37" s="83">
        <v>11764188.015352001</v>
      </c>
      <c r="P37" s="85">
        <v>93.4</v>
      </c>
      <c r="Q37" s="83">
        <v>108.17938224900001</v>
      </c>
      <c r="R37" s="83">
        <v>11095.929992009003</v>
      </c>
      <c r="S37" s="84">
        <v>4.3930483157955278E-3</v>
      </c>
      <c r="T37" s="84">
        <v>7.1808647681981686E-3</v>
      </c>
      <c r="U37" s="84">
        <v>5.9229328582741493E-4</v>
      </c>
    </row>
    <row r="38" spans="2:21">
      <c r="B38" s="76" t="s">
        <v>335</v>
      </c>
      <c r="C38" s="73">
        <v>1133149</v>
      </c>
      <c r="D38" s="86" t="s">
        <v>118</v>
      </c>
      <c r="E38" s="86" t="s">
        <v>294</v>
      </c>
      <c r="F38" s="73" t="s">
        <v>336</v>
      </c>
      <c r="G38" s="86" t="s">
        <v>310</v>
      </c>
      <c r="H38" s="73" t="s">
        <v>337</v>
      </c>
      <c r="I38" s="73" t="s">
        <v>129</v>
      </c>
      <c r="J38" s="73"/>
      <c r="K38" s="83">
        <v>2.7800000000000868</v>
      </c>
      <c r="L38" s="86" t="s">
        <v>131</v>
      </c>
      <c r="M38" s="87">
        <v>3.2000000000000001E-2</v>
      </c>
      <c r="N38" s="87">
        <v>2.6200000000000688E-2</v>
      </c>
      <c r="O38" s="83">
        <v>6233439.5136670014</v>
      </c>
      <c r="P38" s="85">
        <v>111.95</v>
      </c>
      <c r="Q38" s="83">
        <v>1992.6570011530002</v>
      </c>
      <c r="R38" s="83">
        <v>8970.9925363990005</v>
      </c>
      <c r="S38" s="84">
        <v>5.5542815204210651E-3</v>
      </c>
      <c r="T38" s="84">
        <v>5.8056858944486424E-3</v>
      </c>
      <c r="U38" s="84">
        <v>4.7886555253535235E-4</v>
      </c>
    </row>
    <row r="39" spans="2:21">
      <c r="B39" s="76" t="s">
        <v>338</v>
      </c>
      <c r="C39" s="73">
        <v>1158609</v>
      </c>
      <c r="D39" s="86" t="s">
        <v>118</v>
      </c>
      <c r="E39" s="86" t="s">
        <v>294</v>
      </c>
      <c r="F39" s="73" t="s">
        <v>336</v>
      </c>
      <c r="G39" s="86" t="s">
        <v>310</v>
      </c>
      <c r="H39" s="73" t="s">
        <v>337</v>
      </c>
      <c r="I39" s="73" t="s">
        <v>129</v>
      </c>
      <c r="J39" s="73"/>
      <c r="K39" s="83">
        <v>4.5000000000002158</v>
      </c>
      <c r="L39" s="86" t="s">
        <v>131</v>
      </c>
      <c r="M39" s="87">
        <v>1.1399999999999999E-2</v>
      </c>
      <c r="N39" s="87">
        <v>2.7900000000002298E-2</v>
      </c>
      <c r="O39" s="83">
        <v>6788392.3744680015</v>
      </c>
      <c r="P39" s="85">
        <v>102</v>
      </c>
      <c r="Q39" s="73"/>
      <c r="R39" s="83">
        <v>6924.1599978790009</v>
      </c>
      <c r="S39" s="84">
        <v>2.8728062683768783E-3</v>
      </c>
      <c r="T39" s="84">
        <v>4.4810535587323013E-3</v>
      </c>
      <c r="U39" s="84">
        <v>3.6960700722625577E-4</v>
      </c>
    </row>
    <row r="40" spans="2:21">
      <c r="B40" s="76" t="s">
        <v>339</v>
      </c>
      <c r="C40" s="73">
        <v>1172782</v>
      </c>
      <c r="D40" s="86" t="s">
        <v>118</v>
      </c>
      <c r="E40" s="86" t="s">
        <v>294</v>
      </c>
      <c r="F40" s="73" t="s">
        <v>336</v>
      </c>
      <c r="G40" s="86" t="s">
        <v>310</v>
      </c>
      <c r="H40" s="73" t="s">
        <v>337</v>
      </c>
      <c r="I40" s="73" t="s">
        <v>129</v>
      </c>
      <c r="J40" s="73"/>
      <c r="K40" s="83">
        <v>6.759999999999927</v>
      </c>
      <c r="L40" s="86" t="s">
        <v>131</v>
      </c>
      <c r="M40" s="87">
        <v>9.1999999999999998E-3</v>
      </c>
      <c r="N40" s="87">
        <v>2.9299999999999212E-2</v>
      </c>
      <c r="O40" s="83">
        <v>9674042.6857760027</v>
      </c>
      <c r="P40" s="85">
        <v>97.25</v>
      </c>
      <c r="Q40" s="73"/>
      <c r="R40" s="83">
        <v>9408.0070067180022</v>
      </c>
      <c r="S40" s="84">
        <v>4.8333673171962006E-3</v>
      </c>
      <c r="T40" s="84">
        <v>6.0885050736762068E-3</v>
      </c>
      <c r="U40" s="84">
        <v>5.0219309126043254E-4</v>
      </c>
    </row>
    <row r="41" spans="2:21">
      <c r="B41" s="76" t="s">
        <v>340</v>
      </c>
      <c r="C41" s="73">
        <v>1133487</v>
      </c>
      <c r="D41" s="86" t="s">
        <v>118</v>
      </c>
      <c r="E41" s="86" t="s">
        <v>294</v>
      </c>
      <c r="F41" s="73" t="s">
        <v>341</v>
      </c>
      <c r="G41" s="86" t="s">
        <v>310</v>
      </c>
      <c r="H41" s="73" t="s">
        <v>342</v>
      </c>
      <c r="I41" s="73" t="s">
        <v>305</v>
      </c>
      <c r="J41" s="73"/>
      <c r="K41" s="83">
        <v>2.8699999999999775</v>
      </c>
      <c r="L41" s="86" t="s">
        <v>131</v>
      </c>
      <c r="M41" s="87">
        <v>2.3399999999999997E-2</v>
      </c>
      <c r="N41" s="87">
        <v>2.7299999999999533E-2</v>
      </c>
      <c r="O41" s="83">
        <v>5216111.2100250013</v>
      </c>
      <c r="P41" s="85">
        <v>109.87</v>
      </c>
      <c r="Q41" s="73"/>
      <c r="R41" s="83">
        <v>5730.9414232990002</v>
      </c>
      <c r="S41" s="84">
        <v>2.0147189330197075E-3</v>
      </c>
      <c r="T41" s="84">
        <v>3.7088477833595425E-3</v>
      </c>
      <c r="U41" s="84">
        <v>3.0591380163129753E-4</v>
      </c>
    </row>
    <row r="42" spans="2:21">
      <c r="B42" s="76" t="s">
        <v>343</v>
      </c>
      <c r="C42" s="73">
        <v>1160944</v>
      </c>
      <c r="D42" s="86" t="s">
        <v>118</v>
      </c>
      <c r="E42" s="86" t="s">
        <v>294</v>
      </c>
      <c r="F42" s="73" t="s">
        <v>341</v>
      </c>
      <c r="G42" s="86" t="s">
        <v>310</v>
      </c>
      <c r="H42" s="73" t="s">
        <v>342</v>
      </c>
      <c r="I42" s="73" t="s">
        <v>305</v>
      </c>
      <c r="J42" s="73"/>
      <c r="K42" s="83">
        <v>5.7000000000001538</v>
      </c>
      <c r="L42" s="86" t="s">
        <v>131</v>
      </c>
      <c r="M42" s="87">
        <v>6.5000000000000006E-3</v>
      </c>
      <c r="N42" s="87">
        <v>2.8200000000000506E-2</v>
      </c>
      <c r="O42" s="83">
        <v>14705013.120325001</v>
      </c>
      <c r="P42" s="85">
        <v>97.17</v>
      </c>
      <c r="Q42" s="73"/>
      <c r="R42" s="83">
        <v>14288.861766904001</v>
      </c>
      <c r="S42" s="84">
        <v>6.4241910370975881E-3</v>
      </c>
      <c r="T42" s="84">
        <v>9.247209031916134E-3</v>
      </c>
      <c r="U42" s="84">
        <v>7.6272983812517427E-4</v>
      </c>
    </row>
    <row r="43" spans="2:21">
      <c r="B43" s="76" t="s">
        <v>344</v>
      </c>
      <c r="C43" s="73">
        <v>1195999</v>
      </c>
      <c r="D43" s="86" t="s">
        <v>118</v>
      </c>
      <c r="E43" s="86" t="s">
        <v>294</v>
      </c>
      <c r="F43" s="73" t="s">
        <v>341</v>
      </c>
      <c r="G43" s="86" t="s">
        <v>310</v>
      </c>
      <c r="H43" s="73" t="s">
        <v>342</v>
      </c>
      <c r="I43" s="73" t="s">
        <v>305</v>
      </c>
      <c r="J43" s="73"/>
      <c r="K43" s="83">
        <v>9.1000000000028258</v>
      </c>
      <c r="L43" s="86" t="s">
        <v>131</v>
      </c>
      <c r="M43" s="87">
        <v>2.64E-2</v>
      </c>
      <c r="N43" s="87">
        <v>2.7900000000002163E-2</v>
      </c>
      <c r="O43" s="83">
        <v>600549.12335000013</v>
      </c>
      <c r="P43" s="85">
        <v>100.11</v>
      </c>
      <c r="Q43" s="73"/>
      <c r="R43" s="83">
        <v>601.20974115300021</v>
      </c>
      <c r="S43" s="84">
        <v>2.0018304111666671E-3</v>
      </c>
      <c r="T43" s="84">
        <v>3.8908012682598557E-4</v>
      </c>
      <c r="U43" s="84">
        <v>3.2092171932898688E-5</v>
      </c>
    </row>
    <row r="44" spans="2:21">
      <c r="B44" s="76" t="s">
        <v>345</v>
      </c>
      <c r="C44" s="73">
        <v>1138924</v>
      </c>
      <c r="D44" s="86" t="s">
        <v>118</v>
      </c>
      <c r="E44" s="86" t="s">
        <v>294</v>
      </c>
      <c r="F44" s="73" t="s">
        <v>346</v>
      </c>
      <c r="G44" s="86" t="s">
        <v>310</v>
      </c>
      <c r="H44" s="73" t="s">
        <v>337</v>
      </c>
      <c r="I44" s="73" t="s">
        <v>129</v>
      </c>
      <c r="J44" s="73"/>
      <c r="K44" s="83">
        <v>2.509999999999994</v>
      </c>
      <c r="L44" s="86" t="s">
        <v>131</v>
      </c>
      <c r="M44" s="87">
        <v>1.34E-2</v>
      </c>
      <c r="N44" s="87">
        <v>2.4800000000003247E-2</v>
      </c>
      <c r="O44" s="83">
        <v>1472788.5742950002</v>
      </c>
      <c r="P44" s="85">
        <v>108.78</v>
      </c>
      <c r="Q44" s="73"/>
      <c r="R44" s="83">
        <v>1602.0993807510004</v>
      </c>
      <c r="S44" s="84">
        <v>2.7622577423822188E-3</v>
      </c>
      <c r="T44" s="84">
        <v>1.0368179149176473E-3</v>
      </c>
      <c r="U44" s="84">
        <v>8.5518988235367267E-5</v>
      </c>
    </row>
    <row r="45" spans="2:21">
      <c r="B45" s="76" t="s">
        <v>347</v>
      </c>
      <c r="C45" s="73">
        <v>1151117</v>
      </c>
      <c r="D45" s="86" t="s">
        <v>118</v>
      </c>
      <c r="E45" s="86" t="s">
        <v>294</v>
      </c>
      <c r="F45" s="73" t="s">
        <v>346</v>
      </c>
      <c r="G45" s="86" t="s">
        <v>310</v>
      </c>
      <c r="H45" s="73" t="s">
        <v>342</v>
      </c>
      <c r="I45" s="73" t="s">
        <v>305</v>
      </c>
      <c r="J45" s="73"/>
      <c r="K45" s="83">
        <v>3.8399999999998129</v>
      </c>
      <c r="L45" s="86" t="s">
        <v>131</v>
      </c>
      <c r="M45" s="87">
        <v>1.8200000000000001E-2</v>
      </c>
      <c r="N45" s="87">
        <v>2.5199999999999063E-2</v>
      </c>
      <c r="O45" s="83">
        <v>3960799.2148930007</v>
      </c>
      <c r="P45" s="85">
        <v>107.89</v>
      </c>
      <c r="Q45" s="73"/>
      <c r="R45" s="83">
        <v>4273.3062994700012</v>
      </c>
      <c r="S45" s="84">
        <v>1.0467228369167549E-2</v>
      </c>
      <c r="T45" s="84">
        <v>2.7655216526855072E-3</v>
      </c>
      <c r="U45" s="84">
        <v>2.2810621834157879E-4</v>
      </c>
    </row>
    <row r="46" spans="2:21">
      <c r="B46" s="76" t="s">
        <v>348</v>
      </c>
      <c r="C46" s="73">
        <v>1161512</v>
      </c>
      <c r="D46" s="86" t="s">
        <v>118</v>
      </c>
      <c r="E46" s="86" t="s">
        <v>294</v>
      </c>
      <c r="F46" s="73" t="s">
        <v>346</v>
      </c>
      <c r="G46" s="86" t="s">
        <v>310</v>
      </c>
      <c r="H46" s="73" t="s">
        <v>342</v>
      </c>
      <c r="I46" s="73" t="s">
        <v>305</v>
      </c>
      <c r="J46" s="73"/>
      <c r="K46" s="83">
        <v>2.2799999999998781</v>
      </c>
      <c r="L46" s="86" t="s">
        <v>131</v>
      </c>
      <c r="M46" s="87">
        <v>2E-3</v>
      </c>
      <c r="N46" s="87">
        <v>2.4399999999999387E-2</v>
      </c>
      <c r="O46" s="83">
        <v>3162332.0091800005</v>
      </c>
      <c r="P46" s="85">
        <v>104</v>
      </c>
      <c r="Q46" s="73"/>
      <c r="R46" s="83">
        <v>3288.8254441050008</v>
      </c>
      <c r="S46" s="84">
        <v>9.5828242702424259E-3</v>
      </c>
      <c r="T46" s="84">
        <v>2.1284030069886307E-3</v>
      </c>
      <c r="U46" s="84">
        <v>1.7555529191375755E-4</v>
      </c>
    </row>
    <row r="47" spans="2:21">
      <c r="B47" s="76" t="s">
        <v>349</v>
      </c>
      <c r="C47" s="73">
        <v>7590128</v>
      </c>
      <c r="D47" s="86" t="s">
        <v>118</v>
      </c>
      <c r="E47" s="86" t="s">
        <v>294</v>
      </c>
      <c r="F47" s="73" t="s">
        <v>350</v>
      </c>
      <c r="G47" s="86" t="s">
        <v>310</v>
      </c>
      <c r="H47" s="73" t="s">
        <v>337</v>
      </c>
      <c r="I47" s="73" t="s">
        <v>129</v>
      </c>
      <c r="J47" s="73"/>
      <c r="K47" s="83">
        <v>1.6800000000001296</v>
      </c>
      <c r="L47" s="86" t="s">
        <v>131</v>
      </c>
      <c r="M47" s="87">
        <v>4.7500000000000001E-2</v>
      </c>
      <c r="N47" s="87">
        <v>2.8500000000002773E-2</v>
      </c>
      <c r="O47" s="83">
        <v>1542801.6905990001</v>
      </c>
      <c r="P47" s="85">
        <v>139.94</v>
      </c>
      <c r="Q47" s="73"/>
      <c r="R47" s="83">
        <v>2158.9966074040008</v>
      </c>
      <c r="S47" s="84">
        <v>1.1953266444103723E-3</v>
      </c>
      <c r="T47" s="84">
        <v>1.3972206641472997E-3</v>
      </c>
      <c r="U47" s="84">
        <v>1.1524578792498562E-4</v>
      </c>
    </row>
    <row r="48" spans="2:21">
      <c r="B48" s="76" t="s">
        <v>351</v>
      </c>
      <c r="C48" s="73">
        <v>7590219</v>
      </c>
      <c r="D48" s="86" t="s">
        <v>118</v>
      </c>
      <c r="E48" s="86" t="s">
        <v>294</v>
      </c>
      <c r="F48" s="73" t="s">
        <v>350</v>
      </c>
      <c r="G48" s="86" t="s">
        <v>310</v>
      </c>
      <c r="H48" s="73" t="s">
        <v>337</v>
      </c>
      <c r="I48" s="73" t="s">
        <v>129</v>
      </c>
      <c r="J48" s="73"/>
      <c r="K48" s="83">
        <v>4.5600000000002989</v>
      </c>
      <c r="L48" s="86" t="s">
        <v>131</v>
      </c>
      <c r="M48" s="87">
        <v>5.0000000000000001E-3</v>
      </c>
      <c r="N48" s="87">
        <v>2.8300000000002989E-2</v>
      </c>
      <c r="O48" s="83">
        <v>3384986.5432990002</v>
      </c>
      <c r="P48" s="85">
        <v>99.1</v>
      </c>
      <c r="Q48" s="73"/>
      <c r="R48" s="83">
        <v>3354.5216461999999</v>
      </c>
      <c r="S48" s="84">
        <v>1.8964924617377301E-3</v>
      </c>
      <c r="T48" s="84">
        <v>2.1709190956236664E-3</v>
      </c>
      <c r="U48" s="84">
        <v>1.7906211102970834E-4</v>
      </c>
    </row>
    <row r="49" spans="2:21">
      <c r="B49" s="76" t="s">
        <v>352</v>
      </c>
      <c r="C49" s="73">
        <v>7590284</v>
      </c>
      <c r="D49" s="86" t="s">
        <v>118</v>
      </c>
      <c r="E49" s="86" t="s">
        <v>294</v>
      </c>
      <c r="F49" s="73" t="s">
        <v>350</v>
      </c>
      <c r="G49" s="86" t="s">
        <v>310</v>
      </c>
      <c r="H49" s="73" t="s">
        <v>337</v>
      </c>
      <c r="I49" s="73" t="s">
        <v>129</v>
      </c>
      <c r="J49" s="73"/>
      <c r="K49" s="83">
        <v>6.3800000000000869</v>
      </c>
      <c r="L49" s="86" t="s">
        <v>131</v>
      </c>
      <c r="M49" s="87">
        <v>5.8999999999999999E-3</v>
      </c>
      <c r="N49" s="87">
        <v>3.0600000000000654E-2</v>
      </c>
      <c r="O49" s="83">
        <v>10039255.170113001</v>
      </c>
      <c r="P49" s="85">
        <v>91.73</v>
      </c>
      <c r="Q49" s="73"/>
      <c r="R49" s="83">
        <v>9209.0087534400009</v>
      </c>
      <c r="S49" s="84">
        <v>9.1316179990931379E-3</v>
      </c>
      <c r="T49" s="84">
        <v>5.9597209567138531E-3</v>
      </c>
      <c r="U49" s="84">
        <v>4.9157069823949366E-4</v>
      </c>
    </row>
    <row r="50" spans="2:21">
      <c r="B50" s="76" t="s">
        <v>353</v>
      </c>
      <c r="C50" s="73">
        <v>6130207</v>
      </c>
      <c r="D50" s="86" t="s">
        <v>118</v>
      </c>
      <c r="E50" s="86" t="s">
        <v>294</v>
      </c>
      <c r="F50" s="73" t="s">
        <v>354</v>
      </c>
      <c r="G50" s="86" t="s">
        <v>310</v>
      </c>
      <c r="H50" s="73" t="s">
        <v>337</v>
      </c>
      <c r="I50" s="73" t="s">
        <v>129</v>
      </c>
      <c r="J50" s="73"/>
      <c r="K50" s="83">
        <v>3.3199999999997112</v>
      </c>
      <c r="L50" s="86" t="s">
        <v>131</v>
      </c>
      <c r="M50" s="87">
        <v>1.5800000000000002E-2</v>
      </c>
      <c r="N50" s="87">
        <v>2.4499999999997319E-2</v>
      </c>
      <c r="O50" s="83">
        <v>3954978.5138110006</v>
      </c>
      <c r="P50" s="85">
        <v>108.66</v>
      </c>
      <c r="Q50" s="73"/>
      <c r="R50" s="83">
        <v>4297.4795591070006</v>
      </c>
      <c r="S50" s="84">
        <v>8.5025523625136545E-3</v>
      </c>
      <c r="T50" s="84">
        <v>2.7811656688774664E-3</v>
      </c>
      <c r="U50" s="84">
        <v>2.2939657069508758E-4</v>
      </c>
    </row>
    <row r="51" spans="2:21">
      <c r="B51" s="76" t="s">
        <v>355</v>
      </c>
      <c r="C51" s="73">
        <v>6130280</v>
      </c>
      <c r="D51" s="86" t="s">
        <v>118</v>
      </c>
      <c r="E51" s="86" t="s">
        <v>294</v>
      </c>
      <c r="F51" s="73" t="s">
        <v>354</v>
      </c>
      <c r="G51" s="86" t="s">
        <v>310</v>
      </c>
      <c r="H51" s="73" t="s">
        <v>337</v>
      </c>
      <c r="I51" s="73" t="s">
        <v>129</v>
      </c>
      <c r="J51" s="73"/>
      <c r="K51" s="83">
        <v>5.749999999999523</v>
      </c>
      <c r="L51" s="86" t="s">
        <v>131</v>
      </c>
      <c r="M51" s="87">
        <v>8.3999999999999995E-3</v>
      </c>
      <c r="N51" s="87">
        <v>2.6699999999997403E-2</v>
      </c>
      <c r="O51" s="83">
        <v>3182974.9234670009</v>
      </c>
      <c r="P51" s="85">
        <v>98.94</v>
      </c>
      <c r="Q51" s="73"/>
      <c r="R51" s="83">
        <v>3149.2352386460007</v>
      </c>
      <c r="S51" s="84">
        <v>7.13831559422965E-3</v>
      </c>
      <c r="T51" s="84">
        <v>2.0380655238675257E-3</v>
      </c>
      <c r="U51" s="84">
        <v>1.6810406055954227E-4</v>
      </c>
    </row>
    <row r="52" spans="2:21">
      <c r="B52" s="76" t="s">
        <v>356</v>
      </c>
      <c r="C52" s="73">
        <v>6040380</v>
      </c>
      <c r="D52" s="86" t="s">
        <v>118</v>
      </c>
      <c r="E52" s="86" t="s">
        <v>294</v>
      </c>
      <c r="F52" s="73" t="s">
        <v>295</v>
      </c>
      <c r="G52" s="86" t="s">
        <v>296</v>
      </c>
      <c r="H52" s="73" t="s">
        <v>342</v>
      </c>
      <c r="I52" s="73" t="s">
        <v>305</v>
      </c>
      <c r="J52" s="73"/>
      <c r="K52" s="83">
        <v>7.9999999999984514E-2</v>
      </c>
      <c r="L52" s="86" t="s">
        <v>131</v>
      </c>
      <c r="M52" s="87">
        <v>1.6399999999999998E-2</v>
      </c>
      <c r="N52" s="87">
        <v>6.5199999999999647E-2</v>
      </c>
      <c r="O52" s="83">
        <v>140.53349800000004</v>
      </c>
      <c r="P52" s="85">
        <v>5516000</v>
      </c>
      <c r="Q52" s="73"/>
      <c r="R52" s="83">
        <v>7751.8280402890005</v>
      </c>
      <c r="S52" s="84">
        <v>1.1447824861518413E-2</v>
      </c>
      <c r="T52" s="84">
        <v>5.0166889033844194E-3</v>
      </c>
      <c r="U52" s="84">
        <v>4.1378737108637456E-4</v>
      </c>
    </row>
    <row r="53" spans="2:21">
      <c r="B53" s="76" t="s">
        <v>357</v>
      </c>
      <c r="C53" s="73">
        <v>6040398</v>
      </c>
      <c r="D53" s="86" t="s">
        <v>118</v>
      </c>
      <c r="E53" s="86" t="s">
        <v>294</v>
      </c>
      <c r="F53" s="73" t="s">
        <v>295</v>
      </c>
      <c r="G53" s="86" t="s">
        <v>296</v>
      </c>
      <c r="H53" s="73" t="s">
        <v>342</v>
      </c>
      <c r="I53" s="73" t="s">
        <v>305</v>
      </c>
      <c r="J53" s="73"/>
      <c r="K53" s="83">
        <v>4.7400000000003102</v>
      </c>
      <c r="L53" s="86" t="s">
        <v>131</v>
      </c>
      <c r="M53" s="87">
        <v>2.7799999999999998E-2</v>
      </c>
      <c r="N53" s="87">
        <v>3.4700000000002999E-2</v>
      </c>
      <c r="O53" s="83">
        <v>51.434450000000005</v>
      </c>
      <c r="P53" s="85">
        <v>5381286</v>
      </c>
      <c r="Q53" s="73"/>
      <c r="R53" s="83">
        <v>2767.8351003110006</v>
      </c>
      <c r="S53" s="84">
        <v>1.2299007651841226E-2</v>
      </c>
      <c r="T53" s="84">
        <v>1.7912378295752843E-3</v>
      </c>
      <c r="U53" s="84">
        <v>1.4774517749952337E-4</v>
      </c>
    </row>
    <row r="54" spans="2:21">
      <c r="B54" s="76" t="s">
        <v>358</v>
      </c>
      <c r="C54" s="73">
        <v>6040430</v>
      </c>
      <c r="D54" s="86" t="s">
        <v>118</v>
      </c>
      <c r="E54" s="86" t="s">
        <v>294</v>
      </c>
      <c r="F54" s="73" t="s">
        <v>295</v>
      </c>
      <c r="G54" s="86" t="s">
        <v>296</v>
      </c>
      <c r="H54" s="73" t="s">
        <v>342</v>
      </c>
      <c r="I54" s="73" t="s">
        <v>305</v>
      </c>
      <c r="J54" s="73"/>
      <c r="K54" s="83">
        <v>1.6400000000000785</v>
      </c>
      <c r="L54" s="86" t="s">
        <v>131</v>
      </c>
      <c r="M54" s="87">
        <v>2.4199999999999999E-2</v>
      </c>
      <c r="N54" s="87">
        <v>3.4900000000001624E-2</v>
      </c>
      <c r="O54" s="83">
        <v>205.18093200000004</v>
      </c>
      <c r="P54" s="85">
        <v>5473005</v>
      </c>
      <c r="Q54" s="73"/>
      <c r="R54" s="83">
        <v>11229.562209433003</v>
      </c>
      <c r="S54" s="84">
        <v>7.1186528813794551E-3</v>
      </c>
      <c r="T54" s="84">
        <v>7.2673464675858963E-3</v>
      </c>
      <c r="U54" s="84">
        <v>5.9942648378445555E-4</v>
      </c>
    </row>
    <row r="55" spans="2:21">
      <c r="B55" s="76" t="s">
        <v>359</v>
      </c>
      <c r="C55" s="73">
        <v>6040471</v>
      </c>
      <c r="D55" s="86" t="s">
        <v>118</v>
      </c>
      <c r="E55" s="86" t="s">
        <v>294</v>
      </c>
      <c r="F55" s="73" t="s">
        <v>295</v>
      </c>
      <c r="G55" s="86" t="s">
        <v>296</v>
      </c>
      <c r="H55" s="73" t="s">
        <v>342</v>
      </c>
      <c r="I55" s="73" t="s">
        <v>305</v>
      </c>
      <c r="J55" s="73"/>
      <c r="K55" s="83">
        <v>1.2400000000000506</v>
      </c>
      <c r="L55" s="86" t="s">
        <v>131</v>
      </c>
      <c r="M55" s="87">
        <v>1.95E-2</v>
      </c>
      <c r="N55" s="87">
        <v>3.1700000000000624E-2</v>
      </c>
      <c r="O55" s="83">
        <v>174.09751500000002</v>
      </c>
      <c r="P55" s="85">
        <v>5440000</v>
      </c>
      <c r="Q55" s="73"/>
      <c r="R55" s="83">
        <v>9470.9047984730023</v>
      </c>
      <c r="S55" s="84">
        <v>7.0146869333978009E-3</v>
      </c>
      <c r="T55" s="84">
        <v>6.1292101373469606E-3</v>
      </c>
      <c r="U55" s="84">
        <v>5.0555053311313774E-4</v>
      </c>
    </row>
    <row r="56" spans="2:21">
      <c r="B56" s="76" t="s">
        <v>360</v>
      </c>
      <c r="C56" s="73">
        <v>6040620</v>
      </c>
      <c r="D56" s="86" t="s">
        <v>118</v>
      </c>
      <c r="E56" s="86" t="s">
        <v>294</v>
      </c>
      <c r="F56" s="73" t="s">
        <v>295</v>
      </c>
      <c r="G56" s="86" t="s">
        <v>296</v>
      </c>
      <c r="H56" s="73" t="s">
        <v>337</v>
      </c>
      <c r="I56" s="73" t="s">
        <v>129</v>
      </c>
      <c r="J56" s="73"/>
      <c r="K56" s="83">
        <v>4.5899999999998142</v>
      </c>
      <c r="L56" s="86" t="s">
        <v>131</v>
      </c>
      <c r="M56" s="87">
        <v>1.4999999999999999E-2</v>
      </c>
      <c r="N56" s="87">
        <v>3.3799999999998005E-2</v>
      </c>
      <c r="O56" s="83">
        <v>167.06071500000002</v>
      </c>
      <c r="P56" s="85">
        <v>4917657</v>
      </c>
      <c r="Q56" s="73"/>
      <c r="R56" s="83">
        <v>8215.472763128002</v>
      </c>
      <c r="S56" s="84">
        <v>5.9498794429802696E-3</v>
      </c>
      <c r="T56" s="84">
        <v>5.3167421713478363E-3</v>
      </c>
      <c r="U56" s="84">
        <v>4.3853641479380808E-4</v>
      </c>
    </row>
    <row r="57" spans="2:21">
      <c r="B57" s="76" t="s">
        <v>361</v>
      </c>
      <c r="C57" s="73">
        <v>2260446</v>
      </c>
      <c r="D57" s="86" t="s">
        <v>118</v>
      </c>
      <c r="E57" s="86" t="s">
        <v>294</v>
      </c>
      <c r="F57" s="73" t="s">
        <v>362</v>
      </c>
      <c r="G57" s="86" t="s">
        <v>310</v>
      </c>
      <c r="H57" s="73" t="s">
        <v>337</v>
      </c>
      <c r="I57" s="73" t="s">
        <v>129</v>
      </c>
      <c r="J57" s="73"/>
      <c r="K57" s="83">
        <v>2.8600000000041663</v>
      </c>
      <c r="L57" s="86" t="s">
        <v>131</v>
      </c>
      <c r="M57" s="87">
        <v>3.7000000000000005E-2</v>
      </c>
      <c r="N57" s="87">
        <v>2.6500000000024032E-2</v>
      </c>
      <c r="O57" s="83">
        <v>273939.22169999999</v>
      </c>
      <c r="P57" s="85">
        <v>113.91</v>
      </c>
      <c r="Q57" s="73"/>
      <c r="R57" s="83">
        <v>312.04416754500005</v>
      </c>
      <c r="S57" s="84">
        <v>7.286955878859731E-4</v>
      </c>
      <c r="T57" s="84">
        <v>2.0194314225660618E-4</v>
      </c>
      <c r="U57" s="84">
        <v>1.6656707950718161E-5</v>
      </c>
    </row>
    <row r="58" spans="2:21">
      <c r="B58" s="76" t="s">
        <v>363</v>
      </c>
      <c r="C58" s="73">
        <v>2260495</v>
      </c>
      <c r="D58" s="86" t="s">
        <v>118</v>
      </c>
      <c r="E58" s="86" t="s">
        <v>294</v>
      </c>
      <c r="F58" s="73" t="s">
        <v>362</v>
      </c>
      <c r="G58" s="86" t="s">
        <v>310</v>
      </c>
      <c r="H58" s="73" t="s">
        <v>337</v>
      </c>
      <c r="I58" s="73" t="s">
        <v>129</v>
      </c>
      <c r="J58" s="73"/>
      <c r="K58" s="83">
        <v>4.3399999999990557</v>
      </c>
      <c r="L58" s="86" t="s">
        <v>131</v>
      </c>
      <c r="M58" s="87">
        <v>2.81E-2</v>
      </c>
      <c r="N58" s="87">
        <v>2.7399999999988864E-2</v>
      </c>
      <c r="O58" s="83">
        <v>1056620.4638930003</v>
      </c>
      <c r="P58" s="85">
        <v>112.17</v>
      </c>
      <c r="Q58" s="73"/>
      <c r="R58" s="83">
        <v>1185.2111787179999</v>
      </c>
      <c r="S58" s="84">
        <v>7.9148620034130799E-4</v>
      </c>
      <c r="T58" s="84">
        <v>7.6702369267470072E-4</v>
      </c>
      <c r="U58" s="84">
        <v>6.3265776185306171E-5</v>
      </c>
    </row>
    <row r="59" spans="2:21">
      <c r="B59" s="76" t="s">
        <v>364</v>
      </c>
      <c r="C59" s="73">
        <v>2260545</v>
      </c>
      <c r="D59" s="86" t="s">
        <v>118</v>
      </c>
      <c r="E59" s="86" t="s">
        <v>294</v>
      </c>
      <c r="F59" s="73" t="s">
        <v>362</v>
      </c>
      <c r="G59" s="86" t="s">
        <v>310</v>
      </c>
      <c r="H59" s="73" t="s">
        <v>342</v>
      </c>
      <c r="I59" s="73" t="s">
        <v>305</v>
      </c>
      <c r="J59" s="73"/>
      <c r="K59" s="83">
        <v>2.7699999999970175</v>
      </c>
      <c r="L59" s="86" t="s">
        <v>131</v>
      </c>
      <c r="M59" s="87">
        <v>2.4E-2</v>
      </c>
      <c r="N59" s="87">
        <v>2.5299999999964354E-2</v>
      </c>
      <c r="O59" s="83">
        <v>246746.56295800005</v>
      </c>
      <c r="P59" s="85">
        <v>111.43</v>
      </c>
      <c r="Q59" s="73"/>
      <c r="R59" s="83">
        <v>274.94968666600005</v>
      </c>
      <c r="S59" s="84">
        <v>4.0022161858319603E-4</v>
      </c>
      <c r="T59" s="84">
        <v>1.779370020745354E-4</v>
      </c>
      <c r="U59" s="84">
        <v>1.467662949116516E-5</v>
      </c>
    </row>
    <row r="60" spans="2:21">
      <c r="B60" s="76" t="s">
        <v>365</v>
      </c>
      <c r="C60" s="73">
        <v>2260552</v>
      </c>
      <c r="D60" s="86" t="s">
        <v>118</v>
      </c>
      <c r="E60" s="86" t="s">
        <v>294</v>
      </c>
      <c r="F60" s="73" t="s">
        <v>362</v>
      </c>
      <c r="G60" s="86" t="s">
        <v>310</v>
      </c>
      <c r="H60" s="73" t="s">
        <v>337</v>
      </c>
      <c r="I60" s="73" t="s">
        <v>129</v>
      </c>
      <c r="J60" s="73"/>
      <c r="K60" s="83">
        <v>4.129999999999634</v>
      </c>
      <c r="L60" s="86" t="s">
        <v>131</v>
      </c>
      <c r="M60" s="87">
        <v>2.6000000000000002E-2</v>
      </c>
      <c r="N60" s="87">
        <v>2.6099999999995935E-2</v>
      </c>
      <c r="O60" s="83">
        <v>3595709.4419690003</v>
      </c>
      <c r="P60" s="85">
        <v>111.02</v>
      </c>
      <c r="Q60" s="73"/>
      <c r="R60" s="83">
        <v>3991.9566163420013</v>
      </c>
      <c r="S60" s="84">
        <v>7.3344703945125737E-3</v>
      </c>
      <c r="T60" s="84">
        <v>2.5834428157991383E-3</v>
      </c>
      <c r="U60" s="84">
        <v>2.1308796134046252E-4</v>
      </c>
    </row>
    <row r="61" spans="2:21">
      <c r="B61" s="76" t="s">
        <v>366</v>
      </c>
      <c r="C61" s="73">
        <v>2260636</v>
      </c>
      <c r="D61" s="86" t="s">
        <v>118</v>
      </c>
      <c r="E61" s="86" t="s">
        <v>294</v>
      </c>
      <c r="F61" s="73" t="s">
        <v>362</v>
      </c>
      <c r="G61" s="86" t="s">
        <v>310</v>
      </c>
      <c r="H61" s="73" t="s">
        <v>337</v>
      </c>
      <c r="I61" s="73" t="s">
        <v>129</v>
      </c>
      <c r="J61" s="73"/>
      <c r="K61" s="83">
        <v>6.670000000000015</v>
      </c>
      <c r="L61" s="86" t="s">
        <v>131</v>
      </c>
      <c r="M61" s="87">
        <v>3.4999999999999996E-3</v>
      </c>
      <c r="N61" s="87">
        <v>2.9900000000000197E-2</v>
      </c>
      <c r="O61" s="83">
        <v>17156727.955306005</v>
      </c>
      <c r="P61" s="85">
        <v>90.55</v>
      </c>
      <c r="Q61" s="73"/>
      <c r="R61" s="83">
        <v>15535.417593931003</v>
      </c>
      <c r="S61" s="84">
        <v>5.5965245202270111E-3</v>
      </c>
      <c r="T61" s="84">
        <v>1.0053932652769623E-2</v>
      </c>
      <c r="U61" s="84">
        <v>8.2927015040984583E-4</v>
      </c>
    </row>
    <row r="62" spans="2:21">
      <c r="B62" s="76" t="s">
        <v>367</v>
      </c>
      <c r="C62" s="73">
        <v>3230125</v>
      </c>
      <c r="D62" s="86" t="s">
        <v>118</v>
      </c>
      <c r="E62" s="86" t="s">
        <v>294</v>
      </c>
      <c r="F62" s="73" t="s">
        <v>368</v>
      </c>
      <c r="G62" s="86" t="s">
        <v>310</v>
      </c>
      <c r="H62" s="73" t="s">
        <v>342</v>
      </c>
      <c r="I62" s="73" t="s">
        <v>305</v>
      </c>
      <c r="J62" s="73"/>
      <c r="K62" s="83">
        <v>0.27999999999999997</v>
      </c>
      <c r="L62" s="86" t="s">
        <v>131</v>
      </c>
      <c r="M62" s="87">
        <v>4.9000000000000002E-2</v>
      </c>
      <c r="N62" s="87">
        <v>3.1199999999988601E-2</v>
      </c>
      <c r="O62" s="83">
        <v>758694.9152200002</v>
      </c>
      <c r="P62" s="85">
        <v>115.64</v>
      </c>
      <c r="Q62" s="73"/>
      <c r="R62" s="83">
        <v>877.35479592500019</v>
      </c>
      <c r="S62" s="84">
        <v>5.704359174033031E-3</v>
      </c>
      <c r="T62" s="84">
        <v>5.6779072577104774E-4</v>
      </c>
      <c r="U62" s="84">
        <v>4.6832609370201388E-5</v>
      </c>
    </row>
    <row r="63" spans="2:21">
      <c r="B63" s="76" t="s">
        <v>369</v>
      </c>
      <c r="C63" s="73">
        <v>3230265</v>
      </c>
      <c r="D63" s="86" t="s">
        <v>118</v>
      </c>
      <c r="E63" s="86" t="s">
        <v>294</v>
      </c>
      <c r="F63" s="73" t="s">
        <v>368</v>
      </c>
      <c r="G63" s="86" t="s">
        <v>310</v>
      </c>
      <c r="H63" s="73" t="s">
        <v>342</v>
      </c>
      <c r="I63" s="73" t="s">
        <v>305</v>
      </c>
      <c r="J63" s="73"/>
      <c r="K63" s="83">
        <v>3.4399999999998712</v>
      </c>
      <c r="L63" s="86" t="s">
        <v>131</v>
      </c>
      <c r="M63" s="87">
        <v>2.35E-2</v>
      </c>
      <c r="N63" s="87">
        <v>2.4699999999999021E-2</v>
      </c>
      <c r="O63" s="83">
        <v>6645601.328110001</v>
      </c>
      <c r="P63" s="85">
        <v>112.01</v>
      </c>
      <c r="Q63" s="73"/>
      <c r="R63" s="83">
        <v>7443.738086059001</v>
      </c>
      <c r="S63" s="84">
        <v>9.0511986584458134E-3</v>
      </c>
      <c r="T63" s="84">
        <v>4.817304777911452E-3</v>
      </c>
      <c r="U63" s="84">
        <v>3.9734173638493708E-4</v>
      </c>
    </row>
    <row r="64" spans="2:21">
      <c r="B64" s="76" t="s">
        <v>370</v>
      </c>
      <c r="C64" s="73">
        <v>3230190</v>
      </c>
      <c r="D64" s="86" t="s">
        <v>118</v>
      </c>
      <c r="E64" s="86" t="s">
        <v>294</v>
      </c>
      <c r="F64" s="73" t="s">
        <v>368</v>
      </c>
      <c r="G64" s="86" t="s">
        <v>310</v>
      </c>
      <c r="H64" s="73" t="s">
        <v>342</v>
      </c>
      <c r="I64" s="73" t="s">
        <v>305</v>
      </c>
      <c r="J64" s="73"/>
      <c r="K64" s="83">
        <v>1.9700000000001205</v>
      </c>
      <c r="L64" s="86" t="s">
        <v>131</v>
      </c>
      <c r="M64" s="87">
        <v>1.7600000000000001E-2</v>
      </c>
      <c r="N64" s="87">
        <v>2.4800000000001991E-2</v>
      </c>
      <c r="O64" s="83">
        <v>4978449.6293470012</v>
      </c>
      <c r="P64" s="85">
        <v>110.64</v>
      </c>
      <c r="Q64" s="83">
        <v>116.27928594000001</v>
      </c>
      <c r="R64" s="83">
        <v>5624.4359556560012</v>
      </c>
      <c r="S64" s="84">
        <v>3.7719003364662029E-3</v>
      </c>
      <c r="T64" s="84">
        <v>3.6399214868914798E-3</v>
      </c>
      <c r="U64" s="84">
        <v>3.0022861134672583E-4</v>
      </c>
    </row>
    <row r="65" spans="2:21">
      <c r="B65" s="76" t="s">
        <v>371</v>
      </c>
      <c r="C65" s="73">
        <v>3230232</v>
      </c>
      <c r="D65" s="86" t="s">
        <v>118</v>
      </c>
      <c r="E65" s="86" t="s">
        <v>294</v>
      </c>
      <c r="F65" s="73" t="s">
        <v>368</v>
      </c>
      <c r="G65" s="86" t="s">
        <v>310</v>
      </c>
      <c r="H65" s="73" t="s">
        <v>342</v>
      </c>
      <c r="I65" s="73" t="s">
        <v>305</v>
      </c>
      <c r="J65" s="73"/>
      <c r="K65" s="83">
        <v>2.660000000000041</v>
      </c>
      <c r="L65" s="86" t="s">
        <v>131</v>
      </c>
      <c r="M65" s="87">
        <v>2.1499999999999998E-2</v>
      </c>
      <c r="N65" s="87">
        <v>2.490000000000062E-2</v>
      </c>
      <c r="O65" s="83">
        <v>6925548.7608430013</v>
      </c>
      <c r="P65" s="85">
        <v>111.92</v>
      </c>
      <c r="Q65" s="73"/>
      <c r="R65" s="83">
        <v>7751.0746933480013</v>
      </c>
      <c r="S65" s="84">
        <v>5.6706674657389178E-3</v>
      </c>
      <c r="T65" s="84">
        <v>5.0162013658358994E-3</v>
      </c>
      <c r="U65" s="84">
        <v>4.1374715793295942E-4</v>
      </c>
    </row>
    <row r="66" spans="2:21">
      <c r="B66" s="76" t="s">
        <v>372</v>
      </c>
      <c r="C66" s="73">
        <v>3230273</v>
      </c>
      <c r="D66" s="86" t="s">
        <v>118</v>
      </c>
      <c r="E66" s="86" t="s">
        <v>294</v>
      </c>
      <c r="F66" s="73" t="s">
        <v>368</v>
      </c>
      <c r="G66" s="86" t="s">
        <v>310</v>
      </c>
      <c r="H66" s="73" t="s">
        <v>342</v>
      </c>
      <c r="I66" s="73" t="s">
        <v>305</v>
      </c>
      <c r="J66" s="73"/>
      <c r="K66" s="83">
        <v>4.4899999999999238</v>
      </c>
      <c r="L66" s="86" t="s">
        <v>131</v>
      </c>
      <c r="M66" s="87">
        <v>2.2499999999999999E-2</v>
      </c>
      <c r="N66" s="87">
        <v>2.7199999999999273E-2</v>
      </c>
      <c r="O66" s="83">
        <v>9259845.3198109996</v>
      </c>
      <c r="P66" s="85">
        <v>109.63</v>
      </c>
      <c r="Q66" s="83">
        <v>796.96386889400003</v>
      </c>
      <c r="R66" s="83">
        <v>10948.532292365</v>
      </c>
      <c r="S66" s="84">
        <v>9.9275275062252095E-3</v>
      </c>
      <c r="T66" s="84">
        <v>7.0854745711575115E-3</v>
      </c>
      <c r="U66" s="84">
        <v>5.8442529568071956E-4</v>
      </c>
    </row>
    <row r="67" spans="2:21">
      <c r="B67" s="76" t="s">
        <v>373</v>
      </c>
      <c r="C67" s="73">
        <v>3230372</v>
      </c>
      <c r="D67" s="86" t="s">
        <v>118</v>
      </c>
      <c r="E67" s="86" t="s">
        <v>294</v>
      </c>
      <c r="F67" s="73" t="s">
        <v>368</v>
      </c>
      <c r="G67" s="86" t="s">
        <v>310</v>
      </c>
      <c r="H67" s="73" t="s">
        <v>342</v>
      </c>
      <c r="I67" s="73" t="s">
        <v>305</v>
      </c>
      <c r="J67" s="73"/>
      <c r="K67" s="83">
        <v>4.679999999999672</v>
      </c>
      <c r="L67" s="86" t="s">
        <v>131</v>
      </c>
      <c r="M67" s="87">
        <v>6.5000000000000006E-3</v>
      </c>
      <c r="N67" s="87">
        <v>2.4799999999999062E-2</v>
      </c>
      <c r="O67" s="83">
        <v>3328569.1508320002</v>
      </c>
      <c r="P67" s="85">
        <v>101.31</v>
      </c>
      <c r="Q67" s="83">
        <v>51.508925979000004</v>
      </c>
      <c r="R67" s="83">
        <v>3423.6823326340004</v>
      </c>
      <c r="S67" s="84">
        <v>6.680489438927564E-3</v>
      </c>
      <c r="T67" s="84">
        <v>2.2156772670357048E-3</v>
      </c>
      <c r="U67" s="84">
        <v>1.8275386199132892E-4</v>
      </c>
    </row>
    <row r="68" spans="2:21">
      <c r="B68" s="76" t="s">
        <v>374</v>
      </c>
      <c r="C68" s="73">
        <v>3230398</v>
      </c>
      <c r="D68" s="86" t="s">
        <v>118</v>
      </c>
      <c r="E68" s="86" t="s">
        <v>294</v>
      </c>
      <c r="F68" s="73" t="s">
        <v>368</v>
      </c>
      <c r="G68" s="86" t="s">
        <v>310</v>
      </c>
      <c r="H68" s="73" t="s">
        <v>342</v>
      </c>
      <c r="I68" s="73" t="s">
        <v>305</v>
      </c>
      <c r="J68" s="73"/>
      <c r="K68" s="83">
        <v>5.4200000000418109</v>
      </c>
      <c r="L68" s="86" t="s">
        <v>131</v>
      </c>
      <c r="M68" s="87">
        <v>1.43E-2</v>
      </c>
      <c r="N68" s="87">
        <v>2.810000000024479E-2</v>
      </c>
      <c r="O68" s="83">
        <v>53503.831955000016</v>
      </c>
      <c r="P68" s="85">
        <v>102.63</v>
      </c>
      <c r="Q68" s="83">
        <v>1.0557691570000001</v>
      </c>
      <c r="R68" s="83">
        <v>55.966751323000004</v>
      </c>
      <c r="S68" s="84">
        <v>1.3440301624328897E-4</v>
      </c>
      <c r="T68" s="84">
        <v>3.6219557356190003E-5</v>
      </c>
      <c r="U68" s="84">
        <v>2.9874675725295975E-6</v>
      </c>
    </row>
    <row r="69" spans="2:21">
      <c r="B69" s="76" t="s">
        <v>375</v>
      </c>
      <c r="C69" s="73">
        <v>3230422</v>
      </c>
      <c r="D69" s="86" t="s">
        <v>118</v>
      </c>
      <c r="E69" s="86" t="s">
        <v>294</v>
      </c>
      <c r="F69" s="73" t="s">
        <v>368</v>
      </c>
      <c r="G69" s="86" t="s">
        <v>310</v>
      </c>
      <c r="H69" s="73" t="s">
        <v>342</v>
      </c>
      <c r="I69" s="73" t="s">
        <v>305</v>
      </c>
      <c r="J69" s="73"/>
      <c r="K69" s="83">
        <v>6.259999999999688</v>
      </c>
      <c r="L69" s="86" t="s">
        <v>131</v>
      </c>
      <c r="M69" s="87">
        <v>2.5000000000000001E-3</v>
      </c>
      <c r="N69" s="87">
        <v>2.7199999999998607E-2</v>
      </c>
      <c r="O69" s="83">
        <v>7813573.3392870007</v>
      </c>
      <c r="P69" s="85">
        <v>92.99</v>
      </c>
      <c r="Q69" s="83">
        <v>194.94009408600002</v>
      </c>
      <c r="R69" s="83">
        <v>7460.7819426820006</v>
      </c>
      <c r="S69" s="84">
        <v>6.1523813530056717E-3</v>
      </c>
      <c r="T69" s="84">
        <v>4.8283349150542113E-3</v>
      </c>
      <c r="U69" s="84">
        <v>3.98251525996955E-4</v>
      </c>
    </row>
    <row r="70" spans="2:21">
      <c r="B70" s="76" t="s">
        <v>376</v>
      </c>
      <c r="C70" s="73">
        <v>1194638</v>
      </c>
      <c r="D70" s="86" t="s">
        <v>118</v>
      </c>
      <c r="E70" s="86" t="s">
        <v>294</v>
      </c>
      <c r="F70" s="73" t="s">
        <v>368</v>
      </c>
      <c r="G70" s="86" t="s">
        <v>310</v>
      </c>
      <c r="H70" s="73" t="s">
        <v>342</v>
      </c>
      <c r="I70" s="73" t="s">
        <v>305</v>
      </c>
      <c r="J70" s="73"/>
      <c r="K70" s="83">
        <v>7.0099999999997848</v>
      </c>
      <c r="L70" s="86" t="s">
        <v>131</v>
      </c>
      <c r="M70" s="87">
        <v>3.61E-2</v>
      </c>
      <c r="N70" s="87">
        <v>3.1499999999999528E-2</v>
      </c>
      <c r="O70" s="83">
        <v>5081031.5491040014</v>
      </c>
      <c r="P70" s="85">
        <v>104.74</v>
      </c>
      <c r="Q70" s="83">
        <v>48.900358968000013</v>
      </c>
      <c r="R70" s="83">
        <v>5370.7727844150013</v>
      </c>
      <c r="S70" s="84">
        <v>1.1059352613120958E-2</v>
      </c>
      <c r="T70" s="84">
        <v>3.4757603097151884E-3</v>
      </c>
      <c r="U70" s="84">
        <v>2.8668824174310221E-4</v>
      </c>
    </row>
    <row r="71" spans="2:21">
      <c r="B71" s="76" t="s">
        <v>377</v>
      </c>
      <c r="C71" s="73">
        <v>1940626</v>
      </c>
      <c r="D71" s="86" t="s">
        <v>118</v>
      </c>
      <c r="E71" s="86" t="s">
        <v>294</v>
      </c>
      <c r="F71" s="73">
        <v>520032640</v>
      </c>
      <c r="G71" s="86" t="s">
        <v>296</v>
      </c>
      <c r="H71" s="73" t="s">
        <v>337</v>
      </c>
      <c r="I71" s="73" t="s">
        <v>129</v>
      </c>
      <c r="J71" s="73"/>
      <c r="K71" s="83">
        <v>0.5</v>
      </c>
      <c r="L71" s="86" t="s">
        <v>131</v>
      </c>
      <c r="M71" s="87">
        <v>1.5900000000000001E-2</v>
      </c>
      <c r="N71" s="87">
        <v>3.2000000000002068E-2</v>
      </c>
      <c r="O71" s="83">
        <v>157.99893700000004</v>
      </c>
      <c r="P71" s="85">
        <v>5522400</v>
      </c>
      <c r="Q71" s="73"/>
      <c r="R71" s="83">
        <v>8725.3331074060006</v>
      </c>
      <c r="S71" s="84">
        <v>1.055437120908484E-2</v>
      </c>
      <c r="T71" s="84">
        <v>5.6467044354900934E-3</v>
      </c>
      <c r="U71" s="84">
        <v>4.6575241731392094E-4</v>
      </c>
    </row>
    <row r="72" spans="2:21">
      <c r="B72" s="76" t="s">
        <v>378</v>
      </c>
      <c r="C72" s="73">
        <v>1940725</v>
      </c>
      <c r="D72" s="86" t="s">
        <v>118</v>
      </c>
      <c r="E72" s="86" t="s">
        <v>294</v>
      </c>
      <c r="F72" s="73">
        <v>520032640</v>
      </c>
      <c r="G72" s="86" t="s">
        <v>296</v>
      </c>
      <c r="H72" s="73" t="s">
        <v>337</v>
      </c>
      <c r="I72" s="73" t="s">
        <v>129</v>
      </c>
      <c r="J72" s="73"/>
      <c r="K72" s="83">
        <v>2.8100000000001182</v>
      </c>
      <c r="L72" s="86" t="s">
        <v>131</v>
      </c>
      <c r="M72" s="87">
        <v>2.5899999999999999E-2</v>
      </c>
      <c r="N72" s="87">
        <v>3.1500000000001249E-2</v>
      </c>
      <c r="O72" s="83">
        <v>255.90664000000004</v>
      </c>
      <c r="P72" s="85">
        <v>5445000</v>
      </c>
      <c r="Q72" s="73"/>
      <c r="R72" s="83">
        <v>13934.115839435004</v>
      </c>
      <c r="S72" s="84">
        <v>1.2115070775931451E-2</v>
      </c>
      <c r="T72" s="84">
        <v>9.0176309312919901E-3</v>
      </c>
      <c r="U72" s="84">
        <v>7.4379373892791676E-4</v>
      </c>
    </row>
    <row r="73" spans="2:21">
      <c r="B73" s="76" t="s">
        <v>379</v>
      </c>
      <c r="C73" s="73">
        <v>1940691</v>
      </c>
      <c r="D73" s="86" t="s">
        <v>118</v>
      </c>
      <c r="E73" s="86" t="s">
        <v>294</v>
      </c>
      <c r="F73" s="73">
        <v>520032640</v>
      </c>
      <c r="G73" s="86" t="s">
        <v>296</v>
      </c>
      <c r="H73" s="73" t="s">
        <v>337</v>
      </c>
      <c r="I73" s="73" t="s">
        <v>129</v>
      </c>
      <c r="J73" s="73"/>
      <c r="K73" s="83">
        <v>1.7400000000001121</v>
      </c>
      <c r="L73" s="86" t="s">
        <v>131</v>
      </c>
      <c r="M73" s="87">
        <v>2.0199999999999999E-2</v>
      </c>
      <c r="N73" s="87">
        <v>3.2400000000001122E-2</v>
      </c>
      <c r="O73" s="83">
        <v>131.01609999999999</v>
      </c>
      <c r="P73" s="85">
        <v>5436000</v>
      </c>
      <c r="Q73" s="73"/>
      <c r="R73" s="83">
        <v>7122.0350888800012</v>
      </c>
      <c r="S73" s="84">
        <v>6.2255215015443099E-3</v>
      </c>
      <c r="T73" s="84">
        <v>4.6091108076962367E-3</v>
      </c>
      <c r="U73" s="84">
        <v>3.8016944659968239E-4</v>
      </c>
    </row>
    <row r="74" spans="2:21">
      <c r="B74" s="76" t="s">
        <v>380</v>
      </c>
      <c r="C74" s="73">
        <v>6620462</v>
      </c>
      <c r="D74" s="86" t="s">
        <v>118</v>
      </c>
      <c r="E74" s="86" t="s">
        <v>294</v>
      </c>
      <c r="F74" s="73" t="s">
        <v>312</v>
      </c>
      <c r="G74" s="86" t="s">
        <v>296</v>
      </c>
      <c r="H74" s="73" t="s">
        <v>337</v>
      </c>
      <c r="I74" s="73" t="s">
        <v>129</v>
      </c>
      <c r="J74" s="73"/>
      <c r="K74" s="83">
        <v>2.9600000000002149</v>
      </c>
      <c r="L74" s="86" t="s">
        <v>131</v>
      </c>
      <c r="M74" s="87">
        <v>2.9700000000000001E-2</v>
      </c>
      <c r="N74" s="87">
        <v>2.8400000000001872E-2</v>
      </c>
      <c r="O74" s="83">
        <v>104.94450400000001</v>
      </c>
      <c r="P74" s="85">
        <v>5686000</v>
      </c>
      <c r="Q74" s="73"/>
      <c r="R74" s="83">
        <v>5967.1445342070001</v>
      </c>
      <c r="S74" s="84">
        <v>7.4960360000000011E-3</v>
      </c>
      <c r="T74" s="84">
        <v>3.8617094721480963E-3</v>
      </c>
      <c r="U74" s="84">
        <v>3.1852216494857781E-4</v>
      </c>
    </row>
    <row r="75" spans="2:21">
      <c r="B75" s="76" t="s">
        <v>381</v>
      </c>
      <c r="C75" s="73">
        <v>6620553</v>
      </c>
      <c r="D75" s="86" t="s">
        <v>118</v>
      </c>
      <c r="E75" s="86" t="s">
        <v>294</v>
      </c>
      <c r="F75" s="73" t="s">
        <v>312</v>
      </c>
      <c r="G75" s="86" t="s">
        <v>296</v>
      </c>
      <c r="H75" s="73" t="s">
        <v>337</v>
      </c>
      <c r="I75" s="73" t="s">
        <v>129</v>
      </c>
      <c r="J75" s="73"/>
      <c r="K75" s="83">
        <v>4.6200000000000951</v>
      </c>
      <c r="L75" s="86" t="s">
        <v>131</v>
      </c>
      <c r="M75" s="87">
        <v>8.3999999999999995E-3</v>
      </c>
      <c r="N75" s="87">
        <v>3.3800000000002231E-2</v>
      </c>
      <c r="O75" s="83">
        <v>65.457425000000015</v>
      </c>
      <c r="P75" s="85">
        <v>4796011</v>
      </c>
      <c r="Q75" s="73"/>
      <c r="R75" s="83">
        <v>3139.3453924850005</v>
      </c>
      <c r="S75" s="84">
        <v>8.2305325034578158E-3</v>
      </c>
      <c r="T75" s="84">
        <v>2.0316651907803874E-3</v>
      </c>
      <c r="U75" s="84">
        <v>1.6757614721805175E-4</v>
      </c>
    </row>
    <row r="76" spans="2:21">
      <c r="B76" s="76" t="s">
        <v>382</v>
      </c>
      <c r="C76" s="73">
        <v>1191329</v>
      </c>
      <c r="D76" s="86" t="s">
        <v>118</v>
      </c>
      <c r="E76" s="86" t="s">
        <v>294</v>
      </c>
      <c r="F76" s="73" t="s">
        <v>312</v>
      </c>
      <c r="G76" s="86" t="s">
        <v>296</v>
      </c>
      <c r="H76" s="73" t="s">
        <v>337</v>
      </c>
      <c r="I76" s="73" t="s">
        <v>129</v>
      </c>
      <c r="J76" s="73"/>
      <c r="K76" s="83">
        <v>4.9899999999999443</v>
      </c>
      <c r="L76" s="86" t="s">
        <v>131</v>
      </c>
      <c r="M76" s="87">
        <v>3.0899999999999997E-2</v>
      </c>
      <c r="N76" s="87">
        <v>3.3399999999999125E-2</v>
      </c>
      <c r="O76" s="83">
        <v>155.72083600000002</v>
      </c>
      <c r="P76" s="85">
        <v>5154899</v>
      </c>
      <c r="Q76" s="73"/>
      <c r="R76" s="83">
        <v>8027.2514452550022</v>
      </c>
      <c r="S76" s="84">
        <v>8.1958334736842112E-3</v>
      </c>
      <c r="T76" s="84">
        <v>5.1949324779637365E-3</v>
      </c>
      <c r="U76" s="84">
        <v>4.2848928734202604E-4</v>
      </c>
    </row>
    <row r="77" spans="2:21">
      <c r="B77" s="76" t="s">
        <v>383</v>
      </c>
      <c r="C77" s="73">
        <v>1157569</v>
      </c>
      <c r="D77" s="86" t="s">
        <v>118</v>
      </c>
      <c r="E77" s="86" t="s">
        <v>294</v>
      </c>
      <c r="F77" s="73" t="s">
        <v>384</v>
      </c>
      <c r="G77" s="86" t="s">
        <v>310</v>
      </c>
      <c r="H77" s="73" t="s">
        <v>342</v>
      </c>
      <c r="I77" s="73" t="s">
        <v>305</v>
      </c>
      <c r="J77" s="73"/>
      <c r="K77" s="83">
        <v>3.2300000000002687</v>
      </c>
      <c r="L77" s="86" t="s">
        <v>131</v>
      </c>
      <c r="M77" s="87">
        <v>1.4199999999999999E-2</v>
      </c>
      <c r="N77" s="87">
        <v>2.6800000000000393E-2</v>
      </c>
      <c r="O77" s="83">
        <v>2870675.2547900002</v>
      </c>
      <c r="P77" s="85">
        <v>106.38</v>
      </c>
      <c r="Q77" s="73"/>
      <c r="R77" s="83">
        <v>3053.8242542660005</v>
      </c>
      <c r="S77" s="84">
        <v>2.9815936792772584E-3</v>
      </c>
      <c r="T77" s="84">
        <v>1.9763191558995531E-3</v>
      </c>
      <c r="U77" s="84">
        <v>1.6301108633537571E-4</v>
      </c>
    </row>
    <row r="78" spans="2:21">
      <c r="B78" s="76" t="s">
        <v>385</v>
      </c>
      <c r="C78" s="73">
        <v>1129899</v>
      </c>
      <c r="D78" s="86" t="s">
        <v>118</v>
      </c>
      <c r="E78" s="86" t="s">
        <v>294</v>
      </c>
      <c r="F78" s="73" t="s">
        <v>386</v>
      </c>
      <c r="G78" s="86" t="s">
        <v>310</v>
      </c>
      <c r="H78" s="73" t="s">
        <v>342</v>
      </c>
      <c r="I78" s="73" t="s">
        <v>305</v>
      </c>
      <c r="J78" s="73"/>
      <c r="K78" s="83">
        <v>0.71000000000112762</v>
      </c>
      <c r="L78" s="86" t="s">
        <v>131</v>
      </c>
      <c r="M78" s="87">
        <v>0.04</v>
      </c>
      <c r="N78" s="87">
        <v>2.8400000000045104E-2</v>
      </c>
      <c r="O78" s="83">
        <v>189444.23358600002</v>
      </c>
      <c r="P78" s="85">
        <v>112.36</v>
      </c>
      <c r="Q78" s="73"/>
      <c r="R78" s="83">
        <v>212.859550856</v>
      </c>
      <c r="S78" s="84">
        <v>1.1635063671315618E-3</v>
      </c>
      <c r="T78" s="84">
        <v>1.3775462267850766E-4</v>
      </c>
      <c r="U78" s="84">
        <v>1.1362299770009731E-5</v>
      </c>
    </row>
    <row r="79" spans="2:21">
      <c r="B79" s="76" t="s">
        <v>387</v>
      </c>
      <c r="C79" s="73">
        <v>1136753</v>
      </c>
      <c r="D79" s="86" t="s">
        <v>118</v>
      </c>
      <c r="E79" s="86" t="s">
        <v>294</v>
      </c>
      <c r="F79" s="73" t="s">
        <v>386</v>
      </c>
      <c r="G79" s="86" t="s">
        <v>310</v>
      </c>
      <c r="H79" s="73" t="s">
        <v>342</v>
      </c>
      <c r="I79" s="73" t="s">
        <v>305</v>
      </c>
      <c r="J79" s="73"/>
      <c r="K79" s="83">
        <v>3.0500000000000469</v>
      </c>
      <c r="L79" s="86" t="s">
        <v>131</v>
      </c>
      <c r="M79" s="87">
        <v>0.04</v>
      </c>
      <c r="N79" s="87">
        <v>2.5300000000000281E-2</v>
      </c>
      <c r="O79" s="83">
        <v>7185646.1180700008</v>
      </c>
      <c r="P79" s="85">
        <v>117.41</v>
      </c>
      <c r="Q79" s="73"/>
      <c r="R79" s="83">
        <v>8436.6672803920028</v>
      </c>
      <c r="S79" s="84">
        <v>7.7203844163661181E-3</v>
      </c>
      <c r="T79" s="84">
        <v>5.4598908679495241E-3</v>
      </c>
      <c r="U79" s="84">
        <v>4.5034362946906787E-4</v>
      </c>
    </row>
    <row r="80" spans="2:21">
      <c r="B80" s="76" t="s">
        <v>388</v>
      </c>
      <c r="C80" s="73">
        <v>1138544</v>
      </c>
      <c r="D80" s="86" t="s">
        <v>118</v>
      </c>
      <c r="E80" s="86" t="s">
        <v>294</v>
      </c>
      <c r="F80" s="73" t="s">
        <v>386</v>
      </c>
      <c r="G80" s="86" t="s">
        <v>310</v>
      </c>
      <c r="H80" s="73" t="s">
        <v>342</v>
      </c>
      <c r="I80" s="73" t="s">
        <v>305</v>
      </c>
      <c r="J80" s="73"/>
      <c r="K80" s="83">
        <v>4.4199999999999307</v>
      </c>
      <c r="L80" s="86" t="s">
        <v>131</v>
      </c>
      <c r="M80" s="87">
        <v>3.5000000000000003E-2</v>
      </c>
      <c r="N80" s="87">
        <v>2.6899999999998037E-2</v>
      </c>
      <c r="O80" s="83">
        <v>2204100.9789180006</v>
      </c>
      <c r="P80" s="85">
        <v>117.45</v>
      </c>
      <c r="Q80" s="73"/>
      <c r="R80" s="83">
        <v>2588.7166086790003</v>
      </c>
      <c r="S80" s="84">
        <v>2.4713437126165079E-3</v>
      </c>
      <c r="T80" s="84">
        <v>1.6753191398557804E-3</v>
      </c>
      <c r="U80" s="84">
        <v>1.381839527948279E-4</v>
      </c>
    </row>
    <row r="81" spans="2:21">
      <c r="B81" s="76" t="s">
        <v>389</v>
      </c>
      <c r="C81" s="73">
        <v>1171271</v>
      </c>
      <c r="D81" s="86" t="s">
        <v>118</v>
      </c>
      <c r="E81" s="86" t="s">
        <v>294</v>
      </c>
      <c r="F81" s="73" t="s">
        <v>386</v>
      </c>
      <c r="G81" s="86" t="s">
        <v>310</v>
      </c>
      <c r="H81" s="73" t="s">
        <v>342</v>
      </c>
      <c r="I81" s="73" t="s">
        <v>305</v>
      </c>
      <c r="J81" s="73"/>
      <c r="K81" s="83">
        <v>6.70000000000078</v>
      </c>
      <c r="L81" s="86" t="s">
        <v>131</v>
      </c>
      <c r="M81" s="87">
        <v>2.5000000000000001E-2</v>
      </c>
      <c r="N81" s="87">
        <v>2.8000000000003671E-2</v>
      </c>
      <c r="O81" s="83">
        <v>3988742.9099240005</v>
      </c>
      <c r="P81" s="85">
        <v>109.15</v>
      </c>
      <c r="Q81" s="73"/>
      <c r="R81" s="83">
        <v>4353.7128478980012</v>
      </c>
      <c r="S81" s="84">
        <v>6.4260147118147155E-3</v>
      </c>
      <c r="T81" s="84">
        <v>2.8175577191670788E-3</v>
      </c>
      <c r="U81" s="84">
        <v>2.3239826585852951E-4</v>
      </c>
    </row>
    <row r="82" spans="2:21">
      <c r="B82" s="76" t="s">
        <v>390</v>
      </c>
      <c r="C82" s="73">
        <v>1410307</v>
      </c>
      <c r="D82" s="86" t="s">
        <v>118</v>
      </c>
      <c r="E82" s="86" t="s">
        <v>294</v>
      </c>
      <c r="F82" s="73" t="s">
        <v>391</v>
      </c>
      <c r="G82" s="86" t="s">
        <v>127</v>
      </c>
      <c r="H82" s="73" t="s">
        <v>342</v>
      </c>
      <c r="I82" s="73" t="s">
        <v>305</v>
      </c>
      <c r="J82" s="73"/>
      <c r="K82" s="83">
        <v>1.5700000000001426</v>
      </c>
      <c r="L82" s="86" t="s">
        <v>131</v>
      </c>
      <c r="M82" s="87">
        <v>1.8000000000000002E-2</v>
      </c>
      <c r="N82" s="87">
        <v>2.8700000000000135E-2</v>
      </c>
      <c r="O82" s="83">
        <v>2824218.2391880006</v>
      </c>
      <c r="P82" s="85">
        <v>109.27</v>
      </c>
      <c r="Q82" s="73"/>
      <c r="R82" s="83">
        <v>3086.0233986080007</v>
      </c>
      <c r="S82" s="84">
        <v>2.8975151976142676E-3</v>
      </c>
      <c r="T82" s="84">
        <v>1.9971572200670556E-3</v>
      </c>
      <c r="U82" s="84">
        <v>1.6472985502055031E-4</v>
      </c>
    </row>
    <row r="83" spans="2:21">
      <c r="B83" s="76" t="s">
        <v>392</v>
      </c>
      <c r="C83" s="73">
        <v>1192749</v>
      </c>
      <c r="D83" s="86" t="s">
        <v>118</v>
      </c>
      <c r="E83" s="86" t="s">
        <v>294</v>
      </c>
      <c r="F83" s="73" t="s">
        <v>391</v>
      </c>
      <c r="G83" s="86" t="s">
        <v>127</v>
      </c>
      <c r="H83" s="73" t="s">
        <v>342</v>
      </c>
      <c r="I83" s="73" t="s">
        <v>305</v>
      </c>
      <c r="J83" s="73"/>
      <c r="K83" s="83">
        <v>4.0599999999990928</v>
      </c>
      <c r="L83" s="86" t="s">
        <v>131</v>
      </c>
      <c r="M83" s="87">
        <v>2.2000000000000002E-2</v>
      </c>
      <c r="N83" s="87">
        <v>2.8899999999994229E-2</v>
      </c>
      <c r="O83" s="83">
        <v>1793471.5469810003</v>
      </c>
      <c r="P83" s="85">
        <v>99.54</v>
      </c>
      <c r="Q83" s="73"/>
      <c r="R83" s="83">
        <v>1785.2215677270003</v>
      </c>
      <c r="S83" s="84">
        <v>6.3604712199130499E-3</v>
      </c>
      <c r="T83" s="84">
        <v>1.1553276443119717E-3</v>
      </c>
      <c r="U83" s="84">
        <v>9.5293927506796407E-5</v>
      </c>
    </row>
    <row r="84" spans="2:21">
      <c r="B84" s="76" t="s">
        <v>393</v>
      </c>
      <c r="C84" s="73">
        <v>1110915</v>
      </c>
      <c r="D84" s="86" t="s">
        <v>118</v>
      </c>
      <c r="E84" s="86" t="s">
        <v>294</v>
      </c>
      <c r="F84" s="73" t="s">
        <v>394</v>
      </c>
      <c r="G84" s="86" t="s">
        <v>395</v>
      </c>
      <c r="H84" s="73" t="s">
        <v>396</v>
      </c>
      <c r="I84" s="73" t="s">
        <v>305</v>
      </c>
      <c r="J84" s="73"/>
      <c r="K84" s="83">
        <v>5.9199999999999173</v>
      </c>
      <c r="L84" s="86" t="s">
        <v>131</v>
      </c>
      <c r="M84" s="87">
        <v>5.1500000000000004E-2</v>
      </c>
      <c r="N84" s="87">
        <v>2.9199999999999754E-2</v>
      </c>
      <c r="O84" s="83">
        <v>11232386.185581002</v>
      </c>
      <c r="P84" s="85">
        <v>151.80000000000001</v>
      </c>
      <c r="Q84" s="73"/>
      <c r="R84" s="83">
        <v>17050.761632181999</v>
      </c>
      <c r="S84" s="84">
        <v>3.5916393996300372E-3</v>
      </c>
      <c r="T84" s="84">
        <v>1.1034605802637392E-2</v>
      </c>
      <c r="U84" s="84">
        <v>9.1015819676747817E-4</v>
      </c>
    </row>
    <row r="85" spans="2:21">
      <c r="B85" s="76" t="s">
        <v>397</v>
      </c>
      <c r="C85" s="73">
        <v>2300184</v>
      </c>
      <c r="D85" s="86" t="s">
        <v>118</v>
      </c>
      <c r="E85" s="86" t="s">
        <v>294</v>
      </c>
      <c r="F85" s="73" t="s">
        <v>398</v>
      </c>
      <c r="G85" s="86" t="s">
        <v>155</v>
      </c>
      <c r="H85" s="73" t="s">
        <v>399</v>
      </c>
      <c r="I85" s="73" t="s">
        <v>129</v>
      </c>
      <c r="J85" s="73"/>
      <c r="K85" s="83">
        <v>1.3999999999998289</v>
      </c>
      <c r="L85" s="86" t="s">
        <v>131</v>
      </c>
      <c r="M85" s="87">
        <v>2.2000000000000002E-2</v>
      </c>
      <c r="N85" s="87">
        <v>2.4400000000000692E-2</v>
      </c>
      <c r="O85" s="83">
        <v>2110248.5904210005</v>
      </c>
      <c r="P85" s="85">
        <v>110.51</v>
      </c>
      <c r="Q85" s="73"/>
      <c r="R85" s="83">
        <v>2332.0356904360001</v>
      </c>
      <c r="S85" s="84">
        <v>2.659366810799257E-3</v>
      </c>
      <c r="T85" s="84">
        <v>1.5092049913520197E-3</v>
      </c>
      <c r="U85" s="84">
        <v>1.2448249788434877E-4</v>
      </c>
    </row>
    <row r="86" spans="2:21">
      <c r="B86" s="76" t="s">
        <v>400</v>
      </c>
      <c r="C86" s="73">
        <v>2300242</v>
      </c>
      <c r="D86" s="86" t="s">
        <v>118</v>
      </c>
      <c r="E86" s="86" t="s">
        <v>294</v>
      </c>
      <c r="F86" s="73" t="s">
        <v>398</v>
      </c>
      <c r="G86" s="86" t="s">
        <v>155</v>
      </c>
      <c r="H86" s="73" t="s">
        <v>399</v>
      </c>
      <c r="I86" s="73" t="s">
        <v>129</v>
      </c>
      <c r="J86" s="73"/>
      <c r="K86" s="83">
        <v>4.7099999999999476</v>
      </c>
      <c r="L86" s="86" t="s">
        <v>131</v>
      </c>
      <c r="M86" s="87">
        <v>1.7000000000000001E-2</v>
      </c>
      <c r="N86" s="87">
        <v>2.2900000000000521E-2</v>
      </c>
      <c r="O86" s="83">
        <v>1809428.5402450005</v>
      </c>
      <c r="P86" s="85">
        <v>106.05</v>
      </c>
      <c r="Q86" s="73"/>
      <c r="R86" s="83">
        <v>1918.8990561100002</v>
      </c>
      <c r="S86" s="84">
        <v>1.4255999970415371E-3</v>
      </c>
      <c r="T86" s="84">
        <v>1.2418386413462009E-3</v>
      </c>
      <c r="U86" s="84">
        <v>1.0242954199720359E-4</v>
      </c>
    </row>
    <row r="87" spans="2:21">
      <c r="B87" s="76" t="s">
        <v>401</v>
      </c>
      <c r="C87" s="73">
        <v>2300317</v>
      </c>
      <c r="D87" s="86" t="s">
        <v>118</v>
      </c>
      <c r="E87" s="86" t="s">
        <v>294</v>
      </c>
      <c r="F87" s="73" t="s">
        <v>398</v>
      </c>
      <c r="G87" s="86" t="s">
        <v>155</v>
      </c>
      <c r="H87" s="73" t="s">
        <v>399</v>
      </c>
      <c r="I87" s="73" t="s">
        <v>129</v>
      </c>
      <c r="J87" s="73"/>
      <c r="K87" s="83">
        <v>9.5799999999999255</v>
      </c>
      <c r="L87" s="86" t="s">
        <v>131</v>
      </c>
      <c r="M87" s="87">
        <v>5.7999999999999996E-3</v>
      </c>
      <c r="N87" s="87">
        <v>2.5099999999999126E-2</v>
      </c>
      <c r="O87" s="83">
        <v>893844.97189200018</v>
      </c>
      <c r="P87" s="85">
        <v>89.93</v>
      </c>
      <c r="Q87" s="73"/>
      <c r="R87" s="83">
        <v>803.83476565700016</v>
      </c>
      <c r="S87" s="84">
        <v>1.8685495573278036E-3</v>
      </c>
      <c r="T87" s="84">
        <v>5.2021135247934966E-4</v>
      </c>
      <c r="U87" s="84">
        <v>4.2908159564468561E-5</v>
      </c>
    </row>
    <row r="88" spans="2:21">
      <c r="B88" s="76" t="s">
        <v>402</v>
      </c>
      <c r="C88" s="73">
        <v>1136084</v>
      </c>
      <c r="D88" s="86" t="s">
        <v>118</v>
      </c>
      <c r="E88" s="86" t="s">
        <v>294</v>
      </c>
      <c r="F88" s="73" t="s">
        <v>346</v>
      </c>
      <c r="G88" s="86" t="s">
        <v>310</v>
      </c>
      <c r="H88" s="73" t="s">
        <v>399</v>
      </c>
      <c r="I88" s="73" t="s">
        <v>129</v>
      </c>
      <c r="J88" s="73"/>
      <c r="K88" s="85">
        <v>1.34</v>
      </c>
      <c r="L88" s="86" t="s">
        <v>131</v>
      </c>
      <c r="M88" s="87">
        <v>2.5000000000000001E-2</v>
      </c>
      <c r="N88" s="87">
        <v>2.750010659980727E-2</v>
      </c>
      <c r="O88" s="83">
        <v>0.10634200000000002</v>
      </c>
      <c r="P88" s="85">
        <v>110.7</v>
      </c>
      <c r="Q88" s="73"/>
      <c r="R88" s="83">
        <v>1.1726100000000001E-4</v>
      </c>
      <c r="S88" s="84">
        <v>2.2582017597202108E-10</v>
      </c>
      <c r="T88" s="84">
        <v>7.5886868805958335E-11</v>
      </c>
      <c r="U88" s="84">
        <v>6.2593133734104907E-12</v>
      </c>
    </row>
    <row r="89" spans="2:21">
      <c r="B89" s="76" t="s">
        <v>403</v>
      </c>
      <c r="C89" s="73">
        <v>1141050</v>
      </c>
      <c r="D89" s="86" t="s">
        <v>118</v>
      </c>
      <c r="E89" s="86" t="s">
        <v>294</v>
      </c>
      <c r="F89" s="73" t="s">
        <v>346</v>
      </c>
      <c r="G89" s="86" t="s">
        <v>310</v>
      </c>
      <c r="H89" s="73" t="s">
        <v>399</v>
      </c>
      <c r="I89" s="73" t="s">
        <v>129</v>
      </c>
      <c r="J89" s="73"/>
      <c r="K89" s="83">
        <v>2.1899999999998259</v>
      </c>
      <c r="L89" s="86" t="s">
        <v>131</v>
      </c>
      <c r="M89" s="87">
        <v>1.95E-2</v>
      </c>
      <c r="N89" s="87">
        <v>2.929999999999942E-2</v>
      </c>
      <c r="O89" s="83">
        <v>2369545.8191970005</v>
      </c>
      <c r="P89" s="85">
        <v>109.19</v>
      </c>
      <c r="Q89" s="73"/>
      <c r="R89" s="83">
        <v>2587.3072238550003</v>
      </c>
      <c r="S89" s="84">
        <v>4.1638360378215564E-3</v>
      </c>
      <c r="T89" s="84">
        <v>1.6744070394879172E-3</v>
      </c>
      <c r="U89" s="84">
        <v>1.3810872078011589E-4</v>
      </c>
    </row>
    <row r="90" spans="2:21">
      <c r="B90" s="76" t="s">
        <v>404</v>
      </c>
      <c r="C90" s="73">
        <v>1162221</v>
      </c>
      <c r="D90" s="86" t="s">
        <v>118</v>
      </c>
      <c r="E90" s="86" t="s">
        <v>294</v>
      </c>
      <c r="F90" s="73" t="s">
        <v>346</v>
      </c>
      <c r="G90" s="86" t="s">
        <v>310</v>
      </c>
      <c r="H90" s="73" t="s">
        <v>399</v>
      </c>
      <c r="I90" s="73" t="s">
        <v>129</v>
      </c>
      <c r="J90" s="73"/>
      <c r="K90" s="83">
        <v>5.370000000003369</v>
      </c>
      <c r="L90" s="86" t="s">
        <v>131</v>
      </c>
      <c r="M90" s="87">
        <v>1.1699999999999999E-2</v>
      </c>
      <c r="N90" s="87">
        <v>3.6700000000025483E-2</v>
      </c>
      <c r="O90" s="83">
        <v>629114.89279900014</v>
      </c>
      <c r="P90" s="85">
        <v>96.7</v>
      </c>
      <c r="Q90" s="73"/>
      <c r="R90" s="83">
        <v>608.35408383500021</v>
      </c>
      <c r="S90" s="84">
        <v>8.721225665972018E-4</v>
      </c>
      <c r="T90" s="84">
        <v>3.9370367426131136E-4</v>
      </c>
      <c r="U90" s="84">
        <v>3.2473532143827042E-5</v>
      </c>
    </row>
    <row r="91" spans="2:21">
      <c r="B91" s="76" t="s">
        <v>405</v>
      </c>
      <c r="C91" s="73">
        <v>1156231</v>
      </c>
      <c r="D91" s="86" t="s">
        <v>118</v>
      </c>
      <c r="E91" s="86" t="s">
        <v>294</v>
      </c>
      <c r="F91" s="73" t="s">
        <v>346</v>
      </c>
      <c r="G91" s="86" t="s">
        <v>310</v>
      </c>
      <c r="H91" s="73" t="s">
        <v>399</v>
      </c>
      <c r="I91" s="73" t="s">
        <v>129</v>
      </c>
      <c r="J91" s="73"/>
      <c r="K91" s="83">
        <v>3.6999999999998758</v>
      </c>
      <c r="L91" s="86" t="s">
        <v>131</v>
      </c>
      <c r="M91" s="87">
        <v>3.3500000000000002E-2</v>
      </c>
      <c r="N91" s="87">
        <v>3.1000000000000406E-2</v>
      </c>
      <c r="O91" s="83">
        <v>2165485.2947650007</v>
      </c>
      <c r="P91" s="85">
        <v>112.51</v>
      </c>
      <c r="Q91" s="73"/>
      <c r="R91" s="83">
        <v>2436.3876776990005</v>
      </c>
      <c r="S91" s="84">
        <v>5.2061988368544369E-3</v>
      </c>
      <c r="T91" s="84">
        <v>1.5767376370489552E-3</v>
      </c>
      <c r="U91" s="84">
        <v>1.3005273683350713E-4</v>
      </c>
    </row>
    <row r="92" spans="2:21">
      <c r="B92" s="76" t="s">
        <v>406</v>
      </c>
      <c r="C92" s="73">
        <v>1174226</v>
      </c>
      <c r="D92" s="86" t="s">
        <v>118</v>
      </c>
      <c r="E92" s="86" t="s">
        <v>294</v>
      </c>
      <c r="F92" s="73" t="s">
        <v>346</v>
      </c>
      <c r="G92" s="86" t="s">
        <v>310</v>
      </c>
      <c r="H92" s="73" t="s">
        <v>399</v>
      </c>
      <c r="I92" s="73" t="s">
        <v>129</v>
      </c>
      <c r="J92" s="73"/>
      <c r="K92" s="83">
        <v>5.3799999999997388</v>
      </c>
      <c r="L92" s="86" t="s">
        <v>131</v>
      </c>
      <c r="M92" s="87">
        <v>1.3300000000000001E-2</v>
      </c>
      <c r="N92" s="87">
        <v>3.689999999999756E-2</v>
      </c>
      <c r="O92" s="83">
        <v>9019956.072660001</v>
      </c>
      <c r="P92" s="85">
        <v>97.7</v>
      </c>
      <c r="Q92" s="73"/>
      <c r="R92" s="83">
        <v>8812.496819035001</v>
      </c>
      <c r="S92" s="84">
        <v>7.5957524822400004E-3</v>
      </c>
      <c r="T92" s="84">
        <v>5.7031134815414691E-3</v>
      </c>
      <c r="U92" s="84">
        <v>4.7040515766131263E-4</v>
      </c>
    </row>
    <row r="93" spans="2:21">
      <c r="B93" s="76" t="s">
        <v>407</v>
      </c>
      <c r="C93" s="73">
        <v>1186188</v>
      </c>
      <c r="D93" s="86" t="s">
        <v>118</v>
      </c>
      <c r="E93" s="86" t="s">
        <v>294</v>
      </c>
      <c r="F93" s="73" t="s">
        <v>346</v>
      </c>
      <c r="G93" s="86" t="s">
        <v>310</v>
      </c>
      <c r="H93" s="73" t="s">
        <v>396</v>
      </c>
      <c r="I93" s="73" t="s">
        <v>305</v>
      </c>
      <c r="J93" s="73"/>
      <c r="K93" s="83">
        <v>6.019999999999996</v>
      </c>
      <c r="L93" s="86" t="s">
        <v>131</v>
      </c>
      <c r="M93" s="87">
        <v>1.8700000000000001E-2</v>
      </c>
      <c r="N93" s="87">
        <v>3.7500000000000505E-2</v>
      </c>
      <c r="O93" s="83">
        <v>5231215.3119690008</v>
      </c>
      <c r="P93" s="85">
        <v>95.12</v>
      </c>
      <c r="Q93" s="73"/>
      <c r="R93" s="83">
        <v>4975.9319361010012</v>
      </c>
      <c r="S93" s="84">
        <v>9.3557417978219967E-3</v>
      </c>
      <c r="T93" s="84">
        <v>3.2202342980383494E-3</v>
      </c>
      <c r="U93" s="84">
        <v>2.6561190261738639E-4</v>
      </c>
    </row>
    <row r="94" spans="2:21">
      <c r="B94" s="76" t="s">
        <v>408</v>
      </c>
      <c r="C94" s="73">
        <v>1185537</v>
      </c>
      <c r="D94" s="86" t="s">
        <v>118</v>
      </c>
      <c r="E94" s="86" t="s">
        <v>294</v>
      </c>
      <c r="F94" s="73">
        <v>513141879</v>
      </c>
      <c r="G94" s="86" t="s">
        <v>296</v>
      </c>
      <c r="H94" s="73" t="s">
        <v>399</v>
      </c>
      <c r="I94" s="73" t="s">
        <v>129</v>
      </c>
      <c r="J94" s="73"/>
      <c r="K94" s="83">
        <v>4.6399999999999553</v>
      </c>
      <c r="L94" s="86" t="s">
        <v>131</v>
      </c>
      <c r="M94" s="87">
        <v>1.09E-2</v>
      </c>
      <c r="N94" s="87">
        <v>3.4599999999999832E-2</v>
      </c>
      <c r="O94" s="83">
        <v>204.92781000000002</v>
      </c>
      <c r="P94" s="85">
        <v>4800000</v>
      </c>
      <c r="Q94" s="73"/>
      <c r="R94" s="83">
        <v>9836.5345458960019</v>
      </c>
      <c r="S94" s="84">
        <v>1.1285192466545515E-2</v>
      </c>
      <c r="T94" s="84">
        <v>6.3658318331728941E-3</v>
      </c>
      <c r="U94" s="84">
        <v>5.2506760330494468E-4</v>
      </c>
    </row>
    <row r="95" spans="2:21">
      <c r="B95" s="76" t="s">
        <v>410</v>
      </c>
      <c r="C95" s="73">
        <v>1151000</v>
      </c>
      <c r="D95" s="86" t="s">
        <v>118</v>
      </c>
      <c r="E95" s="86" t="s">
        <v>294</v>
      </c>
      <c r="F95" s="73">
        <v>513141879</v>
      </c>
      <c r="G95" s="86" t="s">
        <v>296</v>
      </c>
      <c r="H95" s="73" t="s">
        <v>399</v>
      </c>
      <c r="I95" s="73" t="s">
        <v>129</v>
      </c>
      <c r="J95" s="73"/>
      <c r="K95" s="83">
        <v>1.0100000000002767</v>
      </c>
      <c r="L95" s="86" t="s">
        <v>131</v>
      </c>
      <c r="M95" s="87">
        <v>2.2000000000000002E-2</v>
      </c>
      <c r="N95" s="87">
        <v>2.6500000000001637E-2</v>
      </c>
      <c r="O95" s="83">
        <v>37.968344000000009</v>
      </c>
      <c r="P95" s="85">
        <v>5614899</v>
      </c>
      <c r="Q95" s="73"/>
      <c r="R95" s="83">
        <v>2131.8841598410004</v>
      </c>
      <c r="S95" s="84">
        <v>7.5423806118394936E-3</v>
      </c>
      <c r="T95" s="84">
        <v>1.3796745170803139E-3</v>
      </c>
      <c r="U95" s="84">
        <v>1.1379854369530159E-4</v>
      </c>
    </row>
    <row r="96" spans="2:21">
      <c r="B96" s="76" t="s">
        <v>411</v>
      </c>
      <c r="C96" s="73">
        <v>1167030</v>
      </c>
      <c r="D96" s="86" t="s">
        <v>118</v>
      </c>
      <c r="E96" s="86" t="s">
        <v>294</v>
      </c>
      <c r="F96" s="73">
        <v>513141879</v>
      </c>
      <c r="G96" s="86" t="s">
        <v>296</v>
      </c>
      <c r="H96" s="73" t="s">
        <v>399</v>
      </c>
      <c r="I96" s="73" t="s">
        <v>129</v>
      </c>
      <c r="J96" s="73"/>
      <c r="K96" s="83">
        <v>2.9199999999999688</v>
      </c>
      <c r="L96" s="86" t="s">
        <v>131</v>
      </c>
      <c r="M96" s="87">
        <v>2.3199999999999998E-2</v>
      </c>
      <c r="N96" s="87">
        <v>3.1500000000003435E-2</v>
      </c>
      <c r="O96" s="83">
        <v>24.198491000000004</v>
      </c>
      <c r="P96" s="85">
        <v>5402041</v>
      </c>
      <c r="Q96" s="73"/>
      <c r="R96" s="83">
        <v>1307.2123555370003</v>
      </c>
      <c r="S96" s="84">
        <v>4.0330818333333338E-3</v>
      </c>
      <c r="T96" s="84">
        <v>8.4597822401449841E-4</v>
      </c>
      <c r="U96" s="84">
        <v>6.9778117011625129E-5</v>
      </c>
    </row>
    <row r="97" spans="2:21">
      <c r="B97" s="76" t="s">
        <v>412</v>
      </c>
      <c r="C97" s="73">
        <v>1189497</v>
      </c>
      <c r="D97" s="86" t="s">
        <v>118</v>
      </c>
      <c r="E97" s="86" t="s">
        <v>294</v>
      </c>
      <c r="F97" s="73">
        <v>513141879</v>
      </c>
      <c r="G97" s="86" t="s">
        <v>296</v>
      </c>
      <c r="H97" s="73" t="s">
        <v>399</v>
      </c>
      <c r="I97" s="73" t="s">
        <v>129</v>
      </c>
      <c r="J97" s="73"/>
      <c r="K97" s="83">
        <v>5.2800000000000455</v>
      </c>
      <c r="L97" s="86" t="s">
        <v>131</v>
      </c>
      <c r="M97" s="87">
        <v>2.9900000000000003E-2</v>
      </c>
      <c r="N97" s="87">
        <v>3.5499999999999997E-2</v>
      </c>
      <c r="O97" s="83">
        <v>168.17445300000003</v>
      </c>
      <c r="P97" s="85">
        <v>5048968</v>
      </c>
      <c r="Q97" s="73"/>
      <c r="R97" s="83">
        <v>8491.0744092200021</v>
      </c>
      <c r="S97" s="84">
        <v>1.0510903312500002E-2</v>
      </c>
      <c r="T97" s="84">
        <v>5.4951010968191331E-3</v>
      </c>
      <c r="U97" s="84">
        <v>4.5324784544097639E-4</v>
      </c>
    </row>
    <row r="98" spans="2:21">
      <c r="B98" s="76" t="s">
        <v>413</v>
      </c>
      <c r="C98" s="73">
        <v>7480197</v>
      </c>
      <c r="D98" s="86" t="s">
        <v>118</v>
      </c>
      <c r="E98" s="86" t="s">
        <v>294</v>
      </c>
      <c r="F98" s="73">
        <v>520029935</v>
      </c>
      <c r="G98" s="86" t="s">
        <v>296</v>
      </c>
      <c r="H98" s="73" t="s">
        <v>399</v>
      </c>
      <c r="I98" s="73" t="s">
        <v>129</v>
      </c>
      <c r="J98" s="73"/>
      <c r="K98" s="83">
        <v>2.2899999999999969</v>
      </c>
      <c r="L98" s="86" t="s">
        <v>131</v>
      </c>
      <c r="M98" s="87">
        <v>1.46E-2</v>
      </c>
      <c r="N98" s="87">
        <v>3.0199999999999613E-2</v>
      </c>
      <c r="O98" s="83">
        <v>247.65485300000003</v>
      </c>
      <c r="P98" s="85">
        <v>5353345</v>
      </c>
      <c r="Q98" s="73"/>
      <c r="R98" s="83">
        <v>13257.818764376001</v>
      </c>
      <c r="S98" s="84">
        <v>9.2987967183569276E-3</v>
      </c>
      <c r="T98" s="84">
        <v>8.5799571317434955E-3</v>
      </c>
      <c r="U98" s="84">
        <v>7.0769345557441295E-4</v>
      </c>
    </row>
    <row r="99" spans="2:21">
      <c r="B99" s="76" t="s">
        <v>415</v>
      </c>
      <c r="C99" s="73">
        <v>7480247</v>
      </c>
      <c r="D99" s="86" t="s">
        <v>118</v>
      </c>
      <c r="E99" s="86" t="s">
        <v>294</v>
      </c>
      <c r="F99" s="73">
        <v>520029935</v>
      </c>
      <c r="G99" s="86" t="s">
        <v>296</v>
      </c>
      <c r="H99" s="73" t="s">
        <v>399</v>
      </c>
      <c r="I99" s="73" t="s">
        <v>129</v>
      </c>
      <c r="J99" s="73"/>
      <c r="K99" s="83">
        <v>2.9299999999999367</v>
      </c>
      <c r="L99" s="86" t="s">
        <v>131</v>
      </c>
      <c r="M99" s="87">
        <v>2.4199999999999999E-2</v>
      </c>
      <c r="N99" s="87">
        <v>3.2699999999999424E-2</v>
      </c>
      <c r="O99" s="83">
        <v>238.18808000000004</v>
      </c>
      <c r="P99" s="85">
        <v>5395500</v>
      </c>
      <c r="Q99" s="83">
        <v>318.66601443400009</v>
      </c>
      <c r="R99" s="83">
        <v>13170.103873788001</v>
      </c>
      <c r="S99" s="84">
        <v>7.865145951657642E-3</v>
      </c>
      <c r="T99" s="84">
        <v>8.5231913835886915E-3</v>
      </c>
      <c r="U99" s="84">
        <v>7.0301129366461598E-4</v>
      </c>
    </row>
    <row r="100" spans="2:21">
      <c r="B100" s="76" t="s">
        <v>416</v>
      </c>
      <c r="C100" s="73">
        <v>7480312</v>
      </c>
      <c r="D100" s="86" t="s">
        <v>118</v>
      </c>
      <c r="E100" s="86" t="s">
        <v>294</v>
      </c>
      <c r="F100" s="73">
        <v>520029935</v>
      </c>
      <c r="G100" s="86" t="s">
        <v>296</v>
      </c>
      <c r="H100" s="73" t="s">
        <v>399</v>
      </c>
      <c r="I100" s="73" t="s">
        <v>129</v>
      </c>
      <c r="J100" s="73"/>
      <c r="K100" s="83">
        <v>4.319999999999995</v>
      </c>
      <c r="L100" s="86" t="s">
        <v>131</v>
      </c>
      <c r="M100" s="87">
        <v>2E-3</v>
      </c>
      <c r="N100" s="87">
        <v>3.4499999999999399E-2</v>
      </c>
      <c r="O100" s="83">
        <v>142.20410500000003</v>
      </c>
      <c r="P100" s="85">
        <v>4700163</v>
      </c>
      <c r="Q100" s="73"/>
      <c r="R100" s="83">
        <v>6683.824907272</v>
      </c>
      <c r="S100" s="84">
        <v>1.2406569970336767E-2</v>
      </c>
      <c r="T100" s="84">
        <v>4.325517809503133E-3</v>
      </c>
      <c r="U100" s="84">
        <v>3.567780816095868E-4</v>
      </c>
    </row>
    <row r="101" spans="2:21">
      <c r="B101" s="76" t="s">
        <v>417</v>
      </c>
      <c r="C101" s="73">
        <v>1191246</v>
      </c>
      <c r="D101" s="86" t="s">
        <v>118</v>
      </c>
      <c r="E101" s="86" t="s">
        <v>294</v>
      </c>
      <c r="F101" s="73">
        <v>520029935</v>
      </c>
      <c r="G101" s="86" t="s">
        <v>296</v>
      </c>
      <c r="H101" s="73" t="s">
        <v>399</v>
      </c>
      <c r="I101" s="73" t="s">
        <v>129</v>
      </c>
      <c r="J101" s="73"/>
      <c r="K101" s="83">
        <v>4.9699999999998417</v>
      </c>
      <c r="L101" s="86" t="s">
        <v>131</v>
      </c>
      <c r="M101" s="87">
        <v>3.1699999999999999E-2</v>
      </c>
      <c r="N101" s="87">
        <v>3.6499999999999234E-2</v>
      </c>
      <c r="O101" s="83">
        <v>192.98043800000002</v>
      </c>
      <c r="P101" s="85">
        <v>5103222</v>
      </c>
      <c r="Q101" s="73"/>
      <c r="R101" s="83">
        <v>9848.2203801150026</v>
      </c>
      <c r="S101" s="84">
        <v>1.1425721610420369E-2</v>
      </c>
      <c r="T101" s="84">
        <v>6.3733944615682299E-3</v>
      </c>
      <c r="U101" s="84">
        <v>5.2569138528195706E-4</v>
      </c>
    </row>
    <row r="102" spans="2:21">
      <c r="B102" s="76" t="s">
        <v>418</v>
      </c>
      <c r="C102" s="73">
        <v>7670284</v>
      </c>
      <c r="D102" s="86" t="s">
        <v>118</v>
      </c>
      <c r="E102" s="86" t="s">
        <v>294</v>
      </c>
      <c r="F102" s="73" t="s">
        <v>419</v>
      </c>
      <c r="G102" s="86" t="s">
        <v>420</v>
      </c>
      <c r="H102" s="73" t="s">
        <v>396</v>
      </c>
      <c r="I102" s="73" t="s">
        <v>305</v>
      </c>
      <c r="J102" s="73"/>
      <c r="K102" s="83">
        <v>5.5299999999995055</v>
      </c>
      <c r="L102" s="86" t="s">
        <v>131</v>
      </c>
      <c r="M102" s="87">
        <v>4.4000000000000003E-3</v>
      </c>
      <c r="N102" s="87">
        <v>2.5799999999999258E-2</v>
      </c>
      <c r="O102" s="83">
        <v>2183463.8792760004</v>
      </c>
      <c r="P102" s="85">
        <v>98.15</v>
      </c>
      <c r="Q102" s="73"/>
      <c r="R102" s="83">
        <v>2143.0698163020002</v>
      </c>
      <c r="S102" s="84">
        <v>2.8851010721416431E-3</v>
      </c>
      <c r="T102" s="84">
        <v>1.3869134494138638E-3</v>
      </c>
      <c r="U102" s="84">
        <v>1.1439562651974204E-4</v>
      </c>
    </row>
    <row r="103" spans="2:21">
      <c r="B103" s="76" t="s">
        <v>421</v>
      </c>
      <c r="C103" s="73">
        <v>1126077</v>
      </c>
      <c r="D103" s="86" t="s">
        <v>118</v>
      </c>
      <c r="E103" s="86" t="s">
        <v>294</v>
      </c>
      <c r="F103" s="73">
        <v>513834200</v>
      </c>
      <c r="G103" s="86" t="s">
        <v>420</v>
      </c>
      <c r="H103" s="73" t="s">
        <v>396</v>
      </c>
      <c r="I103" s="73" t="s">
        <v>305</v>
      </c>
      <c r="J103" s="73"/>
      <c r="K103" s="83">
        <v>0.91000000000036785</v>
      </c>
      <c r="L103" s="86" t="s">
        <v>131</v>
      </c>
      <c r="M103" s="87">
        <v>3.85E-2</v>
      </c>
      <c r="N103" s="87">
        <v>2.4300000000003198E-2</v>
      </c>
      <c r="O103" s="83">
        <v>1432027.7818450003</v>
      </c>
      <c r="P103" s="85">
        <v>115.9</v>
      </c>
      <c r="Q103" s="73"/>
      <c r="R103" s="83">
        <v>1659.7201934289999</v>
      </c>
      <c r="S103" s="84">
        <v>5.7281111273800017E-3</v>
      </c>
      <c r="T103" s="84">
        <v>1.0741079180063813E-3</v>
      </c>
      <c r="U103" s="84">
        <v>8.8594748491395978E-5</v>
      </c>
    </row>
    <row r="104" spans="2:21">
      <c r="B104" s="76" t="s">
        <v>423</v>
      </c>
      <c r="C104" s="73">
        <v>6130223</v>
      </c>
      <c r="D104" s="86" t="s">
        <v>118</v>
      </c>
      <c r="E104" s="86" t="s">
        <v>294</v>
      </c>
      <c r="F104" s="73" t="s">
        <v>354</v>
      </c>
      <c r="G104" s="86" t="s">
        <v>310</v>
      </c>
      <c r="H104" s="73" t="s">
        <v>399</v>
      </c>
      <c r="I104" s="73" t="s">
        <v>129</v>
      </c>
      <c r="J104" s="73"/>
      <c r="K104" s="83">
        <v>4.3400000000004759</v>
      </c>
      <c r="L104" s="86" t="s">
        <v>131</v>
      </c>
      <c r="M104" s="87">
        <v>2.4E-2</v>
      </c>
      <c r="N104" s="87">
        <v>2.8100000000001731E-2</v>
      </c>
      <c r="O104" s="83">
        <v>4176627.8782410007</v>
      </c>
      <c r="P104" s="85">
        <v>110.68</v>
      </c>
      <c r="Q104" s="73"/>
      <c r="R104" s="83">
        <v>4622.691846220001</v>
      </c>
      <c r="S104" s="84">
        <v>3.8753190763304054E-3</v>
      </c>
      <c r="T104" s="84">
        <v>2.9916307183502655E-3</v>
      </c>
      <c r="U104" s="84">
        <v>2.4675618401856096E-4</v>
      </c>
    </row>
    <row r="105" spans="2:21">
      <c r="B105" s="76" t="s">
        <v>424</v>
      </c>
      <c r="C105" s="73">
        <v>6130181</v>
      </c>
      <c r="D105" s="86" t="s">
        <v>118</v>
      </c>
      <c r="E105" s="86" t="s">
        <v>294</v>
      </c>
      <c r="F105" s="73" t="s">
        <v>354</v>
      </c>
      <c r="G105" s="86" t="s">
        <v>310</v>
      </c>
      <c r="H105" s="73" t="s">
        <v>399</v>
      </c>
      <c r="I105" s="73" t="s">
        <v>129</v>
      </c>
      <c r="J105" s="73"/>
      <c r="K105" s="83">
        <v>0.5</v>
      </c>
      <c r="L105" s="86" t="s">
        <v>131</v>
      </c>
      <c r="M105" s="87">
        <v>3.4799999999999998E-2</v>
      </c>
      <c r="N105" s="87">
        <v>3.2799999999874679E-2</v>
      </c>
      <c r="O105" s="83">
        <v>26110.830501000004</v>
      </c>
      <c r="P105" s="85">
        <v>110.02</v>
      </c>
      <c r="Q105" s="73"/>
      <c r="R105" s="83">
        <v>28.727135812000004</v>
      </c>
      <c r="S105" s="84">
        <v>2.0052277951949899E-4</v>
      </c>
      <c r="T105" s="84">
        <v>1.8591112019650109E-5</v>
      </c>
      <c r="U105" s="84">
        <v>1.5334352032460155E-6</v>
      </c>
    </row>
    <row r="106" spans="2:21">
      <c r="B106" s="76" t="s">
        <v>425</v>
      </c>
      <c r="C106" s="73">
        <v>6130348</v>
      </c>
      <c r="D106" s="86" t="s">
        <v>118</v>
      </c>
      <c r="E106" s="86" t="s">
        <v>294</v>
      </c>
      <c r="F106" s="73" t="s">
        <v>354</v>
      </c>
      <c r="G106" s="86" t="s">
        <v>310</v>
      </c>
      <c r="H106" s="73" t="s">
        <v>399</v>
      </c>
      <c r="I106" s="73" t="s">
        <v>129</v>
      </c>
      <c r="J106" s="73"/>
      <c r="K106" s="83">
        <v>6.5200000000006746</v>
      </c>
      <c r="L106" s="86" t="s">
        <v>131</v>
      </c>
      <c r="M106" s="87">
        <v>1.4999999999999999E-2</v>
      </c>
      <c r="N106" s="87">
        <v>3.0000000000003833E-2</v>
      </c>
      <c r="O106" s="83">
        <v>2683881.7097320003</v>
      </c>
      <c r="P106" s="85">
        <v>97.16</v>
      </c>
      <c r="Q106" s="73"/>
      <c r="R106" s="83">
        <v>2607.6594799620007</v>
      </c>
      <c r="S106" s="84">
        <v>1.0252592808321928E-2</v>
      </c>
      <c r="T106" s="84">
        <v>1.6875782472133946E-3</v>
      </c>
      <c r="U106" s="84">
        <v>1.3919511053314226E-4</v>
      </c>
    </row>
    <row r="107" spans="2:21">
      <c r="B107" s="76" t="s">
        <v>426</v>
      </c>
      <c r="C107" s="73">
        <v>1136050</v>
      </c>
      <c r="D107" s="86" t="s">
        <v>118</v>
      </c>
      <c r="E107" s="86" t="s">
        <v>294</v>
      </c>
      <c r="F107" s="73">
        <v>513754069</v>
      </c>
      <c r="G107" s="86" t="s">
        <v>420</v>
      </c>
      <c r="H107" s="73" t="s">
        <v>399</v>
      </c>
      <c r="I107" s="73" t="s">
        <v>129</v>
      </c>
      <c r="J107" s="73"/>
      <c r="K107" s="83">
        <v>2.0300000000000438</v>
      </c>
      <c r="L107" s="86" t="s">
        <v>131</v>
      </c>
      <c r="M107" s="87">
        <v>2.4799999999999999E-2</v>
      </c>
      <c r="N107" s="87">
        <v>2.3500000000000246E-2</v>
      </c>
      <c r="O107" s="83">
        <v>1848478.2381630004</v>
      </c>
      <c r="P107" s="85">
        <v>112.11</v>
      </c>
      <c r="Q107" s="73"/>
      <c r="R107" s="83">
        <v>2072.3290442970001</v>
      </c>
      <c r="S107" s="84">
        <v>4.3649077352438297E-3</v>
      </c>
      <c r="T107" s="84">
        <v>1.3411327065890914E-3</v>
      </c>
      <c r="U107" s="84">
        <v>1.1061953165225601E-4</v>
      </c>
    </row>
    <row r="108" spans="2:21">
      <c r="B108" s="76" t="s">
        <v>428</v>
      </c>
      <c r="C108" s="73">
        <v>1147602</v>
      </c>
      <c r="D108" s="86" t="s">
        <v>118</v>
      </c>
      <c r="E108" s="86" t="s">
        <v>294</v>
      </c>
      <c r="F108" s="73" t="s">
        <v>429</v>
      </c>
      <c r="G108" s="86" t="s">
        <v>310</v>
      </c>
      <c r="H108" s="73" t="s">
        <v>396</v>
      </c>
      <c r="I108" s="73" t="s">
        <v>305</v>
      </c>
      <c r="J108" s="73"/>
      <c r="K108" s="83">
        <v>2.4799999999996647</v>
      </c>
      <c r="L108" s="86" t="s">
        <v>131</v>
      </c>
      <c r="M108" s="87">
        <v>1.3999999999999999E-2</v>
      </c>
      <c r="N108" s="87">
        <v>2.9599999999996789E-2</v>
      </c>
      <c r="O108" s="83">
        <v>2667077.0159820006</v>
      </c>
      <c r="P108" s="85">
        <v>107.24</v>
      </c>
      <c r="Q108" s="73"/>
      <c r="R108" s="83">
        <v>2860.1733934019999</v>
      </c>
      <c r="S108" s="84">
        <v>3.0014371100405141E-3</v>
      </c>
      <c r="T108" s="84">
        <v>1.8509956683585352E-3</v>
      </c>
      <c r="U108" s="84">
        <v>1.5267413352772021E-4</v>
      </c>
    </row>
    <row r="109" spans="2:21">
      <c r="B109" s="76" t="s">
        <v>430</v>
      </c>
      <c r="C109" s="73">
        <v>2310399</v>
      </c>
      <c r="D109" s="86" t="s">
        <v>118</v>
      </c>
      <c r="E109" s="86" t="s">
        <v>294</v>
      </c>
      <c r="F109" s="73">
        <v>520032046</v>
      </c>
      <c r="G109" s="86" t="s">
        <v>296</v>
      </c>
      <c r="H109" s="73" t="s">
        <v>399</v>
      </c>
      <c r="I109" s="73" t="s">
        <v>129</v>
      </c>
      <c r="J109" s="73"/>
      <c r="K109" s="83">
        <v>2.9300000000000628</v>
      </c>
      <c r="L109" s="86" t="s">
        <v>131</v>
      </c>
      <c r="M109" s="87">
        <v>1.89E-2</v>
      </c>
      <c r="N109" s="87">
        <v>3.3400000000000311E-2</v>
      </c>
      <c r="O109" s="83">
        <v>96.895215000000007</v>
      </c>
      <c r="P109" s="85">
        <v>5300000</v>
      </c>
      <c r="Q109" s="73"/>
      <c r="R109" s="83">
        <v>5135.4465480760009</v>
      </c>
      <c r="S109" s="84">
        <v>1.2111901875000001E-2</v>
      </c>
      <c r="T109" s="84">
        <v>3.3234661008677653E-3</v>
      </c>
      <c r="U109" s="84">
        <v>2.741266854010016E-4</v>
      </c>
    </row>
    <row r="110" spans="2:21">
      <c r="B110" s="76" t="s">
        <v>431</v>
      </c>
      <c r="C110" s="73">
        <v>1191675</v>
      </c>
      <c r="D110" s="86" t="s">
        <v>118</v>
      </c>
      <c r="E110" s="86" t="s">
        <v>294</v>
      </c>
      <c r="F110" s="73">
        <v>520032046</v>
      </c>
      <c r="G110" s="86" t="s">
        <v>296</v>
      </c>
      <c r="H110" s="73" t="s">
        <v>399</v>
      </c>
      <c r="I110" s="73" t="s">
        <v>129</v>
      </c>
      <c r="J110" s="73"/>
      <c r="K110" s="83">
        <v>4.6300000000002486</v>
      </c>
      <c r="L110" s="86" t="s">
        <v>131</v>
      </c>
      <c r="M110" s="87">
        <v>3.3099999999999997E-2</v>
      </c>
      <c r="N110" s="87">
        <v>3.5300000000001816E-2</v>
      </c>
      <c r="O110" s="83">
        <v>146.76030700000004</v>
      </c>
      <c r="P110" s="85">
        <v>5086667</v>
      </c>
      <c r="Q110" s="73"/>
      <c r="R110" s="83">
        <v>7465.2082004050008</v>
      </c>
      <c r="S110" s="84">
        <v>1.0461209423337375E-2</v>
      </c>
      <c r="T110" s="84">
        <v>4.8311994210632567E-3</v>
      </c>
      <c r="U110" s="84">
        <v>3.984877966594919E-4</v>
      </c>
    </row>
    <row r="111" spans="2:21">
      <c r="B111" s="76" t="s">
        <v>432</v>
      </c>
      <c r="C111" s="73">
        <v>2310266</v>
      </c>
      <c r="D111" s="86" t="s">
        <v>118</v>
      </c>
      <c r="E111" s="86" t="s">
        <v>294</v>
      </c>
      <c r="F111" s="73">
        <v>520032046</v>
      </c>
      <c r="G111" s="86" t="s">
        <v>296</v>
      </c>
      <c r="H111" s="73" t="s">
        <v>399</v>
      </c>
      <c r="I111" s="73" t="s">
        <v>129</v>
      </c>
      <c r="J111" s="73"/>
      <c r="K111" s="83">
        <v>0.30999999999999628</v>
      </c>
      <c r="L111" s="86" t="s">
        <v>131</v>
      </c>
      <c r="M111" s="87">
        <v>1.8200000000000001E-2</v>
      </c>
      <c r="N111" s="87">
        <v>4.1000000000003325E-2</v>
      </c>
      <c r="O111" s="83">
        <v>97.502708000000027</v>
      </c>
      <c r="P111" s="85">
        <v>5536999</v>
      </c>
      <c r="Q111" s="73"/>
      <c r="R111" s="83">
        <v>5398.7243682420012</v>
      </c>
      <c r="S111" s="84">
        <v>6.8610729716416883E-3</v>
      </c>
      <c r="T111" s="84">
        <v>3.4938495139245867E-3</v>
      </c>
      <c r="U111" s="84">
        <v>2.881802785026075E-4</v>
      </c>
    </row>
    <row r="112" spans="2:21">
      <c r="B112" s="76" t="s">
        <v>433</v>
      </c>
      <c r="C112" s="73">
        <v>2310290</v>
      </c>
      <c r="D112" s="86" t="s">
        <v>118</v>
      </c>
      <c r="E112" s="86" t="s">
        <v>294</v>
      </c>
      <c r="F112" s="73">
        <v>520032046</v>
      </c>
      <c r="G112" s="86" t="s">
        <v>296</v>
      </c>
      <c r="H112" s="73" t="s">
        <v>399</v>
      </c>
      <c r="I112" s="73" t="s">
        <v>129</v>
      </c>
      <c r="J112" s="73"/>
      <c r="K112" s="83">
        <v>1.4700000000000153</v>
      </c>
      <c r="L112" s="86" t="s">
        <v>131</v>
      </c>
      <c r="M112" s="87">
        <v>1.89E-2</v>
      </c>
      <c r="N112" s="87">
        <v>3.2499999999999821E-2</v>
      </c>
      <c r="O112" s="83">
        <v>257.77974500000005</v>
      </c>
      <c r="P112" s="85">
        <v>5388408</v>
      </c>
      <c r="Q112" s="73"/>
      <c r="R112" s="83">
        <v>13890.223904457001</v>
      </c>
      <c r="S112" s="84">
        <v>1.1825843884760072E-2</v>
      </c>
      <c r="T112" s="84">
        <v>8.9892257368000845E-3</v>
      </c>
      <c r="U112" s="84">
        <v>7.4145081693686543E-4</v>
      </c>
    </row>
    <row r="113" spans="2:21">
      <c r="B113" s="76" t="s">
        <v>434</v>
      </c>
      <c r="C113" s="73">
        <v>1132927</v>
      </c>
      <c r="D113" s="86" t="s">
        <v>118</v>
      </c>
      <c r="E113" s="86" t="s">
        <v>294</v>
      </c>
      <c r="F113" s="73" t="s">
        <v>435</v>
      </c>
      <c r="G113" s="86" t="s">
        <v>310</v>
      </c>
      <c r="H113" s="73" t="s">
        <v>399</v>
      </c>
      <c r="I113" s="73" t="s">
        <v>129</v>
      </c>
      <c r="J113" s="73"/>
      <c r="K113" s="83">
        <v>1.0300000000002185</v>
      </c>
      <c r="L113" s="86" t="s">
        <v>131</v>
      </c>
      <c r="M113" s="87">
        <v>2.75E-2</v>
      </c>
      <c r="N113" s="87">
        <v>2.600000000002186E-2</v>
      </c>
      <c r="O113" s="83">
        <v>409100.95181300008</v>
      </c>
      <c r="P113" s="85">
        <v>111.78</v>
      </c>
      <c r="Q113" s="73"/>
      <c r="R113" s="83">
        <v>457.29304973000012</v>
      </c>
      <c r="S113" s="84">
        <v>1.4796632239831363E-3</v>
      </c>
      <c r="T113" s="84">
        <v>2.9594270619163316E-4</v>
      </c>
      <c r="U113" s="84">
        <v>2.4409995665589221E-5</v>
      </c>
    </row>
    <row r="114" spans="2:21">
      <c r="B114" s="76" t="s">
        <v>436</v>
      </c>
      <c r="C114" s="73">
        <v>1138973</v>
      </c>
      <c r="D114" s="86" t="s">
        <v>118</v>
      </c>
      <c r="E114" s="86" t="s">
        <v>294</v>
      </c>
      <c r="F114" s="73" t="s">
        <v>435</v>
      </c>
      <c r="G114" s="86" t="s">
        <v>310</v>
      </c>
      <c r="H114" s="73" t="s">
        <v>399</v>
      </c>
      <c r="I114" s="73" t="s">
        <v>129</v>
      </c>
      <c r="J114" s="73"/>
      <c r="K114" s="83">
        <v>4.089999999999467</v>
      </c>
      <c r="L114" s="86" t="s">
        <v>131</v>
      </c>
      <c r="M114" s="87">
        <v>1.9599999999999999E-2</v>
      </c>
      <c r="N114" s="87">
        <v>2.8499999999994675E-2</v>
      </c>
      <c r="O114" s="83">
        <v>3052633.1431750003</v>
      </c>
      <c r="P114" s="85">
        <v>107.72</v>
      </c>
      <c r="Q114" s="73"/>
      <c r="R114" s="83">
        <v>3288.2965492750004</v>
      </c>
      <c r="S114" s="84">
        <v>2.9043886366450825E-3</v>
      </c>
      <c r="T114" s="84">
        <v>2.1280607263277425E-3</v>
      </c>
      <c r="U114" s="84">
        <v>1.7552705986318193E-4</v>
      </c>
    </row>
    <row r="115" spans="2:21">
      <c r="B115" s="76" t="s">
        <v>437</v>
      </c>
      <c r="C115" s="73">
        <v>1167147</v>
      </c>
      <c r="D115" s="86" t="s">
        <v>118</v>
      </c>
      <c r="E115" s="86" t="s">
        <v>294</v>
      </c>
      <c r="F115" s="73" t="s">
        <v>435</v>
      </c>
      <c r="G115" s="86" t="s">
        <v>310</v>
      </c>
      <c r="H115" s="73" t="s">
        <v>399</v>
      </c>
      <c r="I115" s="73" t="s">
        <v>129</v>
      </c>
      <c r="J115" s="73"/>
      <c r="K115" s="83">
        <v>6.2900000000002265</v>
      </c>
      <c r="L115" s="86" t="s">
        <v>131</v>
      </c>
      <c r="M115" s="87">
        <v>1.5800000000000002E-2</v>
      </c>
      <c r="N115" s="87">
        <v>2.9800000000001377E-2</v>
      </c>
      <c r="O115" s="83">
        <v>6864922.6294450006</v>
      </c>
      <c r="P115" s="85">
        <v>101.77</v>
      </c>
      <c r="Q115" s="73"/>
      <c r="R115" s="83">
        <v>6986.431454898001</v>
      </c>
      <c r="S115" s="84">
        <v>5.7817187346064745E-3</v>
      </c>
      <c r="T115" s="84">
        <v>4.5213532823331296E-3</v>
      </c>
      <c r="U115" s="84">
        <v>3.7293101575168865E-4</v>
      </c>
    </row>
    <row r="116" spans="2:21">
      <c r="B116" s="76" t="s">
        <v>438</v>
      </c>
      <c r="C116" s="73">
        <v>1135417</v>
      </c>
      <c r="D116" s="86" t="s">
        <v>118</v>
      </c>
      <c r="E116" s="86" t="s">
        <v>294</v>
      </c>
      <c r="F116" s="73">
        <v>514290345</v>
      </c>
      <c r="G116" s="86" t="s">
        <v>420</v>
      </c>
      <c r="H116" s="73" t="s">
        <v>399</v>
      </c>
      <c r="I116" s="73" t="s">
        <v>129</v>
      </c>
      <c r="J116" s="73"/>
      <c r="K116" s="83">
        <v>3.2300000000010782</v>
      </c>
      <c r="L116" s="86" t="s">
        <v>131</v>
      </c>
      <c r="M116" s="87">
        <v>2.2499999999999999E-2</v>
      </c>
      <c r="N116" s="87">
        <v>2.140000000001133E-2</v>
      </c>
      <c r="O116" s="83">
        <v>971341.91963600006</v>
      </c>
      <c r="P116" s="85">
        <v>112.72</v>
      </c>
      <c r="Q116" s="73"/>
      <c r="R116" s="83">
        <v>1094.8966189340001</v>
      </c>
      <c r="S116" s="84">
        <v>2.3742449552521315E-3</v>
      </c>
      <c r="T116" s="84">
        <v>7.085755372812087E-4</v>
      </c>
      <c r="U116" s="84">
        <v>5.8444845680963969E-5</v>
      </c>
    </row>
    <row r="117" spans="2:21">
      <c r="B117" s="76" t="s">
        <v>439</v>
      </c>
      <c r="C117" s="73">
        <v>1140607</v>
      </c>
      <c r="D117" s="86" t="s">
        <v>118</v>
      </c>
      <c r="E117" s="86" t="s">
        <v>294</v>
      </c>
      <c r="F117" s="73" t="s">
        <v>384</v>
      </c>
      <c r="G117" s="86" t="s">
        <v>310</v>
      </c>
      <c r="H117" s="73" t="s">
        <v>396</v>
      </c>
      <c r="I117" s="73" t="s">
        <v>305</v>
      </c>
      <c r="J117" s="73"/>
      <c r="K117" s="83">
        <v>2.4299999999998554</v>
      </c>
      <c r="L117" s="86" t="s">
        <v>131</v>
      </c>
      <c r="M117" s="87">
        <v>2.1499999999999998E-2</v>
      </c>
      <c r="N117" s="87">
        <v>2.9499999999998625E-2</v>
      </c>
      <c r="O117" s="83">
        <v>9603132.2000140026</v>
      </c>
      <c r="P117" s="85">
        <v>110.12</v>
      </c>
      <c r="Q117" s="73"/>
      <c r="R117" s="83">
        <v>10574.968569071003</v>
      </c>
      <c r="S117" s="84">
        <v>4.8963116897279124E-3</v>
      </c>
      <c r="T117" s="84">
        <v>6.8437183072651954E-3</v>
      </c>
      <c r="U117" s="84">
        <v>5.6448471518903741E-4</v>
      </c>
    </row>
    <row r="118" spans="2:21">
      <c r="B118" s="76" t="s">
        <v>440</v>
      </c>
      <c r="C118" s="73">
        <v>1174556</v>
      </c>
      <c r="D118" s="86" t="s">
        <v>118</v>
      </c>
      <c r="E118" s="86" t="s">
        <v>294</v>
      </c>
      <c r="F118" s="73" t="s">
        <v>384</v>
      </c>
      <c r="G118" s="86" t="s">
        <v>310</v>
      </c>
      <c r="H118" s="73" t="s">
        <v>396</v>
      </c>
      <c r="I118" s="73" t="s">
        <v>305</v>
      </c>
      <c r="J118" s="73"/>
      <c r="K118" s="83">
        <v>7.4599999999998818</v>
      </c>
      <c r="L118" s="86" t="s">
        <v>131</v>
      </c>
      <c r="M118" s="87">
        <v>1.15E-2</v>
      </c>
      <c r="N118" s="87">
        <v>3.5199999999998954E-2</v>
      </c>
      <c r="O118" s="83">
        <v>4934819.769243001</v>
      </c>
      <c r="P118" s="85">
        <v>92.66</v>
      </c>
      <c r="Q118" s="73"/>
      <c r="R118" s="83">
        <v>4572.603992749001</v>
      </c>
      <c r="S118" s="84">
        <v>1.0733420692089492E-2</v>
      </c>
      <c r="T118" s="84">
        <v>2.959215760562716E-3</v>
      </c>
      <c r="U118" s="84">
        <v>2.4408252806239095E-4</v>
      </c>
    </row>
    <row r="119" spans="2:21">
      <c r="B119" s="76" t="s">
        <v>441</v>
      </c>
      <c r="C119" s="73">
        <v>1158732</v>
      </c>
      <c r="D119" s="86" t="s">
        <v>118</v>
      </c>
      <c r="E119" s="86" t="s">
        <v>294</v>
      </c>
      <c r="F119" s="73" t="s">
        <v>442</v>
      </c>
      <c r="G119" s="86" t="s">
        <v>127</v>
      </c>
      <c r="H119" s="73" t="s">
        <v>443</v>
      </c>
      <c r="I119" s="73" t="s">
        <v>305</v>
      </c>
      <c r="J119" s="73"/>
      <c r="K119" s="83">
        <v>1.75</v>
      </c>
      <c r="L119" s="86" t="s">
        <v>131</v>
      </c>
      <c r="M119" s="87">
        <v>1.8500000000000003E-2</v>
      </c>
      <c r="N119" s="87">
        <v>3.7699999999984753E-2</v>
      </c>
      <c r="O119" s="83">
        <v>496346.93914900004</v>
      </c>
      <c r="P119" s="85">
        <v>105.7</v>
      </c>
      <c r="Q119" s="73"/>
      <c r="R119" s="83">
        <v>524.63873524000007</v>
      </c>
      <c r="S119" s="84">
        <v>5.9802834825711934E-4</v>
      </c>
      <c r="T119" s="84">
        <v>3.3952627789019186E-4</v>
      </c>
      <c r="U119" s="84">
        <v>2.8004863097678663E-5</v>
      </c>
    </row>
    <row r="120" spans="2:21">
      <c r="B120" s="76" t="s">
        <v>444</v>
      </c>
      <c r="C120" s="73">
        <v>1191824</v>
      </c>
      <c r="D120" s="86" t="s">
        <v>118</v>
      </c>
      <c r="E120" s="86" t="s">
        <v>294</v>
      </c>
      <c r="F120" s="73" t="s">
        <v>442</v>
      </c>
      <c r="G120" s="86" t="s">
        <v>127</v>
      </c>
      <c r="H120" s="73" t="s">
        <v>443</v>
      </c>
      <c r="I120" s="73" t="s">
        <v>305</v>
      </c>
      <c r="J120" s="73"/>
      <c r="K120" s="83">
        <v>2.3699999999996062</v>
      </c>
      <c r="L120" s="86" t="s">
        <v>131</v>
      </c>
      <c r="M120" s="87">
        <v>3.2000000000000001E-2</v>
      </c>
      <c r="N120" s="87">
        <v>3.7899999999996208E-2</v>
      </c>
      <c r="O120" s="83">
        <v>3973664.7782870005</v>
      </c>
      <c r="P120" s="85">
        <v>101.66</v>
      </c>
      <c r="Q120" s="73"/>
      <c r="R120" s="83">
        <v>4039.6276465070009</v>
      </c>
      <c r="S120" s="84">
        <v>1.0929662973501448E-2</v>
      </c>
      <c r="T120" s="84">
        <v>2.6142936972684779E-3</v>
      </c>
      <c r="U120" s="84">
        <v>2.1563260889281187E-4</v>
      </c>
    </row>
    <row r="121" spans="2:21">
      <c r="B121" s="76" t="s">
        <v>445</v>
      </c>
      <c r="C121" s="73">
        <v>1155357</v>
      </c>
      <c r="D121" s="86" t="s">
        <v>118</v>
      </c>
      <c r="E121" s="86" t="s">
        <v>294</v>
      </c>
      <c r="F121" s="73" t="s">
        <v>446</v>
      </c>
      <c r="G121" s="86" t="s">
        <v>127</v>
      </c>
      <c r="H121" s="73" t="s">
        <v>443</v>
      </c>
      <c r="I121" s="73" t="s">
        <v>305</v>
      </c>
      <c r="J121" s="73"/>
      <c r="K121" s="83">
        <v>0.75000000000000011</v>
      </c>
      <c r="L121" s="86" t="s">
        <v>131</v>
      </c>
      <c r="M121" s="87">
        <v>3.15E-2</v>
      </c>
      <c r="N121" s="87">
        <v>2.9699999999992056E-2</v>
      </c>
      <c r="O121" s="83">
        <v>1538207.9023560002</v>
      </c>
      <c r="P121" s="85">
        <v>111.26</v>
      </c>
      <c r="Q121" s="73"/>
      <c r="R121" s="83">
        <v>1711.4101723880001</v>
      </c>
      <c r="S121" s="84">
        <v>1.1344304224297176E-2</v>
      </c>
      <c r="T121" s="84">
        <v>1.1075597106044693E-3</v>
      </c>
      <c r="U121" s="84">
        <v>9.1353924829388802E-5</v>
      </c>
    </row>
    <row r="122" spans="2:21">
      <c r="B122" s="76" t="s">
        <v>447</v>
      </c>
      <c r="C122" s="73">
        <v>1184779</v>
      </c>
      <c r="D122" s="86" t="s">
        <v>118</v>
      </c>
      <c r="E122" s="86" t="s">
        <v>294</v>
      </c>
      <c r="F122" s="73" t="s">
        <v>446</v>
      </c>
      <c r="G122" s="86" t="s">
        <v>127</v>
      </c>
      <c r="H122" s="73" t="s">
        <v>443</v>
      </c>
      <c r="I122" s="73" t="s">
        <v>305</v>
      </c>
      <c r="J122" s="73"/>
      <c r="K122" s="83">
        <v>3.0800000000004153</v>
      </c>
      <c r="L122" s="86" t="s">
        <v>131</v>
      </c>
      <c r="M122" s="87">
        <v>0.01</v>
      </c>
      <c r="N122" s="87">
        <v>3.510000000000485E-2</v>
      </c>
      <c r="O122" s="83">
        <v>3487590.4108710005</v>
      </c>
      <c r="P122" s="85">
        <v>99.47</v>
      </c>
      <c r="Q122" s="73"/>
      <c r="R122" s="83">
        <v>3469.106240432</v>
      </c>
      <c r="S122" s="84">
        <v>9.4445027266378181E-3</v>
      </c>
      <c r="T122" s="84">
        <v>2.2450738961939136E-3</v>
      </c>
      <c r="U122" s="84">
        <v>1.8517855966193196E-4</v>
      </c>
    </row>
    <row r="123" spans="2:21">
      <c r="B123" s="76" t="s">
        <v>448</v>
      </c>
      <c r="C123" s="73">
        <v>1192442</v>
      </c>
      <c r="D123" s="86" t="s">
        <v>118</v>
      </c>
      <c r="E123" s="86" t="s">
        <v>294</v>
      </c>
      <c r="F123" s="73" t="s">
        <v>446</v>
      </c>
      <c r="G123" s="86" t="s">
        <v>127</v>
      </c>
      <c r="H123" s="73" t="s">
        <v>443</v>
      </c>
      <c r="I123" s="73" t="s">
        <v>305</v>
      </c>
      <c r="J123" s="73"/>
      <c r="K123" s="83">
        <v>3.450000000000073</v>
      </c>
      <c r="L123" s="86" t="s">
        <v>131</v>
      </c>
      <c r="M123" s="87">
        <v>3.2300000000000002E-2</v>
      </c>
      <c r="N123" s="87">
        <v>3.849999999999975E-2</v>
      </c>
      <c r="O123" s="83">
        <v>3997710.7177120005</v>
      </c>
      <c r="P123" s="85">
        <v>101.9</v>
      </c>
      <c r="Q123" s="73"/>
      <c r="R123" s="83">
        <v>4073.6675484460011</v>
      </c>
      <c r="S123" s="84">
        <v>8.5072155211780732E-3</v>
      </c>
      <c r="T123" s="84">
        <v>2.6363230298906844E-3</v>
      </c>
      <c r="U123" s="84">
        <v>2.1744963598141221E-4</v>
      </c>
    </row>
    <row r="124" spans="2:21">
      <c r="B124" s="76" t="s">
        <v>449</v>
      </c>
      <c r="C124" s="73">
        <v>1139849</v>
      </c>
      <c r="D124" s="86" t="s">
        <v>118</v>
      </c>
      <c r="E124" s="86" t="s">
        <v>294</v>
      </c>
      <c r="F124" s="73" t="s">
        <v>450</v>
      </c>
      <c r="G124" s="86" t="s">
        <v>310</v>
      </c>
      <c r="H124" s="73" t="s">
        <v>451</v>
      </c>
      <c r="I124" s="73" t="s">
        <v>129</v>
      </c>
      <c r="J124" s="73"/>
      <c r="K124" s="83">
        <v>2.2399999999995797</v>
      </c>
      <c r="L124" s="86" t="s">
        <v>131</v>
      </c>
      <c r="M124" s="87">
        <v>2.5000000000000001E-2</v>
      </c>
      <c r="N124" s="87">
        <v>3.1499999999998002E-2</v>
      </c>
      <c r="O124" s="83">
        <v>1814641.8354990003</v>
      </c>
      <c r="P124" s="85">
        <v>110.23</v>
      </c>
      <c r="Q124" s="73"/>
      <c r="R124" s="83">
        <v>2000.2796971160003</v>
      </c>
      <c r="S124" s="84">
        <v>5.1019804646534102E-3</v>
      </c>
      <c r="T124" s="84">
        <v>1.294505103574624E-3</v>
      </c>
      <c r="U124" s="84">
        <v>1.0677358592131795E-4</v>
      </c>
    </row>
    <row r="125" spans="2:21">
      <c r="B125" s="76" t="s">
        <v>452</v>
      </c>
      <c r="C125" s="73">
        <v>1142629</v>
      </c>
      <c r="D125" s="86" t="s">
        <v>118</v>
      </c>
      <c r="E125" s="86" t="s">
        <v>294</v>
      </c>
      <c r="F125" s="73" t="s">
        <v>450</v>
      </c>
      <c r="G125" s="86" t="s">
        <v>310</v>
      </c>
      <c r="H125" s="73" t="s">
        <v>451</v>
      </c>
      <c r="I125" s="73" t="s">
        <v>129</v>
      </c>
      <c r="J125" s="73"/>
      <c r="K125" s="83">
        <v>5.2499999999988534</v>
      </c>
      <c r="L125" s="86" t="s">
        <v>131</v>
      </c>
      <c r="M125" s="87">
        <v>1.9E-2</v>
      </c>
      <c r="N125" s="87">
        <v>3.5599999999991742E-2</v>
      </c>
      <c r="O125" s="83">
        <v>2137147.8426990006</v>
      </c>
      <c r="P125" s="85">
        <v>101.98</v>
      </c>
      <c r="Q125" s="73"/>
      <c r="R125" s="83">
        <v>2179.4633647300002</v>
      </c>
      <c r="S125" s="84">
        <v>7.1110453656803262E-3</v>
      </c>
      <c r="T125" s="84">
        <v>1.410465972716061E-3</v>
      </c>
      <c r="U125" s="84">
        <v>1.1633828967613029E-4</v>
      </c>
    </row>
    <row r="126" spans="2:21">
      <c r="B126" s="76" t="s">
        <v>453</v>
      </c>
      <c r="C126" s="73">
        <v>1183151</v>
      </c>
      <c r="D126" s="86" t="s">
        <v>118</v>
      </c>
      <c r="E126" s="86" t="s">
        <v>294</v>
      </c>
      <c r="F126" s="73" t="s">
        <v>450</v>
      </c>
      <c r="G126" s="86" t="s">
        <v>310</v>
      </c>
      <c r="H126" s="73" t="s">
        <v>451</v>
      </c>
      <c r="I126" s="73" t="s">
        <v>129</v>
      </c>
      <c r="J126" s="73"/>
      <c r="K126" s="83">
        <v>7.0299999999984397</v>
      </c>
      <c r="L126" s="86" t="s">
        <v>131</v>
      </c>
      <c r="M126" s="87">
        <v>3.9000000000000003E-3</v>
      </c>
      <c r="N126" s="87">
        <v>3.8199999999991741E-2</v>
      </c>
      <c r="O126" s="83">
        <v>2213572.7964900006</v>
      </c>
      <c r="P126" s="85">
        <v>84.23</v>
      </c>
      <c r="Q126" s="73"/>
      <c r="R126" s="83">
        <v>1864.4923699970004</v>
      </c>
      <c r="S126" s="84">
        <v>9.4194587084680884E-3</v>
      </c>
      <c r="T126" s="84">
        <v>1.2066286989849369E-3</v>
      </c>
      <c r="U126" s="84">
        <v>9.9525349657124225E-5</v>
      </c>
    </row>
    <row r="127" spans="2:21">
      <c r="B127" s="76" t="s">
        <v>454</v>
      </c>
      <c r="C127" s="73">
        <v>1177526</v>
      </c>
      <c r="D127" s="86" t="s">
        <v>118</v>
      </c>
      <c r="E127" s="86" t="s">
        <v>294</v>
      </c>
      <c r="F127" s="73" t="s">
        <v>455</v>
      </c>
      <c r="G127" s="86" t="s">
        <v>456</v>
      </c>
      <c r="H127" s="73" t="s">
        <v>443</v>
      </c>
      <c r="I127" s="73" t="s">
        <v>305</v>
      </c>
      <c r="J127" s="73"/>
      <c r="K127" s="83">
        <v>4.6699999999994839</v>
      </c>
      <c r="L127" s="86" t="s">
        <v>131</v>
      </c>
      <c r="M127" s="87">
        <v>7.4999999999999997E-3</v>
      </c>
      <c r="N127" s="87">
        <v>4.109999999999616E-2</v>
      </c>
      <c r="O127" s="83">
        <v>1289345.1391140001</v>
      </c>
      <c r="P127" s="85">
        <v>93.2</v>
      </c>
      <c r="Q127" s="73"/>
      <c r="R127" s="83">
        <v>1201.6696551860002</v>
      </c>
      <c r="S127" s="84">
        <v>2.6379641724793759E-3</v>
      </c>
      <c r="T127" s="84">
        <v>7.7767499399801455E-4</v>
      </c>
      <c r="U127" s="84">
        <v>6.4144318598061617E-5</v>
      </c>
    </row>
    <row r="128" spans="2:21">
      <c r="B128" s="76" t="s">
        <v>457</v>
      </c>
      <c r="C128" s="73">
        <v>1184555</v>
      </c>
      <c r="D128" s="86" t="s">
        <v>118</v>
      </c>
      <c r="E128" s="86" t="s">
        <v>294</v>
      </c>
      <c r="F128" s="73" t="s">
        <v>455</v>
      </c>
      <c r="G128" s="86" t="s">
        <v>456</v>
      </c>
      <c r="H128" s="73" t="s">
        <v>443</v>
      </c>
      <c r="I128" s="73" t="s">
        <v>305</v>
      </c>
      <c r="J128" s="73"/>
      <c r="K128" s="83">
        <v>5.3199999999996166</v>
      </c>
      <c r="L128" s="86" t="s">
        <v>131</v>
      </c>
      <c r="M128" s="87">
        <v>7.4999999999999997E-3</v>
      </c>
      <c r="N128" s="87">
        <v>4.3099999999997612E-2</v>
      </c>
      <c r="O128" s="83">
        <v>7127210.1314060008</v>
      </c>
      <c r="P128" s="85">
        <v>88.98</v>
      </c>
      <c r="Q128" s="73"/>
      <c r="R128" s="83">
        <v>6341.7913422919992</v>
      </c>
      <c r="S128" s="84">
        <v>8.2133520152553891E-3</v>
      </c>
      <c r="T128" s="84">
        <v>4.1041666674109488E-3</v>
      </c>
      <c r="U128" s="84">
        <v>3.3852055977850413E-4</v>
      </c>
    </row>
    <row r="129" spans="2:21">
      <c r="B129" s="76" t="s">
        <v>458</v>
      </c>
      <c r="C129" s="73">
        <v>1130632</v>
      </c>
      <c r="D129" s="86" t="s">
        <v>118</v>
      </c>
      <c r="E129" s="86" t="s">
        <v>294</v>
      </c>
      <c r="F129" s="73" t="s">
        <v>429</v>
      </c>
      <c r="G129" s="86" t="s">
        <v>310</v>
      </c>
      <c r="H129" s="73" t="s">
        <v>443</v>
      </c>
      <c r="I129" s="73" t="s">
        <v>305</v>
      </c>
      <c r="J129" s="73"/>
      <c r="K129" s="83">
        <v>0.84999999998706111</v>
      </c>
      <c r="L129" s="86" t="s">
        <v>131</v>
      </c>
      <c r="M129" s="87">
        <v>3.4500000000000003E-2</v>
      </c>
      <c r="N129" s="87">
        <v>3.1199999999499697E-2</v>
      </c>
      <c r="O129" s="83">
        <v>20916.325076000005</v>
      </c>
      <c r="P129" s="85">
        <v>110.85</v>
      </c>
      <c r="Q129" s="73"/>
      <c r="R129" s="83">
        <v>23.185745618000002</v>
      </c>
      <c r="S129" s="84">
        <v>1.6184073625712751E-4</v>
      </c>
      <c r="T129" s="84">
        <v>1.5004934597875587E-5</v>
      </c>
      <c r="U129" s="84">
        <v>1.2376395188446378E-6</v>
      </c>
    </row>
    <row r="130" spans="2:21">
      <c r="B130" s="76" t="s">
        <v>459</v>
      </c>
      <c r="C130" s="73">
        <v>1138668</v>
      </c>
      <c r="D130" s="86" t="s">
        <v>118</v>
      </c>
      <c r="E130" s="86" t="s">
        <v>294</v>
      </c>
      <c r="F130" s="73" t="s">
        <v>429</v>
      </c>
      <c r="G130" s="86" t="s">
        <v>310</v>
      </c>
      <c r="H130" s="73" t="s">
        <v>443</v>
      </c>
      <c r="I130" s="73" t="s">
        <v>305</v>
      </c>
      <c r="J130" s="73"/>
      <c r="K130" s="83">
        <v>1.9600000000019691</v>
      </c>
      <c r="L130" s="86" t="s">
        <v>131</v>
      </c>
      <c r="M130" s="87">
        <v>2.0499999999999997E-2</v>
      </c>
      <c r="N130" s="87">
        <v>3.3800000000020217E-2</v>
      </c>
      <c r="O130" s="83">
        <v>353747.57525300002</v>
      </c>
      <c r="P130" s="85">
        <v>109.1</v>
      </c>
      <c r="Q130" s="73"/>
      <c r="R130" s="83">
        <v>385.93861241900009</v>
      </c>
      <c r="S130" s="84">
        <v>9.5608331334125782E-4</v>
      </c>
      <c r="T130" s="84">
        <v>2.4976482247119041E-4</v>
      </c>
      <c r="U130" s="84">
        <v>2.0601143756489668E-5</v>
      </c>
    </row>
    <row r="131" spans="2:21">
      <c r="B131" s="76" t="s">
        <v>460</v>
      </c>
      <c r="C131" s="73">
        <v>1141696</v>
      </c>
      <c r="D131" s="86" t="s">
        <v>118</v>
      </c>
      <c r="E131" s="86" t="s">
        <v>294</v>
      </c>
      <c r="F131" s="73" t="s">
        <v>429</v>
      </c>
      <c r="G131" s="86" t="s">
        <v>310</v>
      </c>
      <c r="H131" s="73" t="s">
        <v>443</v>
      </c>
      <c r="I131" s="73" t="s">
        <v>305</v>
      </c>
      <c r="J131" s="73"/>
      <c r="K131" s="83">
        <v>2.4300000000006476</v>
      </c>
      <c r="L131" s="86" t="s">
        <v>131</v>
      </c>
      <c r="M131" s="87">
        <v>2.0499999999999997E-2</v>
      </c>
      <c r="N131" s="87">
        <v>3.6500000000008095E-2</v>
      </c>
      <c r="O131" s="83">
        <v>2277103.2285500006</v>
      </c>
      <c r="P131" s="85">
        <v>108.48</v>
      </c>
      <c r="Q131" s="73"/>
      <c r="R131" s="83">
        <v>2470.2016582800006</v>
      </c>
      <c r="S131" s="84">
        <v>2.9723778038303092E-3</v>
      </c>
      <c r="T131" s="84">
        <v>1.5986207619426332E-3</v>
      </c>
      <c r="U131" s="84">
        <v>1.3185770439185047E-4</v>
      </c>
    </row>
    <row r="132" spans="2:21">
      <c r="B132" s="76" t="s">
        <v>461</v>
      </c>
      <c r="C132" s="73">
        <v>1165141</v>
      </c>
      <c r="D132" s="86" t="s">
        <v>118</v>
      </c>
      <c r="E132" s="86" t="s">
        <v>294</v>
      </c>
      <c r="F132" s="73" t="s">
        <v>429</v>
      </c>
      <c r="G132" s="86" t="s">
        <v>310</v>
      </c>
      <c r="H132" s="73" t="s">
        <v>443</v>
      </c>
      <c r="I132" s="73" t="s">
        <v>305</v>
      </c>
      <c r="J132" s="73"/>
      <c r="K132" s="83">
        <v>5.4999999999994351</v>
      </c>
      <c r="L132" s="86" t="s">
        <v>131</v>
      </c>
      <c r="M132" s="87">
        <v>8.3999999999999995E-3</v>
      </c>
      <c r="N132" s="87">
        <v>3.8299999999994519E-2</v>
      </c>
      <c r="O132" s="83">
        <v>3757586.1735150004</v>
      </c>
      <c r="P132" s="85">
        <v>94.09</v>
      </c>
      <c r="Q132" s="73"/>
      <c r="R132" s="83">
        <v>3535.5127046180005</v>
      </c>
      <c r="S132" s="84">
        <v>5.5483076986699697E-3</v>
      </c>
      <c r="T132" s="84">
        <v>2.288049639497745E-3</v>
      </c>
      <c r="U132" s="84">
        <v>1.8872329209096067E-4</v>
      </c>
    </row>
    <row r="133" spans="2:21">
      <c r="B133" s="76" t="s">
        <v>462</v>
      </c>
      <c r="C133" s="73">
        <v>1178367</v>
      </c>
      <c r="D133" s="86" t="s">
        <v>118</v>
      </c>
      <c r="E133" s="86" t="s">
        <v>294</v>
      </c>
      <c r="F133" s="73" t="s">
        <v>429</v>
      </c>
      <c r="G133" s="86" t="s">
        <v>310</v>
      </c>
      <c r="H133" s="73" t="s">
        <v>443</v>
      </c>
      <c r="I133" s="73" t="s">
        <v>305</v>
      </c>
      <c r="J133" s="73"/>
      <c r="K133" s="83">
        <v>6.3200000000037946</v>
      </c>
      <c r="L133" s="86" t="s">
        <v>131</v>
      </c>
      <c r="M133" s="87">
        <v>5.0000000000000001E-3</v>
      </c>
      <c r="N133" s="87">
        <v>3.4100000000023063E-2</v>
      </c>
      <c r="O133" s="83">
        <v>673470.7982790001</v>
      </c>
      <c r="P133" s="85">
        <v>90.77</v>
      </c>
      <c r="Q133" s="73"/>
      <c r="R133" s="83">
        <v>611.30942689900007</v>
      </c>
      <c r="S133" s="84">
        <v>3.7387875825733306E-3</v>
      </c>
      <c r="T133" s="84">
        <v>3.9561626012851666E-4</v>
      </c>
      <c r="U133" s="84">
        <v>3.263128637041142E-5</v>
      </c>
    </row>
    <row r="134" spans="2:21">
      <c r="B134" s="76" t="s">
        <v>463</v>
      </c>
      <c r="C134" s="73">
        <v>1178375</v>
      </c>
      <c r="D134" s="86" t="s">
        <v>118</v>
      </c>
      <c r="E134" s="86" t="s">
        <v>294</v>
      </c>
      <c r="F134" s="73" t="s">
        <v>429</v>
      </c>
      <c r="G134" s="86" t="s">
        <v>310</v>
      </c>
      <c r="H134" s="73" t="s">
        <v>443</v>
      </c>
      <c r="I134" s="73" t="s">
        <v>305</v>
      </c>
      <c r="J134" s="73"/>
      <c r="K134" s="83">
        <v>6.1899999999999631</v>
      </c>
      <c r="L134" s="86" t="s">
        <v>131</v>
      </c>
      <c r="M134" s="87">
        <v>9.7000000000000003E-3</v>
      </c>
      <c r="N134" s="87">
        <v>3.97999999999969E-2</v>
      </c>
      <c r="O134" s="83">
        <v>1850725.5537500002</v>
      </c>
      <c r="P134" s="85">
        <v>90.71</v>
      </c>
      <c r="Q134" s="73"/>
      <c r="R134" s="83">
        <v>1678.7932428740005</v>
      </c>
      <c r="S134" s="84">
        <v>4.4376081407776803E-3</v>
      </c>
      <c r="T134" s="84">
        <v>1.0864512717298045E-3</v>
      </c>
      <c r="U134" s="84">
        <v>8.9612855052510168E-5</v>
      </c>
    </row>
    <row r="135" spans="2:21">
      <c r="B135" s="76" t="s">
        <v>464</v>
      </c>
      <c r="C135" s="73">
        <v>1171214</v>
      </c>
      <c r="D135" s="86" t="s">
        <v>118</v>
      </c>
      <c r="E135" s="86" t="s">
        <v>294</v>
      </c>
      <c r="F135" s="73" t="s">
        <v>465</v>
      </c>
      <c r="G135" s="86" t="s">
        <v>466</v>
      </c>
      <c r="H135" s="73" t="s">
        <v>451</v>
      </c>
      <c r="I135" s="73" t="s">
        <v>129</v>
      </c>
      <c r="J135" s="73"/>
      <c r="K135" s="83">
        <v>1.5400000000000524</v>
      </c>
      <c r="L135" s="86" t="s">
        <v>131</v>
      </c>
      <c r="M135" s="87">
        <v>1.8500000000000003E-2</v>
      </c>
      <c r="N135" s="87">
        <v>3.5100000000000138E-2</v>
      </c>
      <c r="O135" s="83">
        <v>2848655.9958500005</v>
      </c>
      <c r="P135" s="85">
        <v>107.74</v>
      </c>
      <c r="Q135" s="73"/>
      <c r="R135" s="83">
        <v>3069.1419712960005</v>
      </c>
      <c r="S135" s="84">
        <v>4.8275759148759499E-3</v>
      </c>
      <c r="T135" s="84">
        <v>1.9862322010097124E-3</v>
      </c>
      <c r="U135" s="84">
        <v>1.6382873577599108E-4</v>
      </c>
    </row>
    <row r="136" spans="2:21">
      <c r="B136" s="76" t="s">
        <v>467</v>
      </c>
      <c r="C136" s="73">
        <v>1175660</v>
      </c>
      <c r="D136" s="86" t="s">
        <v>118</v>
      </c>
      <c r="E136" s="86" t="s">
        <v>294</v>
      </c>
      <c r="F136" s="73" t="s">
        <v>465</v>
      </c>
      <c r="G136" s="86" t="s">
        <v>466</v>
      </c>
      <c r="H136" s="73" t="s">
        <v>451</v>
      </c>
      <c r="I136" s="73" t="s">
        <v>129</v>
      </c>
      <c r="J136" s="73"/>
      <c r="K136" s="83">
        <v>1.1300000000000248</v>
      </c>
      <c r="L136" s="86" t="s">
        <v>131</v>
      </c>
      <c r="M136" s="87">
        <v>0.01</v>
      </c>
      <c r="N136" s="87">
        <v>4.0100000000002585E-2</v>
      </c>
      <c r="O136" s="83">
        <v>5652297.7073030006</v>
      </c>
      <c r="P136" s="85">
        <v>106.2</v>
      </c>
      <c r="Q136" s="73"/>
      <c r="R136" s="83">
        <v>6002.740248045001</v>
      </c>
      <c r="S136" s="84">
        <v>5.9417550084075402E-3</v>
      </c>
      <c r="T136" s="84">
        <v>3.8847456671837759E-3</v>
      </c>
      <c r="U136" s="84">
        <v>3.2042224023074573E-4</v>
      </c>
    </row>
    <row r="137" spans="2:21">
      <c r="B137" s="76" t="s">
        <v>468</v>
      </c>
      <c r="C137" s="73">
        <v>1182831</v>
      </c>
      <c r="D137" s="86" t="s">
        <v>118</v>
      </c>
      <c r="E137" s="86" t="s">
        <v>294</v>
      </c>
      <c r="F137" s="73" t="s">
        <v>465</v>
      </c>
      <c r="G137" s="86" t="s">
        <v>466</v>
      </c>
      <c r="H137" s="73" t="s">
        <v>451</v>
      </c>
      <c r="I137" s="73" t="s">
        <v>129</v>
      </c>
      <c r="J137" s="73"/>
      <c r="K137" s="83">
        <v>4.1399999999997821</v>
      </c>
      <c r="L137" s="86" t="s">
        <v>131</v>
      </c>
      <c r="M137" s="87">
        <v>0.01</v>
      </c>
      <c r="N137" s="87">
        <v>4.6799999999996234E-2</v>
      </c>
      <c r="O137" s="83">
        <v>7195344.0198370013</v>
      </c>
      <c r="P137" s="85">
        <v>93.07</v>
      </c>
      <c r="Q137" s="73"/>
      <c r="R137" s="83">
        <v>6696.7064348890008</v>
      </c>
      <c r="S137" s="84">
        <v>6.0768509818243709E-3</v>
      </c>
      <c r="T137" s="84">
        <v>4.3338542452856319E-3</v>
      </c>
      <c r="U137" s="84">
        <v>3.5746568889660508E-4</v>
      </c>
    </row>
    <row r="138" spans="2:21">
      <c r="B138" s="76" t="s">
        <v>469</v>
      </c>
      <c r="C138" s="73">
        <v>1191659</v>
      </c>
      <c r="D138" s="86" t="s">
        <v>118</v>
      </c>
      <c r="E138" s="86" t="s">
        <v>294</v>
      </c>
      <c r="F138" s="73" t="s">
        <v>465</v>
      </c>
      <c r="G138" s="86" t="s">
        <v>466</v>
      </c>
      <c r="H138" s="73" t="s">
        <v>451</v>
      </c>
      <c r="I138" s="73" t="s">
        <v>129</v>
      </c>
      <c r="J138" s="73"/>
      <c r="K138" s="83">
        <v>2.7999999999997618</v>
      </c>
      <c r="L138" s="86" t="s">
        <v>131</v>
      </c>
      <c r="M138" s="87">
        <v>3.5400000000000001E-2</v>
      </c>
      <c r="N138" s="87">
        <v>4.4099999999996149E-2</v>
      </c>
      <c r="O138" s="83">
        <v>4984795.0950000007</v>
      </c>
      <c r="P138" s="85">
        <v>101.14</v>
      </c>
      <c r="Q138" s="73"/>
      <c r="R138" s="83">
        <v>5041.6217581340006</v>
      </c>
      <c r="S138" s="84">
        <v>7.2557824413036209E-3</v>
      </c>
      <c r="T138" s="84">
        <v>3.2627462577394005E-3</v>
      </c>
      <c r="U138" s="84">
        <v>2.6911838116991545E-4</v>
      </c>
    </row>
    <row r="139" spans="2:21">
      <c r="B139" s="76" t="s">
        <v>470</v>
      </c>
      <c r="C139" s="73">
        <v>1139542</v>
      </c>
      <c r="D139" s="86" t="s">
        <v>118</v>
      </c>
      <c r="E139" s="86" t="s">
        <v>294</v>
      </c>
      <c r="F139" s="73" t="s">
        <v>471</v>
      </c>
      <c r="G139" s="86" t="s">
        <v>318</v>
      </c>
      <c r="H139" s="73" t="s">
        <v>443</v>
      </c>
      <c r="I139" s="73" t="s">
        <v>305</v>
      </c>
      <c r="J139" s="73"/>
      <c r="K139" s="83">
        <v>2.8100000000020322</v>
      </c>
      <c r="L139" s="86" t="s">
        <v>131</v>
      </c>
      <c r="M139" s="87">
        <v>1.9400000000000001E-2</v>
      </c>
      <c r="N139" s="87">
        <v>2.5500000000019223E-2</v>
      </c>
      <c r="O139" s="83">
        <v>498210.78584300005</v>
      </c>
      <c r="P139" s="85">
        <v>109.66</v>
      </c>
      <c r="Q139" s="73"/>
      <c r="R139" s="83">
        <v>546.33790576900003</v>
      </c>
      <c r="S139" s="84">
        <v>1.3783803602940199E-3</v>
      </c>
      <c r="T139" s="84">
        <v>3.5356915751029011E-4</v>
      </c>
      <c r="U139" s="84">
        <v>2.9163150237342185E-5</v>
      </c>
    </row>
    <row r="140" spans="2:21">
      <c r="B140" s="76" t="s">
        <v>472</v>
      </c>
      <c r="C140" s="73">
        <v>1142595</v>
      </c>
      <c r="D140" s="86" t="s">
        <v>118</v>
      </c>
      <c r="E140" s="86" t="s">
        <v>294</v>
      </c>
      <c r="F140" s="73" t="s">
        <v>471</v>
      </c>
      <c r="G140" s="86" t="s">
        <v>318</v>
      </c>
      <c r="H140" s="73" t="s">
        <v>443</v>
      </c>
      <c r="I140" s="73" t="s">
        <v>305</v>
      </c>
      <c r="J140" s="73"/>
      <c r="K140" s="83">
        <v>3.7800000000003822</v>
      </c>
      <c r="L140" s="86" t="s">
        <v>131</v>
      </c>
      <c r="M140" s="87">
        <v>1.23E-2</v>
      </c>
      <c r="N140" s="87">
        <v>2.5400000000002199E-2</v>
      </c>
      <c r="O140" s="83">
        <v>4885235.8139900006</v>
      </c>
      <c r="P140" s="85">
        <v>105.9</v>
      </c>
      <c r="Q140" s="73"/>
      <c r="R140" s="83">
        <v>5173.4645884090014</v>
      </c>
      <c r="S140" s="84">
        <v>3.8415835491377981E-3</v>
      </c>
      <c r="T140" s="84">
        <v>3.3480699336767132E-3</v>
      </c>
      <c r="U140" s="84">
        <v>2.7615606284352048E-4</v>
      </c>
    </row>
    <row r="141" spans="2:21">
      <c r="B141" s="76" t="s">
        <v>473</v>
      </c>
      <c r="C141" s="73">
        <v>1142231</v>
      </c>
      <c r="D141" s="86" t="s">
        <v>118</v>
      </c>
      <c r="E141" s="86" t="s">
        <v>294</v>
      </c>
      <c r="F141" s="73" t="s">
        <v>474</v>
      </c>
      <c r="G141" s="86" t="s">
        <v>475</v>
      </c>
      <c r="H141" s="73" t="s">
        <v>476</v>
      </c>
      <c r="I141" s="73" t="s">
        <v>129</v>
      </c>
      <c r="J141" s="73"/>
      <c r="K141" s="83">
        <v>2.6599999999999162</v>
      </c>
      <c r="L141" s="86" t="s">
        <v>131</v>
      </c>
      <c r="M141" s="87">
        <v>2.5699999999999997E-2</v>
      </c>
      <c r="N141" s="87">
        <v>3.9400000000000074E-2</v>
      </c>
      <c r="O141" s="83">
        <v>4852083.6608560011</v>
      </c>
      <c r="P141" s="85">
        <v>108.2</v>
      </c>
      <c r="Q141" s="73"/>
      <c r="R141" s="83">
        <v>5249.9543032340007</v>
      </c>
      <c r="S141" s="84">
        <v>3.7835551071740575E-3</v>
      </c>
      <c r="T141" s="84">
        <v>3.3975711741055848E-3</v>
      </c>
      <c r="U141" s="84">
        <v>2.8023903241509562E-4</v>
      </c>
    </row>
    <row r="142" spans="2:21">
      <c r="B142" s="76" t="s">
        <v>477</v>
      </c>
      <c r="C142" s="73">
        <v>1171628</v>
      </c>
      <c r="D142" s="86" t="s">
        <v>118</v>
      </c>
      <c r="E142" s="86" t="s">
        <v>294</v>
      </c>
      <c r="F142" s="73" t="s">
        <v>474</v>
      </c>
      <c r="G142" s="86" t="s">
        <v>475</v>
      </c>
      <c r="H142" s="73" t="s">
        <v>476</v>
      </c>
      <c r="I142" s="73" t="s">
        <v>129</v>
      </c>
      <c r="J142" s="73"/>
      <c r="K142" s="83">
        <v>1.4899999999995877</v>
      </c>
      <c r="L142" s="86" t="s">
        <v>131</v>
      </c>
      <c r="M142" s="87">
        <v>1.2199999999999999E-2</v>
      </c>
      <c r="N142" s="87">
        <v>3.6299999999987093E-2</v>
      </c>
      <c r="O142" s="83">
        <v>704487.46567000006</v>
      </c>
      <c r="P142" s="85">
        <v>106.66</v>
      </c>
      <c r="Q142" s="73"/>
      <c r="R142" s="83">
        <v>751.4063567190002</v>
      </c>
      <c r="S142" s="84">
        <v>1.5314944905869567E-3</v>
      </c>
      <c r="T142" s="84">
        <v>4.8628167602440613E-4</v>
      </c>
      <c r="U142" s="84">
        <v>4.0109566330466997E-5</v>
      </c>
    </row>
    <row r="143" spans="2:21">
      <c r="B143" s="76" t="s">
        <v>478</v>
      </c>
      <c r="C143" s="73">
        <v>1178292</v>
      </c>
      <c r="D143" s="86" t="s">
        <v>118</v>
      </c>
      <c r="E143" s="86" t="s">
        <v>294</v>
      </c>
      <c r="F143" s="73" t="s">
        <v>474</v>
      </c>
      <c r="G143" s="86" t="s">
        <v>475</v>
      </c>
      <c r="H143" s="73" t="s">
        <v>476</v>
      </c>
      <c r="I143" s="73" t="s">
        <v>129</v>
      </c>
      <c r="J143" s="73"/>
      <c r="K143" s="83">
        <v>5.3399999999991365</v>
      </c>
      <c r="L143" s="86" t="s">
        <v>131</v>
      </c>
      <c r="M143" s="87">
        <v>1.09E-2</v>
      </c>
      <c r="N143" s="87">
        <v>3.9899999999993059E-2</v>
      </c>
      <c r="O143" s="83">
        <v>1877606.1524500004</v>
      </c>
      <c r="P143" s="85">
        <v>93.67</v>
      </c>
      <c r="Q143" s="73"/>
      <c r="R143" s="83">
        <v>1758.7536777780003</v>
      </c>
      <c r="S143" s="84">
        <v>3.3606937448093423E-3</v>
      </c>
      <c r="T143" s="84">
        <v>1.1381986304699414E-3</v>
      </c>
      <c r="U143" s="84">
        <v>9.3881089329365443E-5</v>
      </c>
    </row>
    <row r="144" spans="2:21">
      <c r="B144" s="76" t="s">
        <v>479</v>
      </c>
      <c r="C144" s="73">
        <v>1184530</v>
      </c>
      <c r="D144" s="86" t="s">
        <v>118</v>
      </c>
      <c r="E144" s="86" t="s">
        <v>294</v>
      </c>
      <c r="F144" s="73" t="s">
        <v>474</v>
      </c>
      <c r="G144" s="86" t="s">
        <v>475</v>
      </c>
      <c r="H144" s="73" t="s">
        <v>476</v>
      </c>
      <c r="I144" s="73" t="s">
        <v>129</v>
      </c>
      <c r="J144" s="73"/>
      <c r="K144" s="83">
        <v>6.2600000000013685</v>
      </c>
      <c r="L144" s="86" t="s">
        <v>131</v>
      </c>
      <c r="M144" s="87">
        <v>1.54E-2</v>
      </c>
      <c r="N144" s="87">
        <v>4.1700000000007155E-2</v>
      </c>
      <c r="O144" s="83">
        <v>2102859.6428940003</v>
      </c>
      <c r="P144" s="85">
        <v>91.75</v>
      </c>
      <c r="Q144" s="73"/>
      <c r="R144" s="83">
        <v>1929.3737104860002</v>
      </c>
      <c r="S144" s="84">
        <v>6.0081704082685719E-3</v>
      </c>
      <c r="T144" s="84">
        <v>1.2486174401149241E-3</v>
      </c>
      <c r="U144" s="84">
        <v>1.0298867200818378E-4</v>
      </c>
    </row>
    <row r="145" spans="2:21">
      <c r="B145" s="76" t="s">
        <v>480</v>
      </c>
      <c r="C145" s="73">
        <v>1182989</v>
      </c>
      <c r="D145" s="86" t="s">
        <v>118</v>
      </c>
      <c r="E145" s="86" t="s">
        <v>294</v>
      </c>
      <c r="F145" s="73" t="s">
        <v>481</v>
      </c>
      <c r="G145" s="86" t="s">
        <v>482</v>
      </c>
      <c r="H145" s="73" t="s">
        <v>483</v>
      </c>
      <c r="I145" s="73" t="s">
        <v>305</v>
      </c>
      <c r="J145" s="73"/>
      <c r="K145" s="83">
        <v>4.4799999999999081</v>
      </c>
      <c r="L145" s="86" t="s">
        <v>131</v>
      </c>
      <c r="M145" s="87">
        <v>7.4999999999999997E-3</v>
      </c>
      <c r="N145" s="87">
        <v>3.7899999999998692E-2</v>
      </c>
      <c r="O145" s="83">
        <v>9416671.9706390016</v>
      </c>
      <c r="P145" s="85">
        <v>94.32</v>
      </c>
      <c r="Q145" s="73"/>
      <c r="R145" s="83">
        <v>8881.8050425850015</v>
      </c>
      <c r="S145" s="84">
        <v>6.1188582481008277E-3</v>
      </c>
      <c r="T145" s="84">
        <v>5.7479671333755221E-3</v>
      </c>
      <c r="U145" s="84">
        <v>4.7410478405503128E-4</v>
      </c>
    </row>
    <row r="146" spans="2:21">
      <c r="B146" s="76" t="s">
        <v>484</v>
      </c>
      <c r="C146" s="73">
        <v>1260769</v>
      </c>
      <c r="D146" s="86" t="s">
        <v>118</v>
      </c>
      <c r="E146" s="86" t="s">
        <v>294</v>
      </c>
      <c r="F146" s="73" t="s">
        <v>485</v>
      </c>
      <c r="G146" s="86" t="s">
        <v>475</v>
      </c>
      <c r="H146" s="73" t="s">
        <v>476</v>
      </c>
      <c r="I146" s="73" t="s">
        <v>129</v>
      </c>
      <c r="J146" s="73"/>
      <c r="K146" s="83">
        <v>3.5399999999998975</v>
      </c>
      <c r="L146" s="86" t="s">
        <v>131</v>
      </c>
      <c r="M146" s="87">
        <v>1.3300000000000001E-2</v>
      </c>
      <c r="N146" s="87">
        <v>3.5499999999998227E-2</v>
      </c>
      <c r="O146" s="83">
        <v>2473217.9549440006</v>
      </c>
      <c r="P146" s="85">
        <v>102.71</v>
      </c>
      <c r="Q146" s="73"/>
      <c r="R146" s="83">
        <v>2540.2422612190003</v>
      </c>
      <c r="S146" s="84">
        <v>7.5402986431219532E-3</v>
      </c>
      <c r="T146" s="84">
        <v>1.643948381921331E-3</v>
      </c>
      <c r="U146" s="84">
        <v>1.3559642470514996E-4</v>
      </c>
    </row>
    <row r="147" spans="2:21">
      <c r="B147" s="76" t="s">
        <v>486</v>
      </c>
      <c r="C147" s="73">
        <v>6120224</v>
      </c>
      <c r="D147" s="86" t="s">
        <v>118</v>
      </c>
      <c r="E147" s="86" t="s">
        <v>294</v>
      </c>
      <c r="F147" s="73" t="s">
        <v>487</v>
      </c>
      <c r="G147" s="86" t="s">
        <v>310</v>
      </c>
      <c r="H147" s="73" t="s">
        <v>483</v>
      </c>
      <c r="I147" s="73" t="s">
        <v>305</v>
      </c>
      <c r="J147" s="73"/>
      <c r="K147" s="83">
        <v>3.7600000000060816</v>
      </c>
      <c r="L147" s="86" t="s">
        <v>131</v>
      </c>
      <c r="M147" s="87">
        <v>1.8000000000000002E-2</v>
      </c>
      <c r="N147" s="87">
        <v>3.2900000000032098E-2</v>
      </c>
      <c r="O147" s="83">
        <v>280418.51011200005</v>
      </c>
      <c r="P147" s="85">
        <v>105.55</v>
      </c>
      <c r="Q147" s="73"/>
      <c r="R147" s="83">
        <v>295.98173684500006</v>
      </c>
      <c r="S147" s="84">
        <v>3.3462109294729229E-4</v>
      </c>
      <c r="T147" s="84">
        <v>1.9154814672326008E-4</v>
      </c>
      <c r="U147" s="84">
        <v>1.579930619489151E-5</v>
      </c>
    </row>
    <row r="148" spans="2:21">
      <c r="B148" s="76" t="s">
        <v>488</v>
      </c>
      <c r="C148" s="73">
        <v>1193630</v>
      </c>
      <c r="D148" s="86" t="s">
        <v>118</v>
      </c>
      <c r="E148" s="86" t="s">
        <v>294</v>
      </c>
      <c r="F148" s="73" t="s">
        <v>489</v>
      </c>
      <c r="G148" s="86" t="s">
        <v>310</v>
      </c>
      <c r="H148" s="73" t="s">
        <v>483</v>
      </c>
      <c r="I148" s="73" t="s">
        <v>305</v>
      </c>
      <c r="J148" s="73"/>
      <c r="K148" s="83">
        <v>4.9999999999997389</v>
      </c>
      <c r="L148" s="86" t="s">
        <v>131</v>
      </c>
      <c r="M148" s="87">
        <v>3.6200000000000003E-2</v>
      </c>
      <c r="N148" s="87">
        <v>4.1299999999997061E-2</v>
      </c>
      <c r="O148" s="83">
        <v>7695361.4459150005</v>
      </c>
      <c r="P148" s="85">
        <v>99.51</v>
      </c>
      <c r="Q148" s="73"/>
      <c r="R148" s="83">
        <v>7657.6541381250017</v>
      </c>
      <c r="S148" s="84">
        <v>4.3300487855216906E-3</v>
      </c>
      <c r="T148" s="84">
        <v>4.9557431280757959E-3</v>
      </c>
      <c r="U148" s="84">
        <v>4.0876043147950299E-4</v>
      </c>
    </row>
    <row r="149" spans="2:21">
      <c r="B149" s="76" t="s">
        <v>490</v>
      </c>
      <c r="C149" s="73">
        <v>1132828</v>
      </c>
      <c r="D149" s="86" t="s">
        <v>118</v>
      </c>
      <c r="E149" s="86" t="s">
        <v>294</v>
      </c>
      <c r="F149" s="73" t="s">
        <v>491</v>
      </c>
      <c r="G149" s="86" t="s">
        <v>155</v>
      </c>
      <c r="H149" s="73" t="s">
        <v>483</v>
      </c>
      <c r="I149" s="73" t="s">
        <v>305</v>
      </c>
      <c r="J149" s="73"/>
      <c r="K149" s="83">
        <v>1.0099999999996938</v>
      </c>
      <c r="L149" s="86" t="s">
        <v>131</v>
      </c>
      <c r="M149" s="87">
        <v>1.9799999999999998E-2</v>
      </c>
      <c r="N149" s="87">
        <v>2.9799999999993006E-2</v>
      </c>
      <c r="O149" s="83">
        <v>1029088.4740080001</v>
      </c>
      <c r="P149" s="85">
        <v>109.45</v>
      </c>
      <c r="Q149" s="83">
        <v>1160.2456855960004</v>
      </c>
      <c r="R149" s="83">
        <v>2286.5830203700007</v>
      </c>
      <c r="S149" s="84">
        <v>1.3546003640586843E-2</v>
      </c>
      <c r="T149" s="84">
        <v>1.4797897483455724E-3</v>
      </c>
      <c r="U149" s="84">
        <v>1.2205626490320989E-4</v>
      </c>
    </row>
    <row r="150" spans="2:21">
      <c r="B150" s="76" t="s">
        <v>492</v>
      </c>
      <c r="C150" s="73">
        <v>1166057</v>
      </c>
      <c r="D150" s="86" t="s">
        <v>118</v>
      </c>
      <c r="E150" s="86" t="s">
        <v>294</v>
      </c>
      <c r="F150" s="73" t="s">
        <v>493</v>
      </c>
      <c r="G150" s="86" t="s">
        <v>318</v>
      </c>
      <c r="H150" s="73" t="s">
        <v>494</v>
      </c>
      <c r="I150" s="73" t="s">
        <v>305</v>
      </c>
      <c r="J150" s="73"/>
      <c r="K150" s="83">
        <v>3.720000000000288</v>
      </c>
      <c r="L150" s="86" t="s">
        <v>131</v>
      </c>
      <c r="M150" s="87">
        <v>2.75E-2</v>
      </c>
      <c r="N150" s="87">
        <v>3.5800000000001629E-2</v>
      </c>
      <c r="O150" s="83">
        <v>5172305.4659350011</v>
      </c>
      <c r="P150" s="85">
        <v>107.45</v>
      </c>
      <c r="Q150" s="73"/>
      <c r="R150" s="83">
        <v>5557.642075095001</v>
      </c>
      <c r="S150" s="84">
        <v>5.7279163600122817E-3</v>
      </c>
      <c r="T150" s="84">
        <v>3.5966950224133199E-3</v>
      </c>
      <c r="U150" s="84">
        <v>2.966631988919672E-4</v>
      </c>
    </row>
    <row r="151" spans="2:21">
      <c r="B151" s="76" t="s">
        <v>495</v>
      </c>
      <c r="C151" s="73">
        <v>1180355</v>
      </c>
      <c r="D151" s="86" t="s">
        <v>118</v>
      </c>
      <c r="E151" s="86" t="s">
        <v>294</v>
      </c>
      <c r="F151" s="73" t="s">
        <v>493</v>
      </c>
      <c r="G151" s="86" t="s">
        <v>318</v>
      </c>
      <c r="H151" s="73" t="s">
        <v>494</v>
      </c>
      <c r="I151" s="73" t="s">
        <v>305</v>
      </c>
      <c r="J151" s="73"/>
      <c r="K151" s="83">
        <v>3.9699999999995219</v>
      </c>
      <c r="L151" s="86" t="s">
        <v>131</v>
      </c>
      <c r="M151" s="87">
        <v>2.5000000000000001E-2</v>
      </c>
      <c r="N151" s="87">
        <v>5.969999999997247E-2</v>
      </c>
      <c r="O151" s="83">
        <v>498552.85719900014</v>
      </c>
      <c r="P151" s="85">
        <v>88.16</v>
      </c>
      <c r="Q151" s="73"/>
      <c r="R151" s="83">
        <v>439.52418789300009</v>
      </c>
      <c r="S151" s="84">
        <v>5.8600399075069923E-4</v>
      </c>
      <c r="T151" s="84">
        <v>2.8444337319041688E-4</v>
      </c>
      <c r="U151" s="84">
        <v>2.3461505762495972E-5</v>
      </c>
    </row>
    <row r="152" spans="2:21">
      <c r="B152" s="76" t="s">
        <v>496</v>
      </c>
      <c r="C152" s="73">
        <v>1260603</v>
      </c>
      <c r="D152" s="86" t="s">
        <v>118</v>
      </c>
      <c r="E152" s="86" t="s">
        <v>294</v>
      </c>
      <c r="F152" s="73" t="s">
        <v>485</v>
      </c>
      <c r="G152" s="86" t="s">
        <v>475</v>
      </c>
      <c r="H152" s="73" t="s">
        <v>497</v>
      </c>
      <c r="I152" s="73" t="s">
        <v>129</v>
      </c>
      <c r="J152" s="73"/>
      <c r="K152" s="83">
        <v>2.6299999999998098</v>
      </c>
      <c r="L152" s="86" t="s">
        <v>131</v>
      </c>
      <c r="M152" s="87">
        <v>0.04</v>
      </c>
      <c r="N152" s="87">
        <v>9.3299999999994762E-2</v>
      </c>
      <c r="O152" s="83">
        <v>3713060.0847570007</v>
      </c>
      <c r="P152" s="85">
        <v>96.6</v>
      </c>
      <c r="Q152" s="73"/>
      <c r="R152" s="83">
        <v>3586.8159845360005</v>
      </c>
      <c r="S152" s="84">
        <v>1.4305748280115105E-3</v>
      </c>
      <c r="T152" s="84">
        <v>2.3212511751528448E-3</v>
      </c>
      <c r="U152" s="84">
        <v>1.9146182669403043E-4</v>
      </c>
    </row>
    <row r="153" spans="2:21">
      <c r="B153" s="76" t="s">
        <v>498</v>
      </c>
      <c r="C153" s="73">
        <v>1260652</v>
      </c>
      <c r="D153" s="86" t="s">
        <v>118</v>
      </c>
      <c r="E153" s="86" t="s">
        <v>294</v>
      </c>
      <c r="F153" s="73" t="s">
        <v>485</v>
      </c>
      <c r="G153" s="86" t="s">
        <v>475</v>
      </c>
      <c r="H153" s="73" t="s">
        <v>497</v>
      </c>
      <c r="I153" s="73" t="s">
        <v>129</v>
      </c>
      <c r="J153" s="73"/>
      <c r="K153" s="83">
        <v>3.2999999999995815</v>
      </c>
      <c r="L153" s="86" t="s">
        <v>131</v>
      </c>
      <c r="M153" s="87">
        <v>3.2799999999999996E-2</v>
      </c>
      <c r="N153" s="87">
        <v>9.4299999999992112E-2</v>
      </c>
      <c r="O153" s="83">
        <v>3628405.1578310006</v>
      </c>
      <c r="P153" s="85">
        <v>92.19</v>
      </c>
      <c r="Q153" s="73"/>
      <c r="R153" s="83">
        <v>3345.0267110480004</v>
      </c>
      <c r="S153" s="84">
        <v>2.576806710948904E-3</v>
      </c>
      <c r="T153" s="84">
        <v>2.1647743339535384E-3</v>
      </c>
      <c r="U153" s="84">
        <v>1.7855527777247383E-4</v>
      </c>
    </row>
    <row r="154" spans="2:21">
      <c r="B154" s="76" t="s">
        <v>499</v>
      </c>
      <c r="C154" s="73">
        <v>1260736</v>
      </c>
      <c r="D154" s="86" t="s">
        <v>118</v>
      </c>
      <c r="E154" s="86" t="s">
        <v>294</v>
      </c>
      <c r="F154" s="73" t="s">
        <v>485</v>
      </c>
      <c r="G154" s="86" t="s">
        <v>475</v>
      </c>
      <c r="H154" s="73" t="s">
        <v>497</v>
      </c>
      <c r="I154" s="73" t="s">
        <v>129</v>
      </c>
      <c r="J154" s="73"/>
      <c r="K154" s="83">
        <v>3.9100000000004651</v>
      </c>
      <c r="L154" s="86" t="s">
        <v>131</v>
      </c>
      <c r="M154" s="87">
        <v>1.7899999999999999E-2</v>
      </c>
      <c r="N154" s="87">
        <v>8.500000000001412E-2</v>
      </c>
      <c r="O154" s="83">
        <v>1688891.5898470003</v>
      </c>
      <c r="P154" s="85">
        <v>84.13</v>
      </c>
      <c r="Q154" s="73"/>
      <c r="R154" s="83">
        <v>1420.864435774</v>
      </c>
      <c r="S154" s="84">
        <v>1.6420574480125031E-3</v>
      </c>
      <c r="T154" s="84">
        <v>9.1952953691878405E-4</v>
      </c>
      <c r="U154" s="84">
        <v>7.5844788673502252E-5</v>
      </c>
    </row>
    <row r="155" spans="2:21">
      <c r="B155" s="76" t="s">
        <v>500</v>
      </c>
      <c r="C155" s="73">
        <v>6120323</v>
      </c>
      <c r="D155" s="86" t="s">
        <v>118</v>
      </c>
      <c r="E155" s="86" t="s">
        <v>294</v>
      </c>
      <c r="F155" s="73" t="s">
        <v>487</v>
      </c>
      <c r="G155" s="86" t="s">
        <v>310</v>
      </c>
      <c r="H155" s="73" t="s">
        <v>494</v>
      </c>
      <c r="I155" s="73" t="s">
        <v>305</v>
      </c>
      <c r="J155" s="73"/>
      <c r="K155" s="83">
        <v>3.0099999999997076</v>
      </c>
      <c r="L155" s="86" t="s">
        <v>131</v>
      </c>
      <c r="M155" s="87">
        <v>3.3000000000000002E-2</v>
      </c>
      <c r="N155" s="87">
        <v>4.9799999999995015E-2</v>
      </c>
      <c r="O155" s="83">
        <v>4390773.489616001</v>
      </c>
      <c r="P155" s="85">
        <v>105.04</v>
      </c>
      <c r="Q155" s="73"/>
      <c r="R155" s="83">
        <v>4612.0684892350009</v>
      </c>
      <c r="S155" s="84">
        <v>6.9540944158734495E-3</v>
      </c>
      <c r="T155" s="84">
        <v>2.9847556848966914E-3</v>
      </c>
      <c r="U155" s="84">
        <v>2.4618911636224965E-4</v>
      </c>
    </row>
    <row r="156" spans="2:21">
      <c r="B156" s="76" t="s">
        <v>501</v>
      </c>
      <c r="C156" s="73">
        <v>1168350</v>
      </c>
      <c r="D156" s="86" t="s">
        <v>118</v>
      </c>
      <c r="E156" s="86" t="s">
        <v>294</v>
      </c>
      <c r="F156" s="73" t="s">
        <v>502</v>
      </c>
      <c r="G156" s="86" t="s">
        <v>310</v>
      </c>
      <c r="H156" s="73" t="s">
        <v>494</v>
      </c>
      <c r="I156" s="73" t="s">
        <v>305</v>
      </c>
      <c r="J156" s="73"/>
      <c r="K156" s="83">
        <v>2.4999999999997908</v>
      </c>
      <c r="L156" s="86" t="s">
        <v>131</v>
      </c>
      <c r="M156" s="87">
        <v>1E-3</v>
      </c>
      <c r="N156" s="87">
        <v>2.7499999999998952E-2</v>
      </c>
      <c r="O156" s="83">
        <v>4622281.8059960008</v>
      </c>
      <c r="P156" s="85">
        <v>103.46</v>
      </c>
      <c r="Q156" s="73"/>
      <c r="R156" s="83">
        <v>4782.212737494001</v>
      </c>
      <c r="S156" s="84">
        <v>8.1621052179830841E-3</v>
      </c>
      <c r="T156" s="84">
        <v>3.0948665849036771E-3</v>
      </c>
      <c r="U156" s="84">
        <v>2.5527130198693671E-4</v>
      </c>
    </row>
    <row r="157" spans="2:21">
      <c r="B157" s="76" t="s">
        <v>503</v>
      </c>
      <c r="C157" s="73">
        <v>1175975</v>
      </c>
      <c r="D157" s="86" t="s">
        <v>118</v>
      </c>
      <c r="E157" s="86" t="s">
        <v>294</v>
      </c>
      <c r="F157" s="73" t="s">
        <v>502</v>
      </c>
      <c r="G157" s="86" t="s">
        <v>310</v>
      </c>
      <c r="H157" s="73" t="s">
        <v>494</v>
      </c>
      <c r="I157" s="73" t="s">
        <v>305</v>
      </c>
      <c r="J157" s="73"/>
      <c r="K157" s="83">
        <v>5.2100000000000586</v>
      </c>
      <c r="L157" s="86" t="s">
        <v>131</v>
      </c>
      <c r="M157" s="87">
        <v>3.0000000000000001E-3</v>
      </c>
      <c r="N157" s="87">
        <v>3.7300000000003421E-2</v>
      </c>
      <c r="O157" s="83">
        <v>2606668.2781440006</v>
      </c>
      <c r="P157" s="85">
        <v>91.84</v>
      </c>
      <c r="Q157" s="73"/>
      <c r="R157" s="83">
        <v>2393.9642139660004</v>
      </c>
      <c r="S157" s="84">
        <v>7.2048410922900897E-3</v>
      </c>
      <c r="T157" s="84">
        <v>1.549282781414085E-3</v>
      </c>
      <c r="U157" s="84">
        <v>1.2778820085061117E-4</v>
      </c>
    </row>
    <row r="158" spans="2:21">
      <c r="B158" s="76" t="s">
        <v>504</v>
      </c>
      <c r="C158" s="73">
        <v>1185834</v>
      </c>
      <c r="D158" s="86" t="s">
        <v>118</v>
      </c>
      <c r="E158" s="86" t="s">
        <v>294</v>
      </c>
      <c r="F158" s="73" t="s">
        <v>502</v>
      </c>
      <c r="G158" s="86" t="s">
        <v>310</v>
      </c>
      <c r="H158" s="73" t="s">
        <v>494</v>
      </c>
      <c r="I158" s="73" t="s">
        <v>305</v>
      </c>
      <c r="J158" s="73"/>
      <c r="K158" s="83">
        <v>3.7299999999998463</v>
      </c>
      <c r="L158" s="86" t="s">
        <v>131</v>
      </c>
      <c r="M158" s="87">
        <v>3.0000000000000001E-3</v>
      </c>
      <c r="N158" s="87">
        <v>3.6199999999998039E-2</v>
      </c>
      <c r="O158" s="83">
        <v>3785975.6117720003</v>
      </c>
      <c r="P158" s="85">
        <v>94.5</v>
      </c>
      <c r="Q158" s="73"/>
      <c r="R158" s="83">
        <v>3577.7470262350007</v>
      </c>
      <c r="S158" s="84">
        <v>7.4439158705701929E-3</v>
      </c>
      <c r="T158" s="84">
        <v>2.3153820895336305E-3</v>
      </c>
      <c r="U158" s="84">
        <v>1.9097773179481967E-4</v>
      </c>
    </row>
    <row r="159" spans="2:21">
      <c r="B159" s="76" t="s">
        <v>505</v>
      </c>
      <c r="C159" s="73">
        <v>1192129</v>
      </c>
      <c r="D159" s="86" t="s">
        <v>118</v>
      </c>
      <c r="E159" s="86" t="s">
        <v>294</v>
      </c>
      <c r="F159" s="73" t="s">
        <v>502</v>
      </c>
      <c r="G159" s="86" t="s">
        <v>310</v>
      </c>
      <c r="H159" s="73" t="s">
        <v>494</v>
      </c>
      <c r="I159" s="73" t="s">
        <v>305</v>
      </c>
      <c r="J159" s="73"/>
      <c r="K159" s="83">
        <v>3.2399999999997626</v>
      </c>
      <c r="L159" s="86" t="s">
        <v>131</v>
      </c>
      <c r="M159" s="87">
        <v>3.0000000000000001E-3</v>
      </c>
      <c r="N159" s="87">
        <v>3.5499999999998887E-2</v>
      </c>
      <c r="O159" s="83">
        <v>1457269.240344</v>
      </c>
      <c r="P159" s="85">
        <v>92.47</v>
      </c>
      <c r="Q159" s="73"/>
      <c r="R159" s="83">
        <v>1347.5369182930001</v>
      </c>
      <c r="S159" s="84">
        <v>5.8290769613760004E-3</v>
      </c>
      <c r="T159" s="84">
        <v>8.7207475059641556E-4</v>
      </c>
      <c r="U159" s="84">
        <v>7.1930615070959087E-5</v>
      </c>
    </row>
    <row r="160" spans="2:21">
      <c r="B160" s="76" t="s">
        <v>506</v>
      </c>
      <c r="C160" s="73">
        <v>1188192</v>
      </c>
      <c r="D160" s="86" t="s">
        <v>118</v>
      </c>
      <c r="E160" s="86" t="s">
        <v>294</v>
      </c>
      <c r="F160" s="73" t="s">
        <v>507</v>
      </c>
      <c r="G160" s="86" t="s">
        <v>508</v>
      </c>
      <c r="H160" s="73" t="s">
        <v>497</v>
      </c>
      <c r="I160" s="73" t="s">
        <v>129</v>
      </c>
      <c r="J160" s="73"/>
      <c r="K160" s="83">
        <v>4.2700000000009082</v>
      </c>
      <c r="L160" s="86" t="s">
        <v>131</v>
      </c>
      <c r="M160" s="87">
        <v>3.2500000000000001E-2</v>
      </c>
      <c r="N160" s="87">
        <v>4.940000000000716E-2</v>
      </c>
      <c r="O160" s="83">
        <v>1867819.3855540005</v>
      </c>
      <c r="P160" s="85">
        <v>97.23</v>
      </c>
      <c r="Q160" s="73"/>
      <c r="R160" s="83">
        <v>1816.0807379050004</v>
      </c>
      <c r="S160" s="84">
        <v>7.183920713669233E-3</v>
      </c>
      <c r="T160" s="84">
        <v>1.1752985280564275E-3</v>
      </c>
      <c r="U160" s="84">
        <v>9.694116927164155E-5</v>
      </c>
    </row>
    <row r="161" spans="2:21">
      <c r="B161" s="76" t="s">
        <v>513</v>
      </c>
      <c r="C161" s="73">
        <v>3660156</v>
      </c>
      <c r="D161" s="86" t="s">
        <v>118</v>
      </c>
      <c r="E161" s="86" t="s">
        <v>294</v>
      </c>
      <c r="F161" s="73" t="s">
        <v>514</v>
      </c>
      <c r="G161" s="86" t="s">
        <v>310</v>
      </c>
      <c r="H161" s="73" t="s">
        <v>512</v>
      </c>
      <c r="I161" s="73"/>
      <c r="J161" s="73"/>
      <c r="K161" s="83">
        <v>3.4199999999996353</v>
      </c>
      <c r="L161" s="86" t="s">
        <v>131</v>
      </c>
      <c r="M161" s="87">
        <v>1.9E-2</v>
      </c>
      <c r="N161" s="87">
        <v>3.4999999999994785E-2</v>
      </c>
      <c r="O161" s="83">
        <v>3797939.1200000006</v>
      </c>
      <c r="P161" s="85">
        <v>101</v>
      </c>
      <c r="Q161" s="73"/>
      <c r="R161" s="83">
        <v>3835.9184290700005</v>
      </c>
      <c r="S161" s="84">
        <v>6.9839321381877173E-3</v>
      </c>
      <c r="T161" s="84">
        <v>2.4824608230971327E-3</v>
      </c>
      <c r="U161" s="84">
        <v>2.0475874777112262E-4</v>
      </c>
    </row>
    <row r="162" spans="2:21">
      <c r="B162" s="76" t="s">
        <v>515</v>
      </c>
      <c r="C162" s="73">
        <v>1155928</v>
      </c>
      <c r="D162" s="86" t="s">
        <v>118</v>
      </c>
      <c r="E162" s="86" t="s">
        <v>294</v>
      </c>
      <c r="F162" s="73" t="s">
        <v>516</v>
      </c>
      <c r="G162" s="86" t="s">
        <v>310</v>
      </c>
      <c r="H162" s="73" t="s">
        <v>512</v>
      </c>
      <c r="I162" s="73"/>
      <c r="J162" s="73"/>
      <c r="K162" s="83">
        <v>3.7500000000003446</v>
      </c>
      <c r="L162" s="86" t="s">
        <v>131</v>
      </c>
      <c r="M162" s="87">
        <v>2.75E-2</v>
      </c>
      <c r="N162" s="87">
        <v>2.8600000000002748E-2</v>
      </c>
      <c r="O162" s="83">
        <v>3977833.8107160004</v>
      </c>
      <c r="P162" s="85">
        <v>109.41</v>
      </c>
      <c r="Q162" s="73"/>
      <c r="R162" s="83">
        <v>4352.1479137300012</v>
      </c>
      <c r="S162" s="84">
        <v>7.7878760561661603E-3</v>
      </c>
      <c r="T162" s="84">
        <v>2.8165449531673261E-3</v>
      </c>
      <c r="U162" s="84">
        <v>2.3231473072437346E-4</v>
      </c>
    </row>
    <row r="163" spans="2:21">
      <c r="B163" s="76" t="s">
        <v>517</v>
      </c>
      <c r="C163" s="73">
        <v>1177658</v>
      </c>
      <c r="D163" s="86" t="s">
        <v>118</v>
      </c>
      <c r="E163" s="86" t="s">
        <v>294</v>
      </c>
      <c r="F163" s="73" t="s">
        <v>516</v>
      </c>
      <c r="G163" s="86" t="s">
        <v>310</v>
      </c>
      <c r="H163" s="73" t="s">
        <v>512</v>
      </c>
      <c r="I163" s="73"/>
      <c r="J163" s="73"/>
      <c r="K163" s="83">
        <v>5.4099999999997728</v>
      </c>
      <c r="L163" s="86" t="s">
        <v>131</v>
      </c>
      <c r="M163" s="87">
        <v>8.5000000000000006E-3</v>
      </c>
      <c r="N163" s="87">
        <v>3.0200000000000143E-2</v>
      </c>
      <c r="O163" s="83">
        <v>3060289.0943680005</v>
      </c>
      <c r="P163" s="85">
        <v>97.44</v>
      </c>
      <c r="Q163" s="73"/>
      <c r="R163" s="83">
        <v>2981.945947748</v>
      </c>
      <c r="S163" s="84">
        <v>5.9181307713109949E-3</v>
      </c>
      <c r="T163" s="84">
        <v>1.9298022439106909E-3</v>
      </c>
      <c r="U163" s="84">
        <v>1.5917427064007875E-4</v>
      </c>
    </row>
    <row r="164" spans="2:21">
      <c r="B164" s="76" t="s">
        <v>518</v>
      </c>
      <c r="C164" s="73">
        <v>1193929</v>
      </c>
      <c r="D164" s="86" t="s">
        <v>118</v>
      </c>
      <c r="E164" s="86" t="s">
        <v>294</v>
      </c>
      <c r="F164" s="73" t="s">
        <v>516</v>
      </c>
      <c r="G164" s="86" t="s">
        <v>310</v>
      </c>
      <c r="H164" s="73" t="s">
        <v>512</v>
      </c>
      <c r="I164" s="73"/>
      <c r="J164" s="73"/>
      <c r="K164" s="83">
        <v>6.7300000000014517</v>
      </c>
      <c r="L164" s="86" t="s">
        <v>131</v>
      </c>
      <c r="M164" s="87">
        <v>3.1800000000000002E-2</v>
      </c>
      <c r="N164" s="87">
        <v>3.6100000000005614E-2</v>
      </c>
      <c r="O164" s="83">
        <v>1300651.7258830003</v>
      </c>
      <c r="P164" s="85">
        <v>100.16</v>
      </c>
      <c r="Q164" s="73"/>
      <c r="R164" s="83">
        <v>1302.7327449070001</v>
      </c>
      <c r="S164" s="84">
        <v>6.6407215658276335E-3</v>
      </c>
      <c r="T164" s="84">
        <v>8.4307919002893968E-4</v>
      </c>
      <c r="U164" s="84">
        <v>6.9538998406769013E-5</v>
      </c>
    </row>
    <row r="165" spans="2:21">
      <c r="B165" s="76" t="s">
        <v>519</v>
      </c>
      <c r="C165" s="73">
        <v>1169531</v>
      </c>
      <c r="D165" s="86" t="s">
        <v>118</v>
      </c>
      <c r="E165" s="86" t="s">
        <v>294</v>
      </c>
      <c r="F165" s="73" t="s">
        <v>520</v>
      </c>
      <c r="G165" s="86" t="s">
        <v>318</v>
      </c>
      <c r="H165" s="73" t="s">
        <v>512</v>
      </c>
      <c r="I165" s="73"/>
      <c r="J165" s="73"/>
      <c r="K165" s="83">
        <v>2.5099999999996228</v>
      </c>
      <c r="L165" s="86" t="s">
        <v>131</v>
      </c>
      <c r="M165" s="87">
        <v>1.6399999999999998E-2</v>
      </c>
      <c r="N165" s="87">
        <v>2.8799999999996061E-2</v>
      </c>
      <c r="O165" s="83">
        <v>1696652.0133240002</v>
      </c>
      <c r="P165" s="85">
        <v>107.69</v>
      </c>
      <c r="Q165" s="73"/>
      <c r="R165" s="83">
        <v>1827.1244954190004</v>
      </c>
      <c r="S165" s="84">
        <v>6.5063940823095901E-3</v>
      </c>
      <c r="T165" s="84">
        <v>1.1824456287769546E-3</v>
      </c>
      <c r="U165" s="84">
        <v>9.7530677625655941E-5</v>
      </c>
    </row>
    <row r="166" spans="2:21">
      <c r="B166" s="76" t="s">
        <v>521</v>
      </c>
      <c r="C166" s="73">
        <v>1179340</v>
      </c>
      <c r="D166" s="86" t="s">
        <v>118</v>
      </c>
      <c r="E166" s="86" t="s">
        <v>294</v>
      </c>
      <c r="F166" s="73" t="s">
        <v>522</v>
      </c>
      <c r="G166" s="86" t="s">
        <v>523</v>
      </c>
      <c r="H166" s="73" t="s">
        <v>512</v>
      </c>
      <c r="I166" s="73"/>
      <c r="J166" s="73"/>
      <c r="K166" s="83">
        <v>3.2699999999998637</v>
      </c>
      <c r="L166" s="86" t="s">
        <v>131</v>
      </c>
      <c r="M166" s="87">
        <v>1.4800000000000001E-2</v>
      </c>
      <c r="N166" s="87">
        <v>4.2999999999999219E-2</v>
      </c>
      <c r="O166" s="83">
        <v>7701551.1485900013</v>
      </c>
      <c r="P166" s="85">
        <v>99.03</v>
      </c>
      <c r="Q166" s="73"/>
      <c r="R166" s="83">
        <v>7626.8458204520011</v>
      </c>
      <c r="S166" s="84">
        <v>8.8492604009171513E-3</v>
      </c>
      <c r="T166" s="84">
        <v>4.935805154142576E-3</v>
      </c>
      <c r="U166" s="84">
        <v>4.0711590418719874E-4</v>
      </c>
    </row>
    <row r="167" spans="2:21">
      <c r="B167" s="76" t="s">
        <v>524</v>
      </c>
      <c r="C167" s="73">
        <v>1113034</v>
      </c>
      <c r="D167" s="86" t="s">
        <v>118</v>
      </c>
      <c r="E167" s="86" t="s">
        <v>294</v>
      </c>
      <c r="F167" s="73" t="s">
        <v>525</v>
      </c>
      <c r="G167" s="86" t="s">
        <v>456</v>
      </c>
      <c r="H167" s="73" t="s">
        <v>512</v>
      </c>
      <c r="I167" s="73"/>
      <c r="J167" s="73"/>
      <c r="K167" s="83">
        <v>0</v>
      </c>
      <c r="L167" s="86" t="s">
        <v>131</v>
      </c>
      <c r="M167" s="87">
        <v>4.9000000000000002E-2</v>
      </c>
      <c r="N167" s="101">
        <v>0</v>
      </c>
      <c r="O167" s="83">
        <v>1275362.2794740002</v>
      </c>
      <c r="P167" s="85">
        <v>23.05</v>
      </c>
      <c r="Q167" s="73"/>
      <c r="R167" s="83">
        <v>293.97094883700004</v>
      </c>
      <c r="S167" s="84">
        <v>2.8082693702640711E-3</v>
      </c>
      <c r="T167" s="84">
        <v>1.9024684103970211E-4</v>
      </c>
      <c r="U167" s="84">
        <v>1.5691971682397432E-5</v>
      </c>
    </row>
    <row r="168" spans="2:21">
      <c r="B168" s="72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83"/>
      <c r="P168" s="85"/>
      <c r="Q168" s="73"/>
      <c r="R168" s="73"/>
      <c r="S168" s="73"/>
      <c r="T168" s="84"/>
      <c r="U168" s="73"/>
    </row>
    <row r="169" spans="2:21">
      <c r="B169" s="89" t="s">
        <v>45</v>
      </c>
      <c r="C169" s="71"/>
      <c r="D169" s="71"/>
      <c r="E169" s="71"/>
      <c r="F169" s="71"/>
      <c r="G169" s="71"/>
      <c r="H169" s="71"/>
      <c r="I169" s="71"/>
      <c r="J169" s="71"/>
      <c r="K169" s="80">
        <v>4.0009711223197657</v>
      </c>
      <c r="L169" s="71"/>
      <c r="M169" s="71"/>
      <c r="N169" s="91">
        <v>5.6734226340568406E-2</v>
      </c>
      <c r="O169" s="80"/>
      <c r="P169" s="82"/>
      <c r="Q169" s="80">
        <v>562.88240698200013</v>
      </c>
      <c r="R169" s="80">
        <v>127685.32804712999</v>
      </c>
      <c r="S169" s="71"/>
      <c r="T169" s="81">
        <v>8.2633098284666723E-2</v>
      </c>
      <c r="U169" s="81">
        <v>6.8157569987779935E-3</v>
      </c>
    </row>
    <row r="170" spans="2:21">
      <c r="B170" s="76" t="s">
        <v>526</v>
      </c>
      <c r="C170" s="73">
        <v>7480163</v>
      </c>
      <c r="D170" s="86" t="s">
        <v>118</v>
      </c>
      <c r="E170" s="86" t="s">
        <v>294</v>
      </c>
      <c r="F170" s="73">
        <v>520029935</v>
      </c>
      <c r="G170" s="86" t="s">
        <v>296</v>
      </c>
      <c r="H170" s="73" t="s">
        <v>297</v>
      </c>
      <c r="I170" s="73" t="s">
        <v>129</v>
      </c>
      <c r="J170" s="73"/>
      <c r="K170" s="85">
        <v>3.58</v>
      </c>
      <c r="L170" s="86" t="s">
        <v>131</v>
      </c>
      <c r="M170" s="87">
        <v>2.6800000000000001E-2</v>
      </c>
      <c r="N170" s="87">
        <v>4.5699907383881515E-2</v>
      </c>
      <c r="O170" s="83">
        <v>0.12865500000000002</v>
      </c>
      <c r="P170" s="85">
        <v>95.02</v>
      </c>
      <c r="Q170" s="73"/>
      <c r="R170" s="83">
        <v>1.2200900000000002E-4</v>
      </c>
      <c r="S170" s="84">
        <v>4.93015699823326E-11</v>
      </c>
      <c r="T170" s="84">
        <v>7.8959594205628224E-11</v>
      </c>
      <c r="U170" s="84">
        <v>6.512758422463057E-12</v>
      </c>
    </row>
    <row r="171" spans="2:21">
      <c r="B171" s="76" t="s">
        <v>527</v>
      </c>
      <c r="C171" s="73">
        <v>6620488</v>
      </c>
      <c r="D171" s="86" t="s">
        <v>118</v>
      </c>
      <c r="E171" s="86" t="s">
        <v>294</v>
      </c>
      <c r="F171" s="73" t="s">
        <v>312</v>
      </c>
      <c r="G171" s="86" t="s">
        <v>296</v>
      </c>
      <c r="H171" s="73" t="s">
        <v>297</v>
      </c>
      <c r="I171" s="73" t="s">
        <v>129</v>
      </c>
      <c r="J171" s="73"/>
      <c r="K171" s="85">
        <v>4.01</v>
      </c>
      <c r="L171" s="86" t="s">
        <v>131</v>
      </c>
      <c r="M171" s="87">
        <v>2.5000000000000001E-2</v>
      </c>
      <c r="N171" s="87">
        <v>4.4999247724366212E-2</v>
      </c>
      <c r="O171" s="83">
        <v>2.8485000000000003E-2</v>
      </c>
      <c r="P171" s="85">
        <v>93.69</v>
      </c>
      <c r="Q171" s="73"/>
      <c r="R171" s="83">
        <v>2.6586000000000003E-5</v>
      </c>
      <c r="S171" s="84">
        <v>9.6005794927982017E-12</v>
      </c>
      <c r="T171" s="84">
        <v>1.7205450184419441E-11</v>
      </c>
      <c r="U171" s="84">
        <v>1.4191428125761446E-12</v>
      </c>
    </row>
    <row r="172" spans="2:21">
      <c r="B172" s="76" t="s">
        <v>528</v>
      </c>
      <c r="C172" s="73">
        <v>1133131</v>
      </c>
      <c r="D172" s="86" t="s">
        <v>118</v>
      </c>
      <c r="E172" s="86" t="s">
        <v>294</v>
      </c>
      <c r="F172" s="73" t="s">
        <v>529</v>
      </c>
      <c r="G172" s="86" t="s">
        <v>530</v>
      </c>
      <c r="H172" s="73" t="s">
        <v>329</v>
      </c>
      <c r="I172" s="73" t="s">
        <v>305</v>
      </c>
      <c r="J172" s="73"/>
      <c r="K172" s="85">
        <v>0.42</v>
      </c>
      <c r="L172" s="86" t="s">
        <v>131</v>
      </c>
      <c r="M172" s="87">
        <v>5.7000000000000002E-2</v>
      </c>
      <c r="N172" s="87">
        <v>4.8400056170878988E-2</v>
      </c>
      <c r="O172" s="83">
        <v>0.33232000000000006</v>
      </c>
      <c r="P172" s="85">
        <v>100.82</v>
      </c>
      <c r="Q172" s="73"/>
      <c r="R172" s="83">
        <v>3.34693E-4</v>
      </c>
      <c r="S172" s="84">
        <v>2.1516289544356187E-9</v>
      </c>
      <c r="T172" s="84">
        <v>2.1660060703279531E-10</v>
      </c>
      <c r="U172" s="84">
        <v>1.7865687405760457E-11</v>
      </c>
    </row>
    <row r="173" spans="2:21">
      <c r="B173" s="76" t="s">
        <v>531</v>
      </c>
      <c r="C173" s="73">
        <v>2810372</v>
      </c>
      <c r="D173" s="86" t="s">
        <v>118</v>
      </c>
      <c r="E173" s="86" t="s">
        <v>294</v>
      </c>
      <c r="F173" s="73" t="s">
        <v>532</v>
      </c>
      <c r="G173" s="86" t="s">
        <v>395</v>
      </c>
      <c r="H173" s="73" t="s">
        <v>342</v>
      </c>
      <c r="I173" s="73" t="s">
        <v>305</v>
      </c>
      <c r="J173" s="73"/>
      <c r="K173" s="85">
        <v>8.4700000000000006</v>
      </c>
      <c r="L173" s="86" t="s">
        <v>131</v>
      </c>
      <c r="M173" s="87">
        <v>2.4E-2</v>
      </c>
      <c r="N173" s="87">
        <v>5.029999934583658E-2</v>
      </c>
      <c r="O173" s="83">
        <v>0.18989700000000004</v>
      </c>
      <c r="P173" s="85">
        <v>80.430000000000007</v>
      </c>
      <c r="Q173" s="73"/>
      <c r="R173" s="83">
        <v>1.5286700000000003E-4</v>
      </c>
      <c r="S173" s="84">
        <v>2.5284451241514137E-10</v>
      </c>
      <c r="T173" s="84">
        <v>9.8929720655294027E-11</v>
      </c>
      <c r="U173" s="84">
        <v>8.1599377239929863E-12</v>
      </c>
    </row>
    <row r="174" spans="2:21">
      <c r="B174" s="76" t="s">
        <v>533</v>
      </c>
      <c r="C174" s="73">
        <v>1138114</v>
      </c>
      <c r="D174" s="86" t="s">
        <v>118</v>
      </c>
      <c r="E174" s="86" t="s">
        <v>294</v>
      </c>
      <c r="F174" s="73" t="s">
        <v>336</v>
      </c>
      <c r="G174" s="86" t="s">
        <v>310</v>
      </c>
      <c r="H174" s="73" t="s">
        <v>337</v>
      </c>
      <c r="I174" s="73" t="s">
        <v>129</v>
      </c>
      <c r="J174" s="73"/>
      <c r="K174" s="85">
        <v>1.46</v>
      </c>
      <c r="L174" s="86" t="s">
        <v>131</v>
      </c>
      <c r="M174" s="87">
        <v>3.39E-2</v>
      </c>
      <c r="N174" s="87">
        <v>5.1100369409730402E-2</v>
      </c>
      <c r="O174" s="83">
        <v>6.4090000000000008E-2</v>
      </c>
      <c r="P174" s="85">
        <v>99.19</v>
      </c>
      <c r="Q174" s="73"/>
      <c r="R174" s="83">
        <v>6.361500000000002E-5</v>
      </c>
      <c r="S174" s="84">
        <v>9.8429226805787766E-11</v>
      </c>
      <c r="T174" s="84">
        <v>4.1169213626790154E-11</v>
      </c>
      <c r="U174" s="84">
        <v>3.3957259468152959E-12</v>
      </c>
    </row>
    <row r="175" spans="2:21">
      <c r="B175" s="76" t="s">
        <v>534</v>
      </c>
      <c r="C175" s="73">
        <v>1162866</v>
      </c>
      <c r="D175" s="86" t="s">
        <v>118</v>
      </c>
      <c r="E175" s="86" t="s">
        <v>294</v>
      </c>
      <c r="F175" s="73" t="s">
        <v>336</v>
      </c>
      <c r="G175" s="86" t="s">
        <v>310</v>
      </c>
      <c r="H175" s="73" t="s">
        <v>337</v>
      </c>
      <c r="I175" s="73" t="s">
        <v>129</v>
      </c>
      <c r="J175" s="73"/>
      <c r="K175" s="85">
        <v>6.36</v>
      </c>
      <c r="L175" s="86" t="s">
        <v>131</v>
      </c>
      <c r="M175" s="87">
        <v>2.4399999999999998E-2</v>
      </c>
      <c r="N175" s="87">
        <v>5.2100045093182272E-2</v>
      </c>
      <c r="O175" s="83">
        <v>0.18989700000000004</v>
      </c>
      <c r="P175" s="85">
        <v>85.25</v>
      </c>
      <c r="Q175" s="73"/>
      <c r="R175" s="83">
        <v>1.6188700000000004E-4</v>
      </c>
      <c r="S175" s="84">
        <v>1.7286338752050457E-10</v>
      </c>
      <c r="T175" s="84">
        <v>1.0476712232021028E-10</v>
      </c>
      <c r="U175" s="84">
        <v>8.6414192619993361E-12</v>
      </c>
    </row>
    <row r="176" spans="2:21">
      <c r="B176" s="76" t="s">
        <v>535</v>
      </c>
      <c r="C176" s="73">
        <v>1132521</v>
      </c>
      <c r="D176" s="86" t="s">
        <v>118</v>
      </c>
      <c r="E176" s="86" t="s">
        <v>294</v>
      </c>
      <c r="F176" s="73" t="s">
        <v>346</v>
      </c>
      <c r="G176" s="86" t="s">
        <v>310</v>
      </c>
      <c r="H176" s="73" t="s">
        <v>337</v>
      </c>
      <c r="I176" s="73" t="s">
        <v>129</v>
      </c>
      <c r="J176" s="73"/>
      <c r="K176" s="83">
        <v>9.9999999999999985E-3</v>
      </c>
      <c r="L176" s="86" t="s">
        <v>131</v>
      </c>
      <c r="M176" s="87">
        <v>3.5000000000000003E-2</v>
      </c>
      <c r="N176" s="87">
        <v>0.14069999999995636</v>
      </c>
      <c r="O176" s="83">
        <v>901704.47268200014</v>
      </c>
      <c r="P176" s="85">
        <v>101.64</v>
      </c>
      <c r="Q176" s="73"/>
      <c r="R176" s="83">
        <v>916.49238670000011</v>
      </c>
      <c r="S176" s="84">
        <v>7.9092027040620332E-3</v>
      </c>
      <c r="T176" s="84">
        <v>5.9311908913588088E-4</v>
      </c>
      <c r="U176" s="84">
        <v>4.8921747662907607E-5</v>
      </c>
    </row>
    <row r="177" spans="2:21">
      <c r="B177" s="76" t="s">
        <v>536</v>
      </c>
      <c r="C177" s="73">
        <v>7590151</v>
      </c>
      <c r="D177" s="86" t="s">
        <v>118</v>
      </c>
      <c r="E177" s="86" t="s">
        <v>294</v>
      </c>
      <c r="F177" s="73" t="s">
        <v>350</v>
      </c>
      <c r="G177" s="86" t="s">
        <v>310</v>
      </c>
      <c r="H177" s="73" t="s">
        <v>342</v>
      </c>
      <c r="I177" s="73" t="s">
        <v>305</v>
      </c>
      <c r="J177" s="73"/>
      <c r="K177" s="83">
        <v>6.0600000000003282</v>
      </c>
      <c r="L177" s="86" t="s">
        <v>131</v>
      </c>
      <c r="M177" s="87">
        <v>2.5499999999999998E-2</v>
      </c>
      <c r="N177" s="87">
        <v>5.2400000000002972E-2</v>
      </c>
      <c r="O177" s="83">
        <v>6948053.1229510009</v>
      </c>
      <c r="P177" s="85">
        <v>85.31</v>
      </c>
      <c r="Q177" s="73"/>
      <c r="R177" s="83">
        <v>5927.3843505010009</v>
      </c>
      <c r="S177" s="84">
        <v>5.098088264426948E-3</v>
      </c>
      <c r="T177" s="84">
        <v>3.8359781902675225E-3</v>
      </c>
      <c r="U177" s="84">
        <v>3.1639979306363552E-4</v>
      </c>
    </row>
    <row r="178" spans="2:21">
      <c r="B178" s="76" t="s">
        <v>537</v>
      </c>
      <c r="C178" s="73">
        <v>5850110</v>
      </c>
      <c r="D178" s="86" t="s">
        <v>118</v>
      </c>
      <c r="E178" s="86" t="s">
        <v>294</v>
      </c>
      <c r="F178" s="73" t="s">
        <v>422</v>
      </c>
      <c r="G178" s="86" t="s">
        <v>420</v>
      </c>
      <c r="H178" s="73" t="s">
        <v>337</v>
      </c>
      <c r="I178" s="73" t="s">
        <v>129</v>
      </c>
      <c r="J178" s="73"/>
      <c r="K178" s="83">
        <v>5.6300000000172234</v>
      </c>
      <c r="L178" s="86" t="s">
        <v>131</v>
      </c>
      <c r="M178" s="87">
        <v>1.95E-2</v>
      </c>
      <c r="N178" s="87">
        <v>5.230000000017223E-2</v>
      </c>
      <c r="O178" s="83">
        <v>59343.821345000004</v>
      </c>
      <c r="P178" s="85">
        <v>83.16</v>
      </c>
      <c r="Q178" s="73"/>
      <c r="R178" s="83">
        <v>49.350319805000005</v>
      </c>
      <c r="S178" s="84">
        <v>5.2052189031384528E-5</v>
      </c>
      <c r="T178" s="84">
        <v>3.1937653990449702E-5</v>
      </c>
      <c r="U178" s="84">
        <v>2.6342869047468559E-6</v>
      </c>
    </row>
    <row r="179" spans="2:21">
      <c r="B179" s="76" t="s">
        <v>538</v>
      </c>
      <c r="C179" s="73">
        <v>4160156</v>
      </c>
      <c r="D179" s="86" t="s">
        <v>118</v>
      </c>
      <c r="E179" s="86" t="s">
        <v>294</v>
      </c>
      <c r="F179" s="73" t="s">
        <v>539</v>
      </c>
      <c r="G179" s="86" t="s">
        <v>310</v>
      </c>
      <c r="H179" s="73" t="s">
        <v>342</v>
      </c>
      <c r="I179" s="73" t="s">
        <v>305</v>
      </c>
      <c r="J179" s="73"/>
      <c r="K179" s="83">
        <v>1.310000000000094</v>
      </c>
      <c r="L179" s="86" t="s">
        <v>131</v>
      </c>
      <c r="M179" s="87">
        <v>2.5499999999999998E-2</v>
      </c>
      <c r="N179" s="87">
        <v>4.9399999999990014E-2</v>
      </c>
      <c r="O179" s="83">
        <v>1424227.170475</v>
      </c>
      <c r="P179" s="85">
        <v>97.06</v>
      </c>
      <c r="Q179" s="73"/>
      <c r="R179" s="83">
        <v>1382.3548916770003</v>
      </c>
      <c r="S179" s="84">
        <v>7.0743039601587491E-3</v>
      </c>
      <c r="T179" s="84">
        <v>8.9460762152776497E-4</v>
      </c>
      <c r="U179" s="84">
        <v>7.3789175090381776E-5</v>
      </c>
    </row>
    <row r="180" spans="2:21">
      <c r="B180" s="76" t="s">
        <v>540</v>
      </c>
      <c r="C180" s="73">
        <v>2320232</v>
      </c>
      <c r="D180" s="86" t="s">
        <v>118</v>
      </c>
      <c r="E180" s="86" t="s">
        <v>294</v>
      </c>
      <c r="F180" s="73" t="s">
        <v>541</v>
      </c>
      <c r="G180" s="86" t="s">
        <v>125</v>
      </c>
      <c r="H180" s="73" t="s">
        <v>342</v>
      </c>
      <c r="I180" s="73" t="s">
        <v>305</v>
      </c>
      <c r="J180" s="73"/>
      <c r="K180" s="85">
        <v>4.05</v>
      </c>
      <c r="L180" s="86" t="s">
        <v>131</v>
      </c>
      <c r="M180" s="87">
        <v>2.2400000000000003E-2</v>
      </c>
      <c r="N180" s="87">
        <v>5.019989467991233E-2</v>
      </c>
      <c r="O180" s="83">
        <v>0.15571600000000002</v>
      </c>
      <c r="P180" s="85">
        <v>90.04</v>
      </c>
      <c r="Q180" s="73"/>
      <c r="R180" s="83">
        <v>1.40524E-4</v>
      </c>
      <c r="S180" s="84">
        <v>2.4253623534905357E-10</v>
      </c>
      <c r="T180" s="84">
        <v>9.0941799507837116E-11</v>
      </c>
      <c r="U180" s="84">
        <v>7.5010766792466001E-12</v>
      </c>
    </row>
    <row r="181" spans="2:21">
      <c r="B181" s="76" t="s">
        <v>542</v>
      </c>
      <c r="C181" s="73">
        <v>1135920</v>
      </c>
      <c r="D181" s="86" t="s">
        <v>118</v>
      </c>
      <c r="E181" s="86" t="s">
        <v>294</v>
      </c>
      <c r="F181" s="73">
        <v>513937714</v>
      </c>
      <c r="G181" s="86" t="s">
        <v>420</v>
      </c>
      <c r="H181" s="73" t="s">
        <v>337</v>
      </c>
      <c r="I181" s="73" t="s">
        <v>129</v>
      </c>
      <c r="J181" s="73"/>
      <c r="K181" s="83">
        <v>1</v>
      </c>
      <c r="L181" s="86" t="s">
        <v>131</v>
      </c>
      <c r="M181" s="87">
        <v>4.0999999999999995E-2</v>
      </c>
      <c r="N181" s="87">
        <v>5.4999999999994983E-2</v>
      </c>
      <c r="O181" s="83">
        <v>989157.15003700007</v>
      </c>
      <c r="P181" s="85">
        <v>98.7</v>
      </c>
      <c r="Q181" s="83">
        <v>20.277721552000003</v>
      </c>
      <c r="R181" s="83">
        <v>996.57582878100015</v>
      </c>
      <c r="S181" s="84">
        <v>3.2971905001233336E-3</v>
      </c>
      <c r="T181" s="84">
        <v>6.4494605345249436E-4</v>
      </c>
      <c r="U181" s="84">
        <v>5.3196547980202769E-5</v>
      </c>
    </row>
    <row r="182" spans="2:21">
      <c r="B182" s="76" t="s">
        <v>544</v>
      </c>
      <c r="C182" s="73">
        <v>7770258</v>
      </c>
      <c r="D182" s="86" t="s">
        <v>118</v>
      </c>
      <c r="E182" s="86" t="s">
        <v>294</v>
      </c>
      <c r="F182" s="73" t="s">
        <v>545</v>
      </c>
      <c r="G182" s="86" t="s">
        <v>546</v>
      </c>
      <c r="H182" s="73" t="s">
        <v>342</v>
      </c>
      <c r="I182" s="73" t="s">
        <v>305</v>
      </c>
      <c r="J182" s="73"/>
      <c r="K182" s="85">
        <v>4.18</v>
      </c>
      <c r="L182" s="86" t="s">
        <v>131</v>
      </c>
      <c r="M182" s="87">
        <v>3.5200000000000002E-2</v>
      </c>
      <c r="N182" s="87">
        <v>4.7500018976628401E-2</v>
      </c>
      <c r="O182" s="83">
        <v>0.27345200000000003</v>
      </c>
      <c r="P182" s="85">
        <v>96.46</v>
      </c>
      <c r="Q182" s="73"/>
      <c r="R182" s="83">
        <v>2.63482E-4</v>
      </c>
      <c r="S182" s="84">
        <v>3.4026526186483664E-10</v>
      </c>
      <c r="T182" s="84">
        <v>1.7051555049617103E-10</v>
      </c>
      <c r="U182" s="84">
        <v>1.4064492083923407E-11</v>
      </c>
    </row>
    <row r="183" spans="2:21">
      <c r="B183" s="76" t="s">
        <v>547</v>
      </c>
      <c r="C183" s="73">
        <v>1410299</v>
      </c>
      <c r="D183" s="86" t="s">
        <v>118</v>
      </c>
      <c r="E183" s="86" t="s">
        <v>294</v>
      </c>
      <c r="F183" s="73" t="s">
        <v>391</v>
      </c>
      <c r="G183" s="86" t="s">
        <v>127</v>
      </c>
      <c r="H183" s="73" t="s">
        <v>342</v>
      </c>
      <c r="I183" s="73" t="s">
        <v>305</v>
      </c>
      <c r="J183" s="73"/>
      <c r="K183" s="83">
        <v>1.5399999999942819</v>
      </c>
      <c r="L183" s="86" t="s">
        <v>131</v>
      </c>
      <c r="M183" s="87">
        <v>2.7000000000000003E-2</v>
      </c>
      <c r="N183" s="87">
        <v>5.0499999999690279E-2</v>
      </c>
      <c r="O183" s="83">
        <v>43429.810783000008</v>
      </c>
      <c r="P183" s="85">
        <v>96.65</v>
      </c>
      <c r="Q183" s="73"/>
      <c r="R183" s="83">
        <v>41.974912406000009</v>
      </c>
      <c r="S183" s="84">
        <v>2.3141727088524662E-4</v>
      </c>
      <c r="T183" s="84">
        <v>2.7164570239855667E-5</v>
      </c>
      <c r="U183" s="84">
        <v>2.2405926145147126E-6</v>
      </c>
    </row>
    <row r="184" spans="2:21">
      <c r="B184" s="76" t="s">
        <v>548</v>
      </c>
      <c r="C184" s="73">
        <v>1192731</v>
      </c>
      <c r="D184" s="86" t="s">
        <v>118</v>
      </c>
      <c r="E184" s="86" t="s">
        <v>294</v>
      </c>
      <c r="F184" s="73" t="s">
        <v>391</v>
      </c>
      <c r="G184" s="86" t="s">
        <v>127</v>
      </c>
      <c r="H184" s="73" t="s">
        <v>342</v>
      </c>
      <c r="I184" s="73" t="s">
        <v>305</v>
      </c>
      <c r="J184" s="73"/>
      <c r="K184" s="83">
        <v>3.8200000000006873</v>
      </c>
      <c r="L184" s="86" t="s">
        <v>131</v>
      </c>
      <c r="M184" s="87">
        <v>4.5599999999999995E-2</v>
      </c>
      <c r="N184" s="87">
        <v>5.2600000000010139E-2</v>
      </c>
      <c r="O184" s="83">
        <v>1754732.5613110003</v>
      </c>
      <c r="P184" s="85">
        <v>97.85</v>
      </c>
      <c r="Q184" s="73"/>
      <c r="R184" s="83">
        <v>1717.0057530010004</v>
      </c>
      <c r="S184" s="84">
        <v>6.2479884288240738E-3</v>
      </c>
      <c r="T184" s="84">
        <v>1.1111809580087377E-3</v>
      </c>
      <c r="U184" s="84">
        <v>9.1652613161937127E-5</v>
      </c>
    </row>
    <row r="185" spans="2:21">
      <c r="B185" s="76" t="s">
        <v>549</v>
      </c>
      <c r="C185" s="73">
        <v>2300309</v>
      </c>
      <c r="D185" s="86" t="s">
        <v>118</v>
      </c>
      <c r="E185" s="86" t="s">
        <v>294</v>
      </c>
      <c r="F185" s="73" t="s">
        <v>398</v>
      </c>
      <c r="G185" s="86" t="s">
        <v>155</v>
      </c>
      <c r="H185" s="73" t="s">
        <v>399</v>
      </c>
      <c r="I185" s="73" t="s">
        <v>129</v>
      </c>
      <c r="J185" s="73"/>
      <c r="K185" s="83">
        <v>8.8699999999968977</v>
      </c>
      <c r="L185" s="86" t="s">
        <v>131</v>
      </c>
      <c r="M185" s="87">
        <v>2.7900000000000001E-2</v>
      </c>
      <c r="N185" s="87">
        <v>5.1199999999981823E-2</v>
      </c>
      <c r="O185" s="83">
        <v>1661598.3650000002</v>
      </c>
      <c r="P185" s="85">
        <v>82.09</v>
      </c>
      <c r="Q185" s="73"/>
      <c r="R185" s="83">
        <v>1364.0060978290003</v>
      </c>
      <c r="S185" s="84">
        <v>3.8638228188075533E-3</v>
      </c>
      <c r="T185" s="84">
        <v>8.8273297853912636E-4</v>
      </c>
      <c r="U185" s="84">
        <v>7.280972880629125E-5</v>
      </c>
    </row>
    <row r="186" spans="2:21">
      <c r="B186" s="76" t="s">
        <v>550</v>
      </c>
      <c r="C186" s="73">
        <v>2300176</v>
      </c>
      <c r="D186" s="86" t="s">
        <v>118</v>
      </c>
      <c r="E186" s="86" t="s">
        <v>294</v>
      </c>
      <c r="F186" s="73" t="s">
        <v>398</v>
      </c>
      <c r="G186" s="86" t="s">
        <v>155</v>
      </c>
      <c r="H186" s="73" t="s">
        <v>399</v>
      </c>
      <c r="I186" s="73" t="s">
        <v>129</v>
      </c>
      <c r="J186" s="73"/>
      <c r="K186" s="85">
        <v>1.38</v>
      </c>
      <c r="L186" s="86" t="s">
        <v>131</v>
      </c>
      <c r="M186" s="87">
        <v>3.6499999999999998E-2</v>
      </c>
      <c r="N186" s="87">
        <v>5.0300185057265426E-2</v>
      </c>
      <c r="O186" s="83">
        <v>0.11916000000000002</v>
      </c>
      <c r="P186" s="85">
        <v>98.51</v>
      </c>
      <c r="Q186" s="73"/>
      <c r="R186" s="83">
        <v>1.1726100000000001E-4</v>
      </c>
      <c r="S186" s="84">
        <v>7.4592886924839904E-11</v>
      </c>
      <c r="T186" s="84">
        <v>7.5886868805958335E-11</v>
      </c>
      <c r="U186" s="84">
        <v>6.2593133734104907E-12</v>
      </c>
    </row>
    <row r="187" spans="2:21">
      <c r="B187" s="76" t="s">
        <v>551</v>
      </c>
      <c r="C187" s="73">
        <v>1185941</v>
      </c>
      <c r="D187" s="86" t="s">
        <v>118</v>
      </c>
      <c r="E187" s="86" t="s">
        <v>294</v>
      </c>
      <c r="F187" s="73" t="s">
        <v>552</v>
      </c>
      <c r="G187" s="86" t="s">
        <v>128</v>
      </c>
      <c r="H187" s="73" t="s">
        <v>399</v>
      </c>
      <c r="I187" s="73" t="s">
        <v>129</v>
      </c>
      <c r="J187" s="73"/>
      <c r="K187" s="83">
        <v>1.7600000000000335</v>
      </c>
      <c r="L187" s="86" t="s">
        <v>131</v>
      </c>
      <c r="M187" s="87">
        <v>6.0999999999999999E-2</v>
      </c>
      <c r="N187" s="87">
        <v>6.4000000000005025E-2</v>
      </c>
      <c r="O187" s="83">
        <v>3560567.9250000007</v>
      </c>
      <c r="P187" s="85">
        <v>100.83</v>
      </c>
      <c r="Q187" s="73"/>
      <c r="R187" s="83">
        <v>3590.120480688</v>
      </c>
      <c r="S187" s="84">
        <v>9.2431866384569475E-3</v>
      </c>
      <c r="T187" s="84">
        <v>2.3233897196472341E-3</v>
      </c>
      <c r="U187" s="84">
        <v>1.9163821847779989E-4</v>
      </c>
    </row>
    <row r="188" spans="2:21">
      <c r="B188" s="76" t="s">
        <v>553</v>
      </c>
      <c r="C188" s="73">
        <v>1143130</v>
      </c>
      <c r="D188" s="86" t="s">
        <v>118</v>
      </c>
      <c r="E188" s="86" t="s">
        <v>294</v>
      </c>
      <c r="F188" s="73">
        <v>513834200</v>
      </c>
      <c r="G188" s="86" t="s">
        <v>420</v>
      </c>
      <c r="H188" s="73" t="s">
        <v>399</v>
      </c>
      <c r="I188" s="73" t="s">
        <v>129</v>
      </c>
      <c r="J188" s="73"/>
      <c r="K188" s="83">
        <v>7.4599999999986091</v>
      </c>
      <c r="L188" s="86" t="s">
        <v>131</v>
      </c>
      <c r="M188" s="87">
        <v>3.0499999999999999E-2</v>
      </c>
      <c r="N188" s="87">
        <v>5.2299999999989091E-2</v>
      </c>
      <c r="O188" s="83">
        <v>2957771.7034950005</v>
      </c>
      <c r="P188" s="85">
        <v>85.55</v>
      </c>
      <c r="Q188" s="73"/>
      <c r="R188" s="83">
        <v>2530.3736924120008</v>
      </c>
      <c r="S188" s="84">
        <v>4.3326934917349473E-3</v>
      </c>
      <c r="T188" s="84">
        <v>1.6375618187301647E-3</v>
      </c>
      <c r="U188" s="84">
        <v>1.3506964713451631E-4</v>
      </c>
    </row>
    <row r="189" spans="2:21">
      <c r="B189" s="76" t="s">
        <v>554</v>
      </c>
      <c r="C189" s="73">
        <v>1157601</v>
      </c>
      <c r="D189" s="86" t="s">
        <v>118</v>
      </c>
      <c r="E189" s="86" t="s">
        <v>294</v>
      </c>
      <c r="F189" s="73">
        <v>513834200</v>
      </c>
      <c r="G189" s="86" t="s">
        <v>420</v>
      </c>
      <c r="H189" s="73" t="s">
        <v>399</v>
      </c>
      <c r="I189" s="73" t="s">
        <v>129</v>
      </c>
      <c r="J189" s="73"/>
      <c r="K189" s="83">
        <v>2.8900000000000357</v>
      </c>
      <c r="L189" s="86" t="s">
        <v>131</v>
      </c>
      <c r="M189" s="87">
        <v>2.9100000000000001E-2</v>
      </c>
      <c r="N189" s="87">
        <v>5.0400000000005801E-2</v>
      </c>
      <c r="O189" s="83">
        <v>1461815.5158930002</v>
      </c>
      <c r="P189" s="85">
        <v>94.28</v>
      </c>
      <c r="Q189" s="73"/>
      <c r="R189" s="83">
        <v>1378.1996685550002</v>
      </c>
      <c r="S189" s="84">
        <v>2.4363591931550002E-3</v>
      </c>
      <c r="T189" s="84">
        <v>8.9191851882594001E-4</v>
      </c>
      <c r="U189" s="84">
        <v>7.35673720726944E-5</v>
      </c>
    </row>
    <row r="190" spans="2:21">
      <c r="B190" s="76" t="s">
        <v>555</v>
      </c>
      <c r="C190" s="73">
        <v>1138163</v>
      </c>
      <c r="D190" s="86" t="s">
        <v>118</v>
      </c>
      <c r="E190" s="86" t="s">
        <v>294</v>
      </c>
      <c r="F190" s="73">
        <v>513834200</v>
      </c>
      <c r="G190" s="86" t="s">
        <v>420</v>
      </c>
      <c r="H190" s="73" t="s">
        <v>399</v>
      </c>
      <c r="I190" s="73" t="s">
        <v>129</v>
      </c>
      <c r="J190" s="73"/>
      <c r="K190" s="85">
        <v>4.99</v>
      </c>
      <c r="L190" s="86" t="s">
        <v>131</v>
      </c>
      <c r="M190" s="87">
        <v>3.95E-2</v>
      </c>
      <c r="N190" s="87">
        <v>4.7800163710777631E-2</v>
      </c>
      <c r="O190" s="83">
        <v>9.4948000000000018E-2</v>
      </c>
      <c r="P190" s="85">
        <v>96.27</v>
      </c>
      <c r="Q190" s="73"/>
      <c r="R190" s="83">
        <v>9.1625000000000018E-5</v>
      </c>
      <c r="S190" s="84">
        <v>3.9560022782886617E-10</v>
      </c>
      <c r="T190" s="84">
        <v>5.929622256629172E-11</v>
      </c>
      <c r="U190" s="84">
        <v>4.8908809223760353E-12</v>
      </c>
    </row>
    <row r="191" spans="2:21">
      <c r="B191" s="76" t="s">
        <v>556</v>
      </c>
      <c r="C191" s="73">
        <v>1143122</v>
      </c>
      <c r="D191" s="86" t="s">
        <v>118</v>
      </c>
      <c r="E191" s="86" t="s">
        <v>294</v>
      </c>
      <c r="F191" s="73">
        <v>513834200</v>
      </c>
      <c r="G191" s="86" t="s">
        <v>420</v>
      </c>
      <c r="H191" s="73" t="s">
        <v>399</v>
      </c>
      <c r="I191" s="73" t="s">
        <v>129</v>
      </c>
      <c r="J191" s="73"/>
      <c r="K191" s="83">
        <v>6.7000000000002302</v>
      </c>
      <c r="L191" s="86" t="s">
        <v>131</v>
      </c>
      <c r="M191" s="87">
        <v>3.0499999999999999E-2</v>
      </c>
      <c r="N191" s="87">
        <v>5.1500000000000289E-2</v>
      </c>
      <c r="O191" s="83">
        <v>3976570.0118170003</v>
      </c>
      <c r="P191" s="85">
        <v>87.42</v>
      </c>
      <c r="Q191" s="73"/>
      <c r="R191" s="83">
        <v>3476.3175042260004</v>
      </c>
      <c r="S191" s="84">
        <v>5.4557902343787624E-3</v>
      </c>
      <c r="T191" s="84">
        <v>2.2497407524330764E-3</v>
      </c>
      <c r="U191" s="84">
        <v>1.8556349207684379E-4</v>
      </c>
    </row>
    <row r="192" spans="2:21">
      <c r="B192" s="76" t="s">
        <v>557</v>
      </c>
      <c r="C192" s="73">
        <v>1182666</v>
      </c>
      <c r="D192" s="86" t="s">
        <v>118</v>
      </c>
      <c r="E192" s="86" t="s">
        <v>294</v>
      </c>
      <c r="F192" s="73">
        <v>513834200</v>
      </c>
      <c r="G192" s="86" t="s">
        <v>420</v>
      </c>
      <c r="H192" s="73" t="s">
        <v>399</v>
      </c>
      <c r="I192" s="73" t="s">
        <v>129</v>
      </c>
      <c r="J192" s="73"/>
      <c r="K192" s="83">
        <v>8.3300000000000267</v>
      </c>
      <c r="L192" s="86" t="s">
        <v>131</v>
      </c>
      <c r="M192" s="87">
        <v>2.63E-2</v>
      </c>
      <c r="N192" s="87">
        <v>5.2800000000001263E-2</v>
      </c>
      <c r="O192" s="83">
        <v>4272681.5100000007</v>
      </c>
      <c r="P192" s="85">
        <v>80.77</v>
      </c>
      <c r="Q192" s="73"/>
      <c r="R192" s="83">
        <v>3451.0448556270003</v>
      </c>
      <c r="S192" s="84">
        <v>6.1593351372078685E-3</v>
      </c>
      <c r="T192" s="84">
        <v>2.2333852534299004E-3</v>
      </c>
      <c r="U192" s="84">
        <v>1.8421445507940028E-4</v>
      </c>
    </row>
    <row r="193" spans="2:21">
      <c r="B193" s="76" t="s">
        <v>558</v>
      </c>
      <c r="C193" s="73">
        <v>1141647</v>
      </c>
      <c r="D193" s="86" t="s">
        <v>118</v>
      </c>
      <c r="E193" s="86" t="s">
        <v>294</v>
      </c>
      <c r="F193" s="73" t="s">
        <v>559</v>
      </c>
      <c r="G193" s="86" t="s">
        <v>126</v>
      </c>
      <c r="H193" s="73" t="s">
        <v>396</v>
      </c>
      <c r="I193" s="73" t="s">
        <v>305</v>
      </c>
      <c r="J193" s="73"/>
      <c r="K193" s="83">
        <v>0.1100000000009152</v>
      </c>
      <c r="L193" s="86" t="s">
        <v>131</v>
      </c>
      <c r="M193" s="87">
        <v>3.4000000000000002E-2</v>
      </c>
      <c r="N193" s="87">
        <v>6.5899999999716269E-2</v>
      </c>
      <c r="O193" s="83">
        <v>10912.281406000002</v>
      </c>
      <c r="P193" s="85">
        <v>100.13</v>
      </c>
      <c r="Q193" s="73"/>
      <c r="R193" s="83">
        <v>10.926466709000001</v>
      </c>
      <c r="S193" s="84">
        <v>3.1170495344727165E-4</v>
      </c>
      <c r="T193" s="84">
        <v>7.0711945630563811E-6</v>
      </c>
      <c r="U193" s="84">
        <v>5.8324744967012233E-7</v>
      </c>
    </row>
    <row r="194" spans="2:21">
      <c r="B194" s="76" t="s">
        <v>560</v>
      </c>
      <c r="C194" s="73">
        <v>1193481</v>
      </c>
      <c r="D194" s="86" t="s">
        <v>118</v>
      </c>
      <c r="E194" s="86" t="s">
        <v>294</v>
      </c>
      <c r="F194" s="73" t="s">
        <v>427</v>
      </c>
      <c r="G194" s="86" t="s">
        <v>420</v>
      </c>
      <c r="H194" s="73" t="s">
        <v>396</v>
      </c>
      <c r="I194" s="73" t="s">
        <v>305</v>
      </c>
      <c r="J194" s="73"/>
      <c r="K194" s="83">
        <v>4.2299999999991806</v>
      </c>
      <c r="L194" s="86" t="s">
        <v>131</v>
      </c>
      <c r="M194" s="87">
        <v>4.7E-2</v>
      </c>
      <c r="N194" s="87">
        <v>4.9799999999991795E-2</v>
      </c>
      <c r="O194" s="83">
        <v>2183814.9940000004</v>
      </c>
      <c r="P194" s="85">
        <v>100.57</v>
      </c>
      <c r="Q194" s="73"/>
      <c r="R194" s="83">
        <v>2196.2626587600007</v>
      </c>
      <c r="S194" s="84">
        <v>4.375505898617512E-3</v>
      </c>
      <c r="T194" s="84">
        <v>1.4213378382304891E-3</v>
      </c>
      <c r="U194" s="84">
        <v>1.1723502470129499E-4</v>
      </c>
    </row>
    <row r="195" spans="2:21">
      <c r="B195" s="76" t="s">
        <v>561</v>
      </c>
      <c r="C195" s="73">
        <v>1136068</v>
      </c>
      <c r="D195" s="86" t="s">
        <v>118</v>
      </c>
      <c r="E195" s="86" t="s">
        <v>294</v>
      </c>
      <c r="F195" s="73">
        <v>513754069</v>
      </c>
      <c r="G195" s="86" t="s">
        <v>420</v>
      </c>
      <c r="H195" s="73" t="s">
        <v>399</v>
      </c>
      <c r="I195" s="73" t="s">
        <v>129</v>
      </c>
      <c r="J195" s="73"/>
      <c r="K195" s="85">
        <v>1.06</v>
      </c>
      <c r="L195" s="86" t="s">
        <v>131</v>
      </c>
      <c r="M195" s="87">
        <v>3.9199999999999999E-2</v>
      </c>
      <c r="N195" s="87">
        <v>5.540010184831546E-2</v>
      </c>
      <c r="O195" s="83">
        <v>0.17280599999999999</v>
      </c>
      <c r="P195" s="85">
        <v>100</v>
      </c>
      <c r="Q195" s="73"/>
      <c r="R195" s="83">
        <v>1.7280599999999999E-4</v>
      </c>
      <c r="S195" s="84">
        <v>1.8003363011457991E-10</v>
      </c>
      <c r="T195" s="84">
        <v>1.1183348471258502E-10</v>
      </c>
      <c r="U195" s="84">
        <v>9.2242681437611227E-12</v>
      </c>
    </row>
    <row r="196" spans="2:21">
      <c r="B196" s="76" t="s">
        <v>562</v>
      </c>
      <c r="C196" s="73">
        <v>1160647</v>
      </c>
      <c r="D196" s="86" t="s">
        <v>118</v>
      </c>
      <c r="E196" s="86" t="s">
        <v>294</v>
      </c>
      <c r="F196" s="73">
        <v>513754069</v>
      </c>
      <c r="G196" s="86" t="s">
        <v>420</v>
      </c>
      <c r="H196" s="73" t="s">
        <v>399</v>
      </c>
      <c r="I196" s="73" t="s">
        <v>129</v>
      </c>
      <c r="J196" s="73"/>
      <c r="K196" s="83">
        <v>6.1300000000000354</v>
      </c>
      <c r="L196" s="86" t="s">
        <v>131</v>
      </c>
      <c r="M196" s="87">
        <v>2.64E-2</v>
      </c>
      <c r="N196" s="87">
        <v>5.2200000000001072E-2</v>
      </c>
      <c r="O196" s="83">
        <v>7288369.9316810016</v>
      </c>
      <c r="P196" s="85">
        <v>86.46</v>
      </c>
      <c r="Q196" s="73"/>
      <c r="R196" s="83">
        <v>6301.5246432060012</v>
      </c>
      <c r="S196" s="84">
        <v>4.4545248246044096E-3</v>
      </c>
      <c r="T196" s="84">
        <v>4.0781075880001634E-3</v>
      </c>
      <c r="U196" s="84">
        <v>3.3637115044298692E-4</v>
      </c>
    </row>
    <row r="197" spans="2:21">
      <c r="B197" s="76" t="s">
        <v>563</v>
      </c>
      <c r="C197" s="73">
        <v>1179928</v>
      </c>
      <c r="D197" s="86" t="s">
        <v>118</v>
      </c>
      <c r="E197" s="86" t="s">
        <v>294</v>
      </c>
      <c r="F197" s="73">
        <v>513754069</v>
      </c>
      <c r="G197" s="86" t="s">
        <v>420</v>
      </c>
      <c r="H197" s="73" t="s">
        <v>399</v>
      </c>
      <c r="I197" s="73" t="s">
        <v>129</v>
      </c>
      <c r="J197" s="73"/>
      <c r="K197" s="83">
        <v>7.7400000000003173</v>
      </c>
      <c r="L197" s="86" t="s">
        <v>131</v>
      </c>
      <c r="M197" s="87">
        <v>2.5000000000000001E-2</v>
      </c>
      <c r="N197" s="87">
        <v>5.4400000000000732E-2</v>
      </c>
      <c r="O197" s="83">
        <v>4055406.2553170007</v>
      </c>
      <c r="P197" s="85">
        <v>80.78</v>
      </c>
      <c r="Q197" s="73"/>
      <c r="R197" s="83">
        <v>3275.9571732540003</v>
      </c>
      <c r="S197" s="84">
        <v>3.0408386773677454E-3</v>
      </c>
      <c r="T197" s="84">
        <v>2.1200751504819541E-3</v>
      </c>
      <c r="U197" s="84">
        <v>1.7486839226399901E-4</v>
      </c>
    </row>
    <row r="198" spans="2:21">
      <c r="B198" s="76" t="s">
        <v>564</v>
      </c>
      <c r="C198" s="73">
        <v>1143411</v>
      </c>
      <c r="D198" s="86" t="s">
        <v>118</v>
      </c>
      <c r="E198" s="86" t="s">
        <v>294</v>
      </c>
      <c r="F198" s="73">
        <v>513937714</v>
      </c>
      <c r="G198" s="86" t="s">
        <v>420</v>
      </c>
      <c r="H198" s="73" t="s">
        <v>399</v>
      </c>
      <c r="I198" s="73" t="s">
        <v>129</v>
      </c>
      <c r="J198" s="73"/>
      <c r="K198" s="83">
        <v>5.4500000000002053</v>
      </c>
      <c r="L198" s="86" t="s">
        <v>131</v>
      </c>
      <c r="M198" s="87">
        <v>3.4300000000000004E-2</v>
      </c>
      <c r="N198" s="87">
        <v>5.0100000000001456E-2</v>
      </c>
      <c r="O198" s="83">
        <v>2923264.8629810004</v>
      </c>
      <c r="P198" s="85">
        <v>92.15</v>
      </c>
      <c r="Q198" s="73"/>
      <c r="R198" s="83">
        <v>2693.788571261</v>
      </c>
      <c r="S198" s="84">
        <v>9.6198001282776103E-3</v>
      </c>
      <c r="T198" s="84">
        <v>1.7433177262540266E-3</v>
      </c>
      <c r="U198" s="84">
        <v>1.4379262354264686E-4</v>
      </c>
    </row>
    <row r="199" spans="2:21">
      <c r="B199" s="76" t="s">
        <v>565</v>
      </c>
      <c r="C199" s="73">
        <v>1184191</v>
      </c>
      <c r="D199" s="86" t="s">
        <v>118</v>
      </c>
      <c r="E199" s="86" t="s">
        <v>294</v>
      </c>
      <c r="F199" s="73">
        <v>513937714</v>
      </c>
      <c r="G199" s="86" t="s">
        <v>420</v>
      </c>
      <c r="H199" s="73" t="s">
        <v>399</v>
      </c>
      <c r="I199" s="73" t="s">
        <v>129</v>
      </c>
      <c r="J199" s="73"/>
      <c r="K199" s="83">
        <v>6.709999999999674</v>
      </c>
      <c r="L199" s="86" t="s">
        <v>131</v>
      </c>
      <c r="M199" s="87">
        <v>2.98E-2</v>
      </c>
      <c r="N199" s="87">
        <v>5.3099999999996733E-2</v>
      </c>
      <c r="O199" s="83">
        <v>2318594.3585210005</v>
      </c>
      <c r="P199" s="85">
        <v>86.08</v>
      </c>
      <c r="Q199" s="73"/>
      <c r="R199" s="83">
        <v>1995.8460238150005</v>
      </c>
      <c r="S199" s="84">
        <v>5.9066121398059631E-3</v>
      </c>
      <c r="T199" s="84">
        <v>1.2916357984849398E-3</v>
      </c>
      <c r="U199" s="84">
        <v>1.0653691942021119E-4</v>
      </c>
    </row>
    <row r="200" spans="2:21">
      <c r="B200" s="76" t="s">
        <v>566</v>
      </c>
      <c r="C200" s="73">
        <v>1139815</v>
      </c>
      <c r="D200" s="86" t="s">
        <v>118</v>
      </c>
      <c r="E200" s="86" t="s">
        <v>294</v>
      </c>
      <c r="F200" s="73">
        <v>514290345</v>
      </c>
      <c r="G200" s="86" t="s">
        <v>420</v>
      </c>
      <c r="H200" s="73" t="s">
        <v>399</v>
      </c>
      <c r="I200" s="73" t="s">
        <v>129</v>
      </c>
      <c r="J200" s="73"/>
      <c r="K200" s="83">
        <v>2.0000000000001674</v>
      </c>
      <c r="L200" s="86" t="s">
        <v>131</v>
      </c>
      <c r="M200" s="87">
        <v>3.61E-2</v>
      </c>
      <c r="N200" s="87">
        <v>4.9400000000002484E-2</v>
      </c>
      <c r="O200" s="83">
        <v>6016877.6448790012</v>
      </c>
      <c r="P200" s="85">
        <v>98.99</v>
      </c>
      <c r="Q200" s="73"/>
      <c r="R200" s="83">
        <v>5956.1069800580017</v>
      </c>
      <c r="S200" s="84">
        <v>7.8395799933276885E-3</v>
      </c>
      <c r="T200" s="84">
        <v>3.8545663860099625E-3</v>
      </c>
      <c r="U200" s="84">
        <v>3.1793298772601815E-4</v>
      </c>
    </row>
    <row r="201" spans="2:21">
      <c r="B201" s="76" t="s">
        <v>567</v>
      </c>
      <c r="C201" s="73">
        <v>1155522</v>
      </c>
      <c r="D201" s="86" t="s">
        <v>118</v>
      </c>
      <c r="E201" s="86" t="s">
        <v>294</v>
      </c>
      <c r="F201" s="73">
        <v>514290345</v>
      </c>
      <c r="G201" s="86" t="s">
        <v>420</v>
      </c>
      <c r="H201" s="73" t="s">
        <v>399</v>
      </c>
      <c r="I201" s="73" t="s">
        <v>129</v>
      </c>
      <c r="J201" s="73"/>
      <c r="K201" s="83">
        <v>3.0000000000005169</v>
      </c>
      <c r="L201" s="86" t="s">
        <v>131</v>
      </c>
      <c r="M201" s="87">
        <v>3.3000000000000002E-2</v>
      </c>
      <c r="N201" s="87">
        <v>4.4900000000010702E-2</v>
      </c>
      <c r="O201" s="83">
        <v>1980277.9770220004</v>
      </c>
      <c r="P201" s="85">
        <v>97.75</v>
      </c>
      <c r="Q201" s="73"/>
      <c r="R201" s="83">
        <v>1935.7217226570001</v>
      </c>
      <c r="S201" s="84">
        <v>6.4222801635246242E-3</v>
      </c>
      <c r="T201" s="84">
        <v>1.2527256326665764E-3</v>
      </c>
      <c r="U201" s="84">
        <v>1.0332752463161794E-4</v>
      </c>
    </row>
    <row r="202" spans="2:21">
      <c r="B202" s="76" t="s">
        <v>568</v>
      </c>
      <c r="C202" s="73">
        <v>1159359</v>
      </c>
      <c r="D202" s="86" t="s">
        <v>118</v>
      </c>
      <c r="E202" s="86" t="s">
        <v>294</v>
      </c>
      <c r="F202" s="73">
        <v>514290345</v>
      </c>
      <c r="G202" s="86" t="s">
        <v>420</v>
      </c>
      <c r="H202" s="73" t="s">
        <v>399</v>
      </c>
      <c r="I202" s="73" t="s">
        <v>129</v>
      </c>
      <c r="J202" s="73"/>
      <c r="K202" s="83">
        <v>5.390000000000386</v>
      </c>
      <c r="L202" s="86" t="s">
        <v>131</v>
      </c>
      <c r="M202" s="87">
        <v>2.6200000000000001E-2</v>
      </c>
      <c r="N202" s="87">
        <v>5.1100000000003705E-2</v>
      </c>
      <c r="O202" s="83">
        <v>5227903.4568350008</v>
      </c>
      <c r="P202" s="85">
        <v>88.3</v>
      </c>
      <c r="Q202" s="73"/>
      <c r="R202" s="83">
        <v>4616.2385784390008</v>
      </c>
      <c r="S202" s="84">
        <v>4.0421069267087845E-3</v>
      </c>
      <c r="T202" s="84">
        <v>2.987454408362576E-3</v>
      </c>
      <c r="U202" s="84">
        <v>2.4641171292140326E-4</v>
      </c>
    </row>
    <row r="203" spans="2:21">
      <c r="B203" s="76" t="s">
        <v>569</v>
      </c>
      <c r="C203" s="73">
        <v>1141829</v>
      </c>
      <c r="D203" s="86" t="s">
        <v>118</v>
      </c>
      <c r="E203" s="86" t="s">
        <v>294</v>
      </c>
      <c r="F203" s="73" t="s">
        <v>570</v>
      </c>
      <c r="G203" s="86" t="s">
        <v>126</v>
      </c>
      <c r="H203" s="73" t="s">
        <v>396</v>
      </c>
      <c r="I203" s="73" t="s">
        <v>305</v>
      </c>
      <c r="J203" s="73"/>
      <c r="K203" s="83">
        <v>2.300000000000388</v>
      </c>
      <c r="L203" s="86" t="s">
        <v>131</v>
      </c>
      <c r="M203" s="87">
        <v>2.3E-2</v>
      </c>
      <c r="N203" s="87">
        <v>5.810000000001337E-2</v>
      </c>
      <c r="O203" s="83">
        <v>2215163.6340270005</v>
      </c>
      <c r="P203" s="85">
        <v>93.13</v>
      </c>
      <c r="Q203" s="73"/>
      <c r="R203" s="83">
        <v>2062.9818428040003</v>
      </c>
      <c r="S203" s="84">
        <v>2.7134252678681441E-3</v>
      </c>
      <c r="T203" s="84">
        <v>1.3350835525361485E-3</v>
      </c>
      <c r="U203" s="84">
        <v>1.1012058431845282E-4</v>
      </c>
    </row>
    <row r="204" spans="2:21">
      <c r="B204" s="76" t="s">
        <v>571</v>
      </c>
      <c r="C204" s="73">
        <v>1173566</v>
      </c>
      <c r="D204" s="86" t="s">
        <v>118</v>
      </c>
      <c r="E204" s="86" t="s">
        <v>294</v>
      </c>
      <c r="F204" s="73" t="s">
        <v>570</v>
      </c>
      <c r="G204" s="86" t="s">
        <v>126</v>
      </c>
      <c r="H204" s="73" t="s">
        <v>396</v>
      </c>
      <c r="I204" s="73" t="s">
        <v>305</v>
      </c>
      <c r="J204" s="73"/>
      <c r="K204" s="83">
        <v>2.5900000000003116</v>
      </c>
      <c r="L204" s="86" t="s">
        <v>131</v>
      </c>
      <c r="M204" s="87">
        <v>2.1499999999999998E-2</v>
      </c>
      <c r="N204" s="87">
        <v>5.8300000000014236E-2</v>
      </c>
      <c r="O204" s="83">
        <v>1229757.0181830004</v>
      </c>
      <c r="P204" s="85">
        <v>91.16</v>
      </c>
      <c r="Q204" s="83">
        <v>65.400484111000011</v>
      </c>
      <c r="R204" s="83">
        <v>1186.4469820570002</v>
      </c>
      <c r="S204" s="84">
        <v>2.3002970316427572E-3</v>
      </c>
      <c r="T204" s="84">
        <v>7.6782345769339138E-4</v>
      </c>
      <c r="U204" s="84">
        <v>6.3331742537006309E-5</v>
      </c>
    </row>
    <row r="205" spans="2:21">
      <c r="B205" s="76" t="s">
        <v>572</v>
      </c>
      <c r="C205" s="73">
        <v>1136464</v>
      </c>
      <c r="D205" s="86" t="s">
        <v>118</v>
      </c>
      <c r="E205" s="86" t="s">
        <v>294</v>
      </c>
      <c r="F205" s="73" t="s">
        <v>570</v>
      </c>
      <c r="G205" s="86" t="s">
        <v>126</v>
      </c>
      <c r="H205" s="73" t="s">
        <v>396</v>
      </c>
      <c r="I205" s="73" t="s">
        <v>305</v>
      </c>
      <c r="J205" s="73"/>
      <c r="K205" s="83">
        <v>1.6000000000009669</v>
      </c>
      <c r="L205" s="86" t="s">
        <v>131</v>
      </c>
      <c r="M205" s="87">
        <v>2.75E-2</v>
      </c>
      <c r="N205" s="87">
        <v>5.5900000000023604E-2</v>
      </c>
      <c r="O205" s="83">
        <v>1285085.2917900002</v>
      </c>
      <c r="P205" s="85">
        <v>96.59</v>
      </c>
      <c r="Q205" s="73"/>
      <c r="R205" s="83">
        <v>1241.2638403730002</v>
      </c>
      <c r="S205" s="84">
        <v>4.0823797893679492E-3</v>
      </c>
      <c r="T205" s="84">
        <v>8.0329884793721581E-4</v>
      </c>
      <c r="U205" s="84">
        <v>6.6257829593620931E-5</v>
      </c>
    </row>
    <row r="206" spans="2:21">
      <c r="B206" s="76" t="s">
        <v>573</v>
      </c>
      <c r="C206" s="73">
        <v>1139591</v>
      </c>
      <c r="D206" s="86" t="s">
        <v>118</v>
      </c>
      <c r="E206" s="86" t="s">
        <v>294</v>
      </c>
      <c r="F206" s="73" t="s">
        <v>570</v>
      </c>
      <c r="G206" s="86" t="s">
        <v>126</v>
      </c>
      <c r="H206" s="73" t="s">
        <v>396</v>
      </c>
      <c r="I206" s="73" t="s">
        <v>305</v>
      </c>
      <c r="J206" s="73"/>
      <c r="K206" s="83">
        <v>0.54000000000054293</v>
      </c>
      <c r="L206" s="86" t="s">
        <v>131</v>
      </c>
      <c r="M206" s="87">
        <v>2.4E-2</v>
      </c>
      <c r="N206" s="87">
        <v>5.949999999995928E-2</v>
      </c>
      <c r="O206" s="83">
        <v>224743.18130300005</v>
      </c>
      <c r="P206" s="85">
        <v>98.35</v>
      </c>
      <c r="Q206" s="73"/>
      <c r="R206" s="83">
        <v>221.03491912200005</v>
      </c>
      <c r="S206" s="84">
        <v>2.4099899231269785E-3</v>
      </c>
      <c r="T206" s="84">
        <v>1.4304541074139593E-4</v>
      </c>
      <c r="U206" s="84">
        <v>1.1798695433699533E-5</v>
      </c>
    </row>
    <row r="207" spans="2:21">
      <c r="B207" s="76" t="s">
        <v>574</v>
      </c>
      <c r="C207" s="73">
        <v>1158740</v>
      </c>
      <c r="D207" s="86" t="s">
        <v>118</v>
      </c>
      <c r="E207" s="86" t="s">
        <v>294</v>
      </c>
      <c r="F207" s="73" t="s">
        <v>442</v>
      </c>
      <c r="G207" s="86" t="s">
        <v>127</v>
      </c>
      <c r="H207" s="73" t="s">
        <v>443</v>
      </c>
      <c r="I207" s="73" t="s">
        <v>305</v>
      </c>
      <c r="J207" s="73"/>
      <c r="K207" s="83">
        <v>1.6899999999634459</v>
      </c>
      <c r="L207" s="86" t="s">
        <v>131</v>
      </c>
      <c r="M207" s="87">
        <v>3.2500000000000001E-2</v>
      </c>
      <c r="N207" s="87">
        <v>6.0499999998984595E-2</v>
      </c>
      <c r="O207" s="83">
        <v>25580.393231999999</v>
      </c>
      <c r="P207" s="85">
        <v>96.25</v>
      </c>
      <c r="Q207" s="73"/>
      <c r="R207" s="83">
        <v>24.621127810000004</v>
      </c>
      <c r="S207" s="84">
        <v>6.5835066992186127E-5</v>
      </c>
      <c r="T207" s="84">
        <v>1.5933859475633009E-5</v>
      </c>
      <c r="U207" s="84">
        <v>1.3142592555886608E-6</v>
      </c>
    </row>
    <row r="208" spans="2:21">
      <c r="B208" s="76" t="s">
        <v>575</v>
      </c>
      <c r="C208" s="73">
        <v>1191832</v>
      </c>
      <c r="D208" s="86" t="s">
        <v>118</v>
      </c>
      <c r="E208" s="86" t="s">
        <v>294</v>
      </c>
      <c r="F208" s="73" t="s">
        <v>442</v>
      </c>
      <c r="G208" s="86" t="s">
        <v>127</v>
      </c>
      <c r="H208" s="73" t="s">
        <v>443</v>
      </c>
      <c r="I208" s="73" t="s">
        <v>305</v>
      </c>
      <c r="J208" s="73"/>
      <c r="K208" s="83">
        <v>2.3700000000001973</v>
      </c>
      <c r="L208" s="86" t="s">
        <v>131</v>
      </c>
      <c r="M208" s="87">
        <v>5.7000000000000002E-2</v>
      </c>
      <c r="N208" s="87">
        <v>6.3900000000005036E-2</v>
      </c>
      <c r="O208" s="83">
        <v>4606945.7753040008</v>
      </c>
      <c r="P208" s="85">
        <v>98.88</v>
      </c>
      <c r="Q208" s="73"/>
      <c r="R208" s="83">
        <v>4555.3478294300012</v>
      </c>
      <c r="S208" s="84">
        <v>1.1617946812791746E-2</v>
      </c>
      <c r="T208" s="84">
        <v>2.9480482265839582E-3</v>
      </c>
      <c r="U208" s="84">
        <v>2.4316140566162366E-4</v>
      </c>
    </row>
    <row r="209" spans="2:21">
      <c r="B209" s="76" t="s">
        <v>576</v>
      </c>
      <c r="C209" s="73">
        <v>1161678</v>
      </c>
      <c r="D209" s="86" t="s">
        <v>118</v>
      </c>
      <c r="E209" s="86" t="s">
        <v>294</v>
      </c>
      <c r="F209" s="73" t="s">
        <v>446</v>
      </c>
      <c r="G209" s="86" t="s">
        <v>127</v>
      </c>
      <c r="H209" s="73" t="s">
        <v>443</v>
      </c>
      <c r="I209" s="73" t="s">
        <v>305</v>
      </c>
      <c r="J209" s="73"/>
      <c r="K209" s="83">
        <v>1.9099999999996049</v>
      </c>
      <c r="L209" s="86" t="s">
        <v>131</v>
      </c>
      <c r="M209" s="87">
        <v>2.7999999999999997E-2</v>
      </c>
      <c r="N209" s="87">
        <v>5.8399999999981141E-2</v>
      </c>
      <c r="O209" s="83">
        <v>1391338.7794650001</v>
      </c>
      <c r="P209" s="85">
        <v>94.56</v>
      </c>
      <c r="Q209" s="73"/>
      <c r="R209" s="83">
        <v>1315.6499189720003</v>
      </c>
      <c r="S209" s="84">
        <v>4.001682217014425E-3</v>
      </c>
      <c r="T209" s="84">
        <v>8.5143869483969852E-4</v>
      </c>
      <c r="U209" s="84">
        <v>7.022850847722489E-5</v>
      </c>
    </row>
    <row r="210" spans="2:21">
      <c r="B210" s="76" t="s">
        <v>577</v>
      </c>
      <c r="C210" s="73">
        <v>1192459</v>
      </c>
      <c r="D210" s="86" t="s">
        <v>118</v>
      </c>
      <c r="E210" s="86" t="s">
        <v>294</v>
      </c>
      <c r="F210" s="73" t="s">
        <v>446</v>
      </c>
      <c r="G210" s="86" t="s">
        <v>127</v>
      </c>
      <c r="H210" s="73" t="s">
        <v>443</v>
      </c>
      <c r="I210" s="73" t="s">
        <v>305</v>
      </c>
      <c r="J210" s="73"/>
      <c r="K210" s="83">
        <v>3.489999999999668</v>
      </c>
      <c r="L210" s="86" t="s">
        <v>131</v>
      </c>
      <c r="M210" s="87">
        <v>5.6500000000000002E-2</v>
      </c>
      <c r="N210" s="87">
        <v>6.2499999999995649E-2</v>
      </c>
      <c r="O210" s="83">
        <v>3412916.5377390003</v>
      </c>
      <c r="P210" s="85">
        <v>100.78</v>
      </c>
      <c r="Q210" s="73"/>
      <c r="R210" s="83">
        <v>3439.5371603860003</v>
      </c>
      <c r="S210" s="84">
        <v>7.9208051841324744E-3</v>
      </c>
      <c r="T210" s="84">
        <v>2.2259379098202373E-3</v>
      </c>
      <c r="U210" s="84">
        <v>1.8360018204131325E-4</v>
      </c>
    </row>
    <row r="211" spans="2:21">
      <c r="B211" s="76" t="s">
        <v>578</v>
      </c>
      <c r="C211" s="73">
        <v>7390149</v>
      </c>
      <c r="D211" s="86" t="s">
        <v>118</v>
      </c>
      <c r="E211" s="86" t="s">
        <v>294</v>
      </c>
      <c r="F211" s="73" t="s">
        <v>579</v>
      </c>
      <c r="G211" s="86" t="s">
        <v>456</v>
      </c>
      <c r="H211" s="73" t="s">
        <v>451</v>
      </c>
      <c r="I211" s="73" t="s">
        <v>129</v>
      </c>
      <c r="J211" s="73"/>
      <c r="K211" s="83">
        <v>1.9299999999913438</v>
      </c>
      <c r="L211" s="86" t="s">
        <v>131</v>
      </c>
      <c r="M211" s="87">
        <v>0.04</v>
      </c>
      <c r="N211" s="87">
        <v>4.9299999999913434E-2</v>
      </c>
      <c r="O211" s="83">
        <v>41107.579897000011</v>
      </c>
      <c r="P211" s="85">
        <v>98.36</v>
      </c>
      <c r="Q211" s="73"/>
      <c r="R211" s="83">
        <v>40.433415795000009</v>
      </c>
      <c r="S211" s="84">
        <v>2.0799591513159796E-4</v>
      </c>
      <c r="T211" s="84">
        <v>2.6166972137470505E-5</v>
      </c>
      <c r="U211" s="84">
        <v>2.1583085613998726E-6</v>
      </c>
    </row>
    <row r="212" spans="2:21">
      <c r="B212" s="76" t="s">
        <v>580</v>
      </c>
      <c r="C212" s="73">
        <v>7390222</v>
      </c>
      <c r="D212" s="86" t="s">
        <v>118</v>
      </c>
      <c r="E212" s="86" t="s">
        <v>294</v>
      </c>
      <c r="F212" s="73" t="s">
        <v>579</v>
      </c>
      <c r="G212" s="86" t="s">
        <v>456</v>
      </c>
      <c r="H212" s="73" t="s">
        <v>443</v>
      </c>
      <c r="I212" s="73" t="s">
        <v>305</v>
      </c>
      <c r="J212" s="73"/>
      <c r="K212" s="83">
        <v>3.5499999999985583</v>
      </c>
      <c r="L212" s="86" t="s">
        <v>131</v>
      </c>
      <c r="M212" s="87">
        <v>0.04</v>
      </c>
      <c r="N212" s="87">
        <v>5.129999999997982E-2</v>
      </c>
      <c r="O212" s="83">
        <v>353297.63388000004</v>
      </c>
      <c r="P212" s="85">
        <v>98.13</v>
      </c>
      <c r="Q212" s="73"/>
      <c r="R212" s="83">
        <v>346.69096449</v>
      </c>
      <c r="S212" s="84">
        <v>4.5630187307335563E-4</v>
      </c>
      <c r="T212" s="84">
        <v>2.2436523429327556E-4</v>
      </c>
      <c r="U212" s="84">
        <v>1.8506130686868081E-5</v>
      </c>
    </row>
    <row r="213" spans="2:21">
      <c r="B213" s="76" t="s">
        <v>581</v>
      </c>
      <c r="C213" s="73">
        <v>2590388</v>
      </c>
      <c r="D213" s="86" t="s">
        <v>118</v>
      </c>
      <c r="E213" s="86" t="s">
        <v>294</v>
      </c>
      <c r="F213" s="73" t="s">
        <v>582</v>
      </c>
      <c r="G213" s="86" t="s">
        <v>318</v>
      </c>
      <c r="H213" s="73" t="s">
        <v>443</v>
      </c>
      <c r="I213" s="73" t="s">
        <v>305</v>
      </c>
      <c r="J213" s="73"/>
      <c r="K213" s="83">
        <v>0.99000000000297927</v>
      </c>
      <c r="L213" s="86" t="s">
        <v>131</v>
      </c>
      <c r="M213" s="87">
        <v>5.9000000000000004E-2</v>
      </c>
      <c r="N213" s="87">
        <v>5.4500000000411851E-2</v>
      </c>
      <c r="O213" s="83">
        <v>56782.595171000008</v>
      </c>
      <c r="P213" s="85">
        <v>100.49</v>
      </c>
      <c r="Q213" s="73"/>
      <c r="R213" s="83">
        <v>57.060829817000005</v>
      </c>
      <c r="S213" s="84">
        <v>2.157994236526102E-4</v>
      </c>
      <c r="T213" s="84">
        <v>3.6927603434064131E-5</v>
      </c>
      <c r="U213" s="84">
        <v>3.0458687472514148E-6</v>
      </c>
    </row>
    <row r="214" spans="2:21">
      <c r="B214" s="76" t="s">
        <v>583</v>
      </c>
      <c r="C214" s="73">
        <v>2590511</v>
      </c>
      <c r="D214" s="86" t="s">
        <v>118</v>
      </c>
      <c r="E214" s="86" t="s">
        <v>294</v>
      </c>
      <c r="F214" s="73" t="s">
        <v>582</v>
      </c>
      <c r="G214" s="86" t="s">
        <v>318</v>
      </c>
      <c r="H214" s="73" t="s">
        <v>443</v>
      </c>
      <c r="I214" s="73" t="s">
        <v>305</v>
      </c>
      <c r="J214" s="73"/>
      <c r="K214" s="85">
        <v>3.2</v>
      </c>
      <c r="L214" s="86" t="s">
        <v>131</v>
      </c>
      <c r="M214" s="87">
        <v>2.7000000000000003E-2</v>
      </c>
      <c r="N214" s="87">
        <v>5.7000014890309952E-2</v>
      </c>
      <c r="O214" s="83">
        <v>0.95185800000000009</v>
      </c>
      <c r="P214" s="85">
        <v>91.75</v>
      </c>
      <c r="Q214" s="73"/>
      <c r="R214" s="83">
        <v>8.7305100000000012E-4</v>
      </c>
      <c r="S214" s="84">
        <v>1.2730342994633114E-9</v>
      </c>
      <c r="T214" s="84">
        <v>5.6500547238988865E-10</v>
      </c>
      <c r="U214" s="84">
        <v>4.6602875636139914E-11</v>
      </c>
    </row>
    <row r="215" spans="2:21">
      <c r="B215" s="76" t="s">
        <v>584</v>
      </c>
      <c r="C215" s="73">
        <v>1141191</v>
      </c>
      <c r="D215" s="86" t="s">
        <v>118</v>
      </c>
      <c r="E215" s="86" t="s">
        <v>294</v>
      </c>
      <c r="F215" s="73" t="s">
        <v>585</v>
      </c>
      <c r="G215" s="86" t="s">
        <v>482</v>
      </c>
      <c r="H215" s="73" t="s">
        <v>451</v>
      </c>
      <c r="I215" s="73" t="s">
        <v>129</v>
      </c>
      <c r="J215" s="73"/>
      <c r="K215" s="83">
        <v>1.3100000000039229</v>
      </c>
      <c r="L215" s="86" t="s">
        <v>131</v>
      </c>
      <c r="M215" s="87">
        <v>3.0499999999999999E-2</v>
      </c>
      <c r="N215" s="87">
        <v>5.6899999999960767E-2</v>
      </c>
      <c r="O215" s="83">
        <v>86948.236030000015</v>
      </c>
      <c r="P215" s="85">
        <v>96.75</v>
      </c>
      <c r="Q215" s="73"/>
      <c r="R215" s="83">
        <v>84.122418357000015</v>
      </c>
      <c r="S215" s="84">
        <v>1.2953471739405725E-3</v>
      </c>
      <c r="T215" s="84">
        <v>5.4440836471611195E-5</v>
      </c>
      <c r="U215" s="84">
        <v>4.4903981564680695E-6</v>
      </c>
    </row>
    <row r="216" spans="2:21">
      <c r="B216" s="76" t="s">
        <v>586</v>
      </c>
      <c r="C216" s="73">
        <v>1168368</v>
      </c>
      <c r="D216" s="86" t="s">
        <v>118</v>
      </c>
      <c r="E216" s="86" t="s">
        <v>294</v>
      </c>
      <c r="F216" s="73" t="s">
        <v>585</v>
      </c>
      <c r="G216" s="86" t="s">
        <v>482</v>
      </c>
      <c r="H216" s="73" t="s">
        <v>451</v>
      </c>
      <c r="I216" s="73" t="s">
        <v>129</v>
      </c>
      <c r="J216" s="73"/>
      <c r="K216" s="83">
        <v>2.9300000000014621</v>
      </c>
      <c r="L216" s="86" t="s">
        <v>131</v>
      </c>
      <c r="M216" s="87">
        <v>2.58E-2</v>
      </c>
      <c r="N216" s="87">
        <v>5.5300000000023213E-2</v>
      </c>
      <c r="O216" s="83">
        <v>1263739.1434990002</v>
      </c>
      <c r="P216" s="85">
        <v>92</v>
      </c>
      <c r="Q216" s="73"/>
      <c r="R216" s="83">
        <v>1162.6400118100003</v>
      </c>
      <c r="S216" s="84">
        <v>4.1771667526038321E-3</v>
      </c>
      <c r="T216" s="84">
        <v>7.5241649009289812E-4</v>
      </c>
      <c r="U216" s="84">
        <v>6.2060942464966731E-5</v>
      </c>
    </row>
    <row r="217" spans="2:21">
      <c r="B217" s="76" t="s">
        <v>587</v>
      </c>
      <c r="C217" s="73">
        <v>1186162</v>
      </c>
      <c r="D217" s="86" t="s">
        <v>118</v>
      </c>
      <c r="E217" s="86" t="s">
        <v>294</v>
      </c>
      <c r="F217" s="73" t="s">
        <v>585</v>
      </c>
      <c r="G217" s="86" t="s">
        <v>482</v>
      </c>
      <c r="H217" s="73" t="s">
        <v>451</v>
      </c>
      <c r="I217" s="73" t="s">
        <v>129</v>
      </c>
      <c r="J217" s="73"/>
      <c r="K217" s="83">
        <v>4.4000000000000554</v>
      </c>
      <c r="L217" s="86" t="s">
        <v>131</v>
      </c>
      <c r="M217" s="87">
        <v>0.04</v>
      </c>
      <c r="N217" s="87">
        <v>5.6300000000001231E-2</v>
      </c>
      <c r="O217" s="83">
        <v>3797939.1200000006</v>
      </c>
      <c r="P217" s="85">
        <v>93.51</v>
      </c>
      <c r="Q217" s="73"/>
      <c r="R217" s="83">
        <v>3551.452871112001</v>
      </c>
      <c r="S217" s="84">
        <v>8.676541481523789E-3</v>
      </c>
      <c r="T217" s="84">
        <v>2.2983655102772485E-3</v>
      </c>
      <c r="U217" s="84">
        <v>1.8957416746564015E-4</v>
      </c>
    </row>
    <row r="218" spans="2:21">
      <c r="B218" s="76" t="s">
        <v>588</v>
      </c>
      <c r="C218" s="73">
        <v>2380046</v>
      </c>
      <c r="D218" s="86" t="s">
        <v>118</v>
      </c>
      <c r="E218" s="86" t="s">
        <v>294</v>
      </c>
      <c r="F218" s="73" t="s">
        <v>589</v>
      </c>
      <c r="G218" s="86" t="s">
        <v>127</v>
      </c>
      <c r="H218" s="73" t="s">
        <v>443</v>
      </c>
      <c r="I218" s="73" t="s">
        <v>305</v>
      </c>
      <c r="J218" s="73"/>
      <c r="K218" s="83">
        <v>0.99000000000039357</v>
      </c>
      <c r="L218" s="86" t="s">
        <v>131</v>
      </c>
      <c r="M218" s="87">
        <v>2.9500000000000002E-2</v>
      </c>
      <c r="N218" s="87">
        <v>4.6600000000050962E-2</v>
      </c>
      <c r="O218" s="83">
        <v>490680.78807900014</v>
      </c>
      <c r="P218" s="85">
        <v>98.38</v>
      </c>
      <c r="Q218" s="73"/>
      <c r="R218" s="83">
        <v>482.73175941900007</v>
      </c>
      <c r="S218" s="84">
        <v>9.1477067985894587E-3</v>
      </c>
      <c r="T218" s="84">
        <v>3.1240567362975834E-4</v>
      </c>
      <c r="U218" s="84">
        <v>2.5767896892413696E-5</v>
      </c>
    </row>
    <row r="219" spans="2:21">
      <c r="B219" s="76" t="s">
        <v>590</v>
      </c>
      <c r="C219" s="73">
        <v>1132505</v>
      </c>
      <c r="D219" s="86" t="s">
        <v>118</v>
      </c>
      <c r="E219" s="86" t="s">
        <v>294</v>
      </c>
      <c r="F219" s="73" t="s">
        <v>471</v>
      </c>
      <c r="G219" s="86" t="s">
        <v>318</v>
      </c>
      <c r="H219" s="73" t="s">
        <v>443</v>
      </c>
      <c r="I219" s="73" t="s">
        <v>305</v>
      </c>
      <c r="J219" s="73"/>
      <c r="K219" s="85">
        <v>0.9</v>
      </c>
      <c r="L219" s="86" t="s">
        <v>131</v>
      </c>
      <c r="M219" s="87">
        <v>6.4000000000000001E-2</v>
      </c>
      <c r="N219" s="87">
        <v>5.6400301506499953E-2</v>
      </c>
      <c r="O219" s="83">
        <v>9.5423000000000008E-2</v>
      </c>
      <c r="P219" s="85">
        <v>101.3</v>
      </c>
      <c r="Q219" s="73"/>
      <c r="R219" s="83">
        <v>9.6847000000000017E-5</v>
      </c>
      <c r="S219" s="84">
        <v>1.3737874953696597E-10</v>
      </c>
      <c r="T219" s="84">
        <v>6.2675702776290895E-11</v>
      </c>
      <c r="U219" s="84">
        <v>5.1696277728715067E-12</v>
      </c>
    </row>
    <row r="220" spans="2:21">
      <c r="B220" s="76" t="s">
        <v>591</v>
      </c>
      <c r="C220" s="73">
        <v>1162817</v>
      </c>
      <c r="D220" s="86" t="s">
        <v>118</v>
      </c>
      <c r="E220" s="86" t="s">
        <v>294</v>
      </c>
      <c r="F220" s="73" t="s">
        <v>471</v>
      </c>
      <c r="G220" s="86" t="s">
        <v>318</v>
      </c>
      <c r="H220" s="73" t="s">
        <v>443</v>
      </c>
      <c r="I220" s="73" t="s">
        <v>305</v>
      </c>
      <c r="J220" s="73"/>
      <c r="K220" s="83">
        <v>4.9399999999998103</v>
      </c>
      <c r="L220" s="86" t="s">
        <v>131</v>
      </c>
      <c r="M220" s="87">
        <v>2.4300000000000002E-2</v>
      </c>
      <c r="N220" s="87">
        <v>5.1599999999998411E-2</v>
      </c>
      <c r="O220" s="83">
        <v>4577701.3592340006</v>
      </c>
      <c r="P220" s="85">
        <v>87.92</v>
      </c>
      <c r="Q220" s="73"/>
      <c r="R220" s="83">
        <v>4024.715034754001</v>
      </c>
      <c r="S220" s="84">
        <v>3.1255322110138161E-3</v>
      </c>
      <c r="T220" s="84">
        <v>2.6046428209186762E-3</v>
      </c>
      <c r="U220" s="84">
        <v>2.1483658369962717E-4</v>
      </c>
    </row>
    <row r="221" spans="2:21">
      <c r="B221" s="76" t="s">
        <v>592</v>
      </c>
      <c r="C221" s="73">
        <v>1141415</v>
      </c>
      <c r="D221" s="86" t="s">
        <v>118</v>
      </c>
      <c r="E221" s="86" t="s">
        <v>294</v>
      </c>
      <c r="F221" s="73" t="s">
        <v>593</v>
      </c>
      <c r="G221" s="86" t="s">
        <v>155</v>
      </c>
      <c r="H221" s="73" t="s">
        <v>443</v>
      </c>
      <c r="I221" s="73" t="s">
        <v>305</v>
      </c>
      <c r="J221" s="73"/>
      <c r="K221" s="85">
        <v>0.98</v>
      </c>
      <c r="L221" s="86" t="s">
        <v>131</v>
      </c>
      <c r="M221" s="87">
        <v>2.1600000000000001E-2</v>
      </c>
      <c r="N221" s="87">
        <v>5.320025772557184E-2</v>
      </c>
      <c r="O221" s="83">
        <v>4.1777000000000009E-2</v>
      </c>
      <c r="P221" s="85">
        <v>97.08</v>
      </c>
      <c r="Q221" s="73"/>
      <c r="R221" s="83">
        <v>4.0352999999999998E-5</v>
      </c>
      <c r="S221" s="84">
        <v>3.2663401957933938E-10</v>
      </c>
      <c r="T221" s="84">
        <v>2.6114930086958461E-11</v>
      </c>
      <c r="U221" s="84">
        <v>2.1540160203071223E-12</v>
      </c>
    </row>
    <row r="222" spans="2:21">
      <c r="B222" s="76" t="s">
        <v>594</v>
      </c>
      <c r="C222" s="73">
        <v>1156397</v>
      </c>
      <c r="D222" s="86" t="s">
        <v>118</v>
      </c>
      <c r="E222" s="86" t="s">
        <v>294</v>
      </c>
      <c r="F222" s="73" t="s">
        <v>593</v>
      </c>
      <c r="G222" s="86" t="s">
        <v>155</v>
      </c>
      <c r="H222" s="73" t="s">
        <v>443</v>
      </c>
      <c r="I222" s="73" t="s">
        <v>305</v>
      </c>
      <c r="J222" s="73"/>
      <c r="K222" s="85">
        <v>2.96</v>
      </c>
      <c r="L222" s="86" t="s">
        <v>131</v>
      </c>
      <c r="M222" s="87">
        <v>0.04</v>
      </c>
      <c r="N222" s="87">
        <v>5.0500089461442126E-2</v>
      </c>
      <c r="O222" s="83">
        <v>0.12675600000000004</v>
      </c>
      <c r="P222" s="85">
        <v>97.11</v>
      </c>
      <c r="Q222" s="73"/>
      <c r="R222" s="83">
        <v>1.2295800000000002E-4</v>
      </c>
      <c r="S222" s="84">
        <v>1.8622303324288886E-10</v>
      </c>
      <c r="T222" s="84">
        <v>7.9573750988333939E-11</v>
      </c>
      <c r="U222" s="84">
        <v>6.5634154046768074E-12</v>
      </c>
    </row>
    <row r="223" spans="2:21">
      <c r="B223" s="76" t="s">
        <v>595</v>
      </c>
      <c r="C223" s="73">
        <v>1136134</v>
      </c>
      <c r="D223" s="86" t="s">
        <v>118</v>
      </c>
      <c r="E223" s="86" t="s">
        <v>294</v>
      </c>
      <c r="F223" s="73" t="s">
        <v>596</v>
      </c>
      <c r="G223" s="86" t="s">
        <v>597</v>
      </c>
      <c r="H223" s="73" t="s">
        <v>443</v>
      </c>
      <c r="I223" s="73" t="s">
        <v>305</v>
      </c>
      <c r="J223" s="73"/>
      <c r="K223" s="85">
        <v>1.21</v>
      </c>
      <c r="L223" s="86" t="s">
        <v>131</v>
      </c>
      <c r="M223" s="87">
        <v>3.3500000000000002E-2</v>
      </c>
      <c r="N223" s="87">
        <v>5.0700223407650576E-2</v>
      </c>
      <c r="O223" s="83">
        <v>0.11109000000000002</v>
      </c>
      <c r="P223" s="85">
        <v>98.83</v>
      </c>
      <c r="Q223" s="73"/>
      <c r="R223" s="83">
        <v>1.0966500000000001E-4</v>
      </c>
      <c r="S223" s="84">
        <v>5.388752743126904E-10</v>
      </c>
      <c r="T223" s="84">
        <v>7.0971025896124209E-11</v>
      </c>
      <c r="U223" s="84">
        <v>5.8538439983887349E-12</v>
      </c>
    </row>
    <row r="224" spans="2:21">
      <c r="B224" s="76" t="s">
        <v>598</v>
      </c>
      <c r="C224" s="73">
        <v>1141951</v>
      </c>
      <c r="D224" s="86" t="s">
        <v>118</v>
      </c>
      <c r="E224" s="86" t="s">
        <v>294</v>
      </c>
      <c r="F224" s="73" t="s">
        <v>596</v>
      </c>
      <c r="G224" s="86" t="s">
        <v>597</v>
      </c>
      <c r="H224" s="73" t="s">
        <v>443</v>
      </c>
      <c r="I224" s="73" t="s">
        <v>305</v>
      </c>
      <c r="J224" s="73"/>
      <c r="K224" s="85">
        <v>3.71</v>
      </c>
      <c r="L224" s="86" t="s">
        <v>131</v>
      </c>
      <c r="M224" s="87">
        <v>2.6200000000000001E-2</v>
      </c>
      <c r="N224" s="87">
        <v>5.2000011934313542E-2</v>
      </c>
      <c r="O224" s="83">
        <v>0.15666500000000003</v>
      </c>
      <c r="P224" s="85">
        <v>91.08</v>
      </c>
      <c r="Q224" s="83">
        <v>2.4686999999999999E-5</v>
      </c>
      <c r="R224" s="83">
        <v>1.67584E-4</v>
      </c>
      <c r="S224" s="84">
        <v>3.5747461110465129E-10</v>
      </c>
      <c r="T224" s="84">
        <v>1.0845400450258585E-10</v>
      </c>
      <c r="U224" s="84">
        <v>8.9455212932656512E-12</v>
      </c>
    </row>
    <row r="225" spans="2:21">
      <c r="B225" s="76" t="s">
        <v>599</v>
      </c>
      <c r="C225" s="73">
        <v>7150410</v>
      </c>
      <c r="D225" s="86" t="s">
        <v>118</v>
      </c>
      <c r="E225" s="86" t="s">
        <v>294</v>
      </c>
      <c r="F225" s="73" t="s">
        <v>600</v>
      </c>
      <c r="G225" s="86" t="s">
        <v>482</v>
      </c>
      <c r="H225" s="73" t="s">
        <v>476</v>
      </c>
      <c r="I225" s="73" t="s">
        <v>129</v>
      </c>
      <c r="J225" s="73"/>
      <c r="K225" s="83">
        <v>2.0999999999995485</v>
      </c>
      <c r="L225" s="86" t="s">
        <v>131</v>
      </c>
      <c r="M225" s="87">
        <v>2.9500000000000002E-2</v>
      </c>
      <c r="N225" s="87">
        <v>6.0799999999992922E-2</v>
      </c>
      <c r="O225" s="83">
        <v>3064610.2608430004</v>
      </c>
      <c r="P225" s="85">
        <v>93.88</v>
      </c>
      <c r="Q225" s="73"/>
      <c r="R225" s="83">
        <v>2877.0561129630005</v>
      </c>
      <c r="S225" s="84">
        <v>7.7607978984252073E-3</v>
      </c>
      <c r="T225" s="84">
        <v>1.8619215237103866E-3</v>
      </c>
      <c r="U225" s="84">
        <v>1.5357532175166262E-4</v>
      </c>
    </row>
    <row r="226" spans="2:21">
      <c r="B226" s="76" t="s">
        <v>601</v>
      </c>
      <c r="C226" s="73">
        <v>7150444</v>
      </c>
      <c r="D226" s="86" t="s">
        <v>118</v>
      </c>
      <c r="E226" s="86" t="s">
        <v>294</v>
      </c>
      <c r="F226" s="73" t="s">
        <v>600</v>
      </c>
      <c r="G226" s="86" t="s">
        <v>482</v>
      </c>
      <c r="H226" s="73" t="s">
        <v>476</v>
      </c>
      <c r="I226" s="73" t="s">
        <v>129</v>
      </c>
      <c r="J226" s="73"/>
      <c r="K226" s="83">
        <v>3.4300000000060162</v>
      </c>
      <c r="L226" s="86" t="s">
        <v>131</v>
      </c>
      <c r="M226" s="87">
        <v>2.5499999999999998E-2</v>
      </c>
      <c r="N226" s="87">
        <v>6.0000000000121123E-2</v>
      </c>
      <c r="O226" s="83">
        <v>277563.21805700002</v>
      </c>
      <c r="P226" s="85">
        <v>89.23</v>
      </c>
      <c r="Q226" s="73"/>
      <c r="R226" s="83">
        <v>247.66965965700004</v>
      </c>
      <c r="S226" s="84">
        <v>4.7667522721839636E-4</v>
      </c>
      <c r="T226" s="84">
        <v>1.6028240395022311E-4</v>
      </c>
      <c r="U226" s="84">
        <v>1.3220439983277344E-5</v>
      </c>
    </row>
    <row r="227" spans="2:21">
      <c r="B227" s="76" t="s">
        <v>602</v>
      </c>
      <c r="C227" s="73">
        <v>1155878</v>
      </c>
      <c r="D227" s="86" t="s">
        <v>118</v>
      </c>
      <c r="E227" s="86" t="s">
        <v>294</v>
      </c>
      <c r="F227" s="73">
        <v>514486042</v>
      </c>
      <c r="G227" s="86" t="s">
        <v>420</v>
      </c>
      <c r="H227" s="73" t="s">
        <v>476</v>
      </c>
      <c r="I227" s="73" t="s">
        <v>129</v>
      </c>
      <c r="J227" s="73"/>
      <c r="K227" s="83">
        <v>2.2999999999998346</v>
      </c>
      <c r="L227" s="86" t="s">
        <v>131</v>
      </c>
      <c r="M227" s="87">
        <v>3.27E-2</v>
      </c>
      <c r="N227" s="87">
        <v>5.2399999999987096E-2</v>
      </c>
      <c r="O227" s="83">
        <v>1256808.5065790003</v>
      </c>
      <c r="P227" s="85">
        <v>96.17</v>
      </c>
      <c r="Q227" s="73"/>
      <c r="R227" s="83">
        <v>1208.6727406440002</v>
      </c>
      <c r="S227" s="84">
        <v>3.9823713028457547E-3</v>
      </c>
      <c r="T227" s="84">
        <v>7.8220712511908766E-4</v>
      </c>
      <c r="U227" s="84">
        <v>6.4518138593306382E-5</v>
      </c>
    </row>
    <row r="228" spans="2:21">
      <c r="B228" s="76" t="s">
        <v>604</v>
      </c>
      <c r="C228" s="73">
        <v>7200249</v>
      </c>
      <c r="D228" s="86" t="s">
        <v>118</v>
      </c>
      <c r="E228" s="86" t="s">
        <v>294</v>
      </c>
      <c r="F228" s="73" t="s">
        <v>605</v>
      </c>
      <c r="G228" s="86" t="s">
        <v>523</v>
      </c>
      <c r="H228" s="73" t="s">
        <v>476</v>
      </c>
      <c r="I228" s="73" t="s">
        <v>129</v>
      </c>
      <c r="J228" s="73"/>
      <c r="K228" s="83">
        <v>5.0600000000005059</v>
      </c>
      <c r="L228" s="86" t="s">
        <v>131</v>
      </c>
      <c r="M228" s="87">
        <v>7.4999999999999997E-3</v>
      </c>
      <c r="N228" s="87">
        <v>4.5200000000003973E-2</v>
      </c>
      <c r="O228" s="83">
        <v>3519265.3370700004</v>
      </c>
      <c r="P228" s="85">
        <v>83.2</v>
      </c>
      <c r="Q228" s="73"/>
      <c r="R228" s="83">
        <v>2928.028760442</v>
      </c>
      <c r="S228" s="84">
        <v>6.6203496670698657E-3</v>
      </c>
      <c r="T228" s="84">
        <v>1.894909086599422E-3</v>
      </c>
      <c r="U228" s="84">
        <v>1.5629620741734379E-4</v>
      </c>
    </row>
    <row r="229" spans="2:21">
      <c r="B229" s="76" t="s">
        <v>606</v>
      </c>
      <c r="C229" s="73">
        <v>7200173</v>
      </c>
      <c r="D229" s="86" t="s">
        <v>118</v>
      </c>
      <c r="E229" s="86" t="s">
        <v>294</v>
      </c>
      <c r="F229" s="73" t="s">
        <v>605</v>
      </c>
      <c r="G229" s="86" t="s">
        <v>523</v>
      </c>
      <c r="H229" s="73" t="s">
        <v>476</v>
      </c>
      <c r="I229" s="73" t="s">
        <v>129</v>
      </c>
      <c r="J229" s="73"/>
      <c r="K229" s="83">
        <v>2.3900000000002146</v>
      </c>
      <c r="L229" s="86" t="s">
        <v>131</v>
      </c>
      <c r="M229" s="87">
        <v>3.4500000000000003E-2</v>
      </c>
      <c r="N229" s="87">
        <v>5.2500000000004876E-2</v>
      </c>
      <c r="O229" s="83">
        <v>1582328.8734940002</v>
      </c>
      <c r="P229" s="85">
        <v>97.08</v>
      </c>
      <c r="Q229" s="73"/>
      <c r="R229" s="83">
        <v>1536.1248172530004</v>
      </c>
      <c r="S229" s="84">
        <v>3.6002730922019104E-3</v>
      </c>
      <c r="T229" s="84">
        <v>9.9412168134720971E-4</v>
      </c>
      <c r="U229" s="84">
        <v>8.1997310374800237E-5</v>
      </c>
    </row>
    <row r="230" spans="2:21">
      <c r="B230" s="76" t="s">
        <v>607</v>
      </c>
      <c r="C230" s="73">
        <v>1168483</v>
      </c>
      <c r="D230" s="86" t="s">
        <v>118</v>
      </c>
      <c r="E230" s="86" t="s">
        <v>294</v>
      </c>
      <c r="F230" s="73" t="s">
        <v>608</v>
      </c>
      <c r="G230" s="86" t="s">
        <v>523</v>
      </c>
      <c r="H230" s="73" t="s">
        <v>476</v>
      </c>
      <c r="I230" s="73" t="s">
        <v>129</v>
      </c>
      <c r="J230" s="73"/>
      <c r="K230" s="83">
        <v>4.0600000000002128</v>
      </c>
      <c r="L230" s="86" t="s">
        <v>131</v>
      </c>
      <c r="M230" s="87">
        <v>2.5000000000000001E-3</v>
      </c>
      <c r="N230" s="87">
        <v>5.4800000000005206E-2</v>
      </c>
      <c r="O230" s="83">
        <v>2075370.9666050002</v>
      </c>
      <c r="P230" s="85">
        <v>81.400000000000006</v>
      </c>
      <c r="Q230" s="73"/>
      <c r="R230" s="83">
        <v>1689.3518976940002</v>
      </c>
      <c r="S230" s="84">
        <v>3.6628373472119761E-3</v>
      </c>
      <c r="T230" s="84">
        <v>1.0932844323978247E-3</v>
      </c>
      <c r="U230" s="84">
        <v>9.0176468950737629E-5</v>
      </c>
    </row>
    <row r="231" spans="2:21">
      <c r="B231" s="76" t="s">
        <v>609</v>
      </c>
      <c r="C231" s="73">
        <v>1161751</v>
      </c>
      <c r="D231" s="86" t="s">
        <v>118</v>
      </c>
      <c r="E231" s="86" t="s">
        <v>294</v>
      </c>
      <c r="F231" s="73" t="s">
        <v>608</v>
      </c>
      <c r="G231" s="86" t="s">
        <v>523</v>
      </c>
      <c r="H231" s="73" t="s">
        <v>476</v>
      </c>
      <c r="I231" s="73" t="s">
        <v>129</v>
      </c>
      <c r="J231" s="73"/>
      <c r="K231" s="83">
        <v>3.2599999999687146</v>
      </c>
      <c r="L231" s="86" t="s">
        <v>131</v>
      </c>
      <c r="M231" s="87">
        <v>2.0499999999999997E-2</v>
      </c>
      <c r="N231" s="87">
        <v>5.3199999999462427E-2</v>
      </c>
      <c r="O231" s="83">
        <v>49986.765625000007</v>
      </c>
      <c r="P231" s="85">
        <v>90.8</v>
      </c>
      <c r="Q231" s="73"/>
      <c r="R231" s="83">
        <v>45.387984517000007</v>
      </c>
      <c r="S231" s="84">
        <v>8.9470028352182075E-5</v>
      </c>
      <c r="T231" s="84">
        <v>2.9373380974138438E-5</v>
      </c>
      <c r="U231" s="84">
        <v>2.4227801100059389E-6</v>
      </c>
    </row>
    <row r="232" spans="2:21">
      <c r="B232" s="76" t="s">
        <v>610</v>
      </c>
      <c r="C232" s="73">
        <v>1162825</v>
      </c>
      <c r="D232" s="86" t="s">
        <v>118</v>
      </c>
      <c r="E232" s="86" t="s">
        <v>294</v>
      </c>
      <c r="F232" s="73" t="s">
        <v>611</v>
      </c>
      <c r="G232" s="86" t="s">
        <v>482</v>
      </c>
      <c r="H232" s="73" t="s">
        <v>476</v>
      </c>
      <c r="I232" s="73" t="s">
        <v>129</v>
      </c>
      <c r="J232" s="73"/>
      <c r="K232" s="83">
        <v>2.8299994854458772</v>
      </c>
      <c r="L232" s="86" t="s">
        <v>131</v>
      </c>
      <c r="M232" s="87">
        <v>2.4E-2</v>
      </c>
      <c r="N232" s="87">
        <v>5.8099980316262928E-2</v>
      </c>
      <c r="O232" s="83">
        <v>1.3354500000000002</v>
      </c>
      <c r="P232" s="85">
        <v>91.67</v>
      </c>
      <c r="Q232" s="73"/>
      <c r="R232" s="83">
        <v>1.2243610000000002E-3</v>
      </c>
      <c r="S232" s="84">
        <v>5.1243708932510036E-9</v>
      </c>
      <c r="T232" s="84">
        <v>7.9235997115948151E-10</v>
      </c>
      <c r="U232" s="84">
        <v>6.5355567334256423E-11</v>
      </c>
    </row>
    <row r="233" spans="2:21">
      <c r="B233" s="76" t="s">
        <v>612</v>
      </c>
      <c r="C233" s="73">
        <v>1140102</v>
      </c>
      <c r="D233" s="86" t="s">
        <v>118</v>
      </c>
      <c r="E233" s="86" t="s">
        <v>294</v>
      </c>
      <c r="F233" s="73" t="s">
        <v>481</v>
      </c>
      <c r="G233" s="86" t="s">
        <v>482</v>
      </c>
      <c r="H233" s="73" t="s">
        <v>483</v>
      </c>
      <c r="I233" s="73" t="s">
        <v>305</v>
      </c>
      <c r="J233" s="73"/>
      <c r="K233" s="83">
        <v>2.5099999999998328</v>
      </c>
      <c r="L233" s="86" t="s">
        <v>131</v>
      </c>
      <c r="M233" s="87">
        <v>4.2999999999999997E-2</v>
      </c>
      <c r="N233" s="87">
        <v>6.0699999999994717E-2</v>
      </c>
      <c r="O233" s="83">
        <v>2384013.859863</v>
      </c>
      <c r="P233" s="85">
        <v>97.81</v>
      </c>
      <c r="Q233" s="73"/>
      <c r="R233" s="83">
        <v>2331.8040360890004</v>
      </c>
      <c r="S233" s="84">
        <v>1.9685403011169911E-3</v>
      </c>
      <c r="T233" s="84">
        <v>1.5090550734505939E-3</v>
      </c>
      <c r="U233" s="84">
        <v>1.2447013233099185E-4</v>
      </c>
    </row>
    <row r="234" spans="2:21">
      <c r="B234" s="76" t="s">
        <v>613</v>
      </c>
      <c r="C234" s="73">
        <v>1132836</v>
      </c>
      <c r="D234" s="86" t="s">
        <v>118</v>
      </c>
      <c r="E234" s="86" t="s">
        <v>294</v>
      </c>
      <c r="F234" s="73" t="s">
        <v>491</v>
      </c>
      <c r="G234" s="86" t="s">
        <v>155</v>
      </c>
      <c r="H234" s="73" t="s">
        <v>483</v>
      </c>
      <c r="I234" s="73" t="s">
        <v>305</v>
      </c>
      <c r="J234" s="73"/>
      <c r="K234" s="83">
        <v>1.4799999999974189</v>
      </c>
      <c r="L234" s="86" t="s">
        <v>131</v>
      </c>
      <c r="M234" s="87">
        <v>4.1399999999999999E-2</v>
      </c>
      <c r="N234" s="87">
        <v>5.4099999999983127E-2</v>
      </c>
      <c r="O234" s="83">
        <v>133141.83891800002</v>
      </c>
      <c r="P234" s="85">
        <v>98.21</v>
      </c>
      <c r="Q234" s="83">
        <v>70.704963136000018</v>
      </c>
      <c r="R234" s="83">
        <v>201.46356297400001</v>
      </c>
      <c r="S234" s="84">
        <v>8.8712812812304597E-4</v>
      </c>
      <c r="T234" s="84">
        <v>1.3037957183197196E-4</v>
      </c>
      <c r="U234" s="84">
        <v>1.0753989595671918E-5</v>
      </c>
    </row>
    <row r="235" spans="2:21">
      <c r="B235" s="76" t="s">
        <v>614</v>
      </c>
      <c r="C235" s="73">
        <v>1139252</v>
      </c>
      <c r="D235" s="86" t="s">
        <v>118</v>
      </c>
      <c r="E235" s="86" t="s">
        <v>294</v>
      </c>
      <c r="F235" s="73" t="s">
        <v>491</v>
      </c>
      <c r="G235" s="86" t="s">
        <v>155</v>
      </c>
      <c r="H235" s="73" t="s">
        <v>483</v>
      </c>
      <c r="I235" s="73" t="s">
        <v>305</v>
      </c>
      <c r="J235" s="73"/>
      <c r="K235" s="83">
        <v>2.0300000000004839</v>
      </c>
      <c r="L235" s="86" t="s">
        <v>131</v>
      </c>
      <c r="M235" s="87">
        <v>3.5499999999999997E-2</v>
      </c>
      <c r="N235" s="87">
        <v>5.6100000000004313E-2</v>
      </c>
      <c r="O235" s="83">
        <v>1184357.418145</v>
      </c>
      <c r="P235" s="85">
        <v>96.08</v>
      </c>
      <c r="Q235" s="83">
        <v>349.76227952300007</v>
      </c>
      <c r="R235" s="83">
        <v>1487.6928870760003</v>
      </c>
      <c r="S235" s="84">
        <v>3.8566432141132877E-3</v>
      </c>
      <c r="T235" s="84">
        <v>9.6277837426845929E-4</v>
      </c>
      <c r="U235" s="84">
        <v>7.9412046491181813E-5</v>
      </c>
    </row>
    <row r="236" spans="2:21">
      <c r="B236" s="76" t="s">
        <v>615</v>
      </c>
      <c r="C236" s="73">
        <v>1143080</v>
      </c>
      <c r="D236" s="86" t="s">
        <v>118</v>
      </c>
      <c r="E236" s="86" t="s">
        <v>294</v>
      </c>
      <c r="F236" s="73" t="s">
        <v>491</v>
      </c>
      <c r="G236" s="86" t="s">
        <v>155</v>
      </c>
      <c r="H236" s="73" t="s">
        <v>483</v>
      </c>
      <c r="I236" s="73" t="s">
        <v>305</v>
      </c>
      <c r="J236" s="73"/>
      <c r="K236" s="83">
        <v>2.5300000000001019</v>
      </c>
      <c r="L236" s="86" t="s">
        <v>131</v>
      </c>
      <c r="M236" s="87">
        <v>2.5000000000000001E-2</v>
      </c>
      <c r="N236" s="87">
        <v>5.5800000000002375E-2</v>
      </c>
      <c r="O236" s="83">
        <v>5103913.7263970012</v>
      </c>
      <c r="P236" s="85">
        <v>93.8</v>
      </c>
      <c r="Q236" s="73"/>
      <c r="R236" s="83">
        <v>4787.4709623670005</v>
      </c>
      <c r="S236" s="84">
        <v>4.5148127427621981E-3</v>
      </c>
      <c r="T236" s="84">
        <v>3.098269508476643E-3</v>
      </c>
      <c r="U236" s="84">
        <v>2.5555198249680756E-4</v>
      </c>
    </row>
    <row r="237" spans="2:21">
      <c r="B237" s="76" t="s">
        <v>616</v>
      </c>
      <c r="C237" s="73">
        <v>1189190</v>
      </c>
      <c r="D237" s="86" t="s">
        <v>118</v>
      </c>
      <c r="E237" s="86" t="s">
        <v>294</v>
      </c>
      <c r="F237" s="73" t="s">
        <v>491</v>
      </c>
      <c r="G237" s="86" t="s">
        <v>155</v>
      </c>
      <c r="H237" s="73" t="s">
        <v>483</v>
      </c>
      <c r="I237" s="73" t="s">
        <v>305</v>
      </c>
      <c r="J237" s="73"/>
      <c r="K237" s="83">
        <v>4.3199999999996246</v>
      </c>
      <c r="L237" s="86" t="s">
        <v>131</v>
      </c>
      <c r="M237" s="87">
        <v>4.7300000000000002E-2</v>
      </c>
      <c r="N237" s="87">
        <v>5.7899999999993124E-2</v>
      </c>
      <c r="O237" s="83">
        <v>2385770.4067060007</v>
      </c>
      <c r="P237" s="85">
        <v>95.85</v>
      </c>
      <c r="Q237" s="83">
        <v>56.736933973000006</v>
      </c>
      <c r="R237" s="83">
        <v>2343.4977624590006</v>
      </c>
      <c r="S237" s="84">
        <v>6.0412250907309183E-3</v>
      </c>
      <c r="T237" s="84">
        <v>1.5166228093465267E-3</v>
      </c>
      <c r="U237" s="84">
        <v>1.2509433558572058E-4</v>
      </c>
    </row>
    <row r="238" spans="2:21">
      <c r="B238" s="76" t="s">
        <v>617</v>
      </c>
      <c r="C238" s="73">
        <v>1137512</v>
      </c>
      <c r="D238" s="86" t="s">
        <v>118</v>
      </c>
      <c r="E238" s="86" t="s">
        <v>294</v>
      </c>
      <c r="F238" s="73" t="s">
        <v>618</v>
      </c>
      <c r="G238" s="86" t="s">
        <v>475</v>
      </c>
      <c r="H238" s="73" t="s">
        <v>476</v>
      </c>
      <c r="I238" s="73" t="s">
        <v>129</v>
      </c>
      <c r="J238" s="73"/>
      <c r="K238" s="83">
        <v>1.0800000000003802</v>
      </c>
      <c r="L238" s="86" t="s">
        <v>131</v>
      </c>
      <c r="M238" s="87">
        <v>3.5000000000000003E-2</v>
      </c>
      <c r="N238" s="87">
        <v>5.9600000000016376E-2</v>
      </c>
      <c r="O238" s="83">
        <v>1384665.2986280003</v>
      </c>
      <c r="P238" s="85">
        <v>98.76</v>
      </c>
      <c r="Q238" s="73"/>
      <c r="R238" s="83">
        <v>1367.4954795560004</v>
      </c>
      <c r="S238" s="84">
        <v>5.7778647971124574E-3</v>
      </c>
      <c r="T238" s="84">
        <v>8.849911739607139E-4</v>
      </c>
      <c r="U238" s="84">
        <v>7.2995989657799817E-5</v>
      </c>
    </row>
    <row r="239" spans="2:21">
      <c r="B239" s="76" t="s">
        <v>619</v>
      </c>
      <c r="C239" s="73">
        <v>1141852</v>
      </c>
      <c r="D239" s="86" t="s">
        <v>118</v>
      </c>
      <c r="E239" s="86" t="s">
        <v>294</v>
      </c>
      <c r="F239" s="73" t="s">
        <v>618</v>
      </c>
      <c r="G239" s="86" t="s">
        <v>475</v>
      </c>
      <c r="H239" s="73" t="s">
        <v>476</v>
      </c>
      <c r="I239" s="73" t="s">
        <v>129</v>
      </c>
      <c r="J239" s="73"/>
      <c r="K239" s="83">
        <v>2.4099999999998567</v>
      </c>
      <c r="L239" s="86" t="s">
        <v>131</v>
      </c>
      <c r="M239" s="87">
        <v>2.6499999999999999E-2</v>
      </c>
      <c r="N239" s="87">
        <v>6.4399999999992241E-2</v>
      </c>
      <c r="O239" s="83">
        <v>1059790.8419970002</v>
      </c>
      <c r="P239" s="85">
        <v>92.35</v>
      </c>
      <c r="Q239" s="73"/>
      <c r="R239" s="83">
        <v>978.71687745400004</v>
      </c>
      <c r="S239" s="84">
        <v>1.478139329187546E-3</v>
      </c>
      <c r="T239" s="84">
        <v>6.3338841795250672E-4</v>
      </c>
      <c r="U239" s="84">
        <v>5.2243249160678981E-5</v>
      </c>
    </row>
    <row r="240" spans="2:21">
      <c r="B240" s="76" t="s">
        <v>620</v>
      </c>
      <c r="C240" s="73">
        <v>1168038</v>
      </c>
      <c r="D240" s="86" t="s">
        <v>118</v>
      </c>
      <c r="E240" s="86" t="s">
        <v>294</v>
      </c>
      <c r="F240" s="73" t="s">
        <v>618</v>
      </c>
      <c r="G240" s="86" t="s">
        <v>475</v>
      </c>
      <c r="H240" s="73" t="s">
        <v>476</v>
      </c>
      <c r="I240" s="73" t="s">
        <v>129</v>
      </c>
      <c r="J240" s="73"/>
      <c r="K240" s="83">
        <v>2.1700000000013757</v>
      </c>
      <c r="L240" s="86" t="s">
        <v>131</v>
      </c>
      <c r="M240" s="87">
        <v>4.99E-2</v>
      </c>
      <c r="N240" s="87">
        <v>5.6200000000030483E-2</v>
      </c>
      <c r="O240" s="83">
        <v>806522.13848000008</v>
      </c>
      <c r="P240" s="85">
        <v>100.04</v>
      </c>
      <c r="Q240" s="73"/>
      <c r="R240" s="83">
        <v>806.84475631700013</v>
      </c>
      <c r="S240" s="84">
        <v>3.795398298729412E-3</v>
      </c>
      <c r="T240" s="84">
        <v>5.2215930419665193E-4</v>
      </c>
      <c r="U240" s="84">
        <v>4.3068830843000886E-5</v>
      </c>
    </row>
    <row r="241" spans="2:21">
      <c r="B241" s="76" t="s">
        <v>621</v>
      </c>
      <c r="C241" s="73">
        <v>1190008</v>
      </c>
      <c r="D241" s="86" t="s">
        <v>118</v>
      </c>
      <c r="E241" s="86" t="s">
        <v>294</v>
      </c>
      <c r="F241" s="73" t="s">
        <v>622</v>
      </c>
      <c r="G241" s="86" t="s">
        <v>482</v>
      </c>
      <c r="H241" s="73" t="s">
        <v>483</v>
      </c>
      <c r="I241" s="73" t="s">
        <v>305</v>
      </c>
      <c r="J241" s="73"/>
      <c r="K241" s="83">
        <v>3.9200000000004414</v>
      </c>
      <c r="L241" s="86" t="s">
        <v>131</v>
      </c>
      <c r="M241" s="87">
        <v>5.3399999999999996E-2</v>
      </c>
      <c r="N241" s="87">
        <v>6.1000000000004183E-2</v>
      </c>
      <c r="O241" s="83">
        <v>3431594.7073830003</v>
      </c>
      <c r="P241" s="85">
        <v>97.88</v>
      </c>
      <c r="Q241" s="73"/>
      <c r="R241" s="83">
        <v>3358.8450140559999</v>
      </c>
      <c r="S241" s="84">
        <v>8.578986768457501E-3</v>
      </c>
      <c r="T241" s="84">
        <v>2.1737170152157574E-3</v>
      </c>
      <c r="U241" s="84">
        <v>1.7929288950029306E-4</v>
      </c>
    </row>
    <row r="242" spans="2:21">
      <c r="B242" s="76" t="s">
        <v>623</v>
      </c>
      <c r="C242" s="73">
        <v>1188572</v>
      </c>
      <c r="D242" s="86" t="s">
        <v>118</v>
      </c>
      <c r="E242" s="86" t="s">
        <v>294</v>
      </c>
      <c r="F242" s="73" t="s">
        <v>624</v>
      </c>
      <c r="G242" s="86" t="s">
        <v>482</v>
      </c>
      <c r="H242" s="73" t="s">
        <v>497</v>
      </c>
      <c r="I242" s="73" t="s">
        <v>129</v>
      </c>
      <c r="J242" s="73"/>
      <c r="K242" s="83">
        <v>3.3700000000000951</v>
      </c>
      <c r="L242" s="86" t="s">
        <v>131</v>
      </c>
      <c r="M242" s="87">
        <v>4.53E-2</v>
      </c>
      <c r="N242" s="87">
        <v>6.1500000000000006E-2</v>
      </c>
      <c r="O242" s="83">
        <v>6634985.4003680013</v>
      </c>
      <c r="P242" s="85">
        <v>95.06</v>
      </c>
      <c r="Q242" s="73"/>
      <c r="R242" s="83">
        <v>6307.2173428200012</v>
      </c>
      <c r="S242" s="84">
        <v>9.4785505719542883E-3</v>
      </c>
      <c r="T242" s="84">
        <v>4.0817916871359319E-3</v>
      </c>
      <c r="U242" s="84">
        <v>3.3667502292253869E-4</v>
      </c>
    </row>
    <row r="243" spans="2:21">
      <c r="B243" s="76" t="s">
        <v>625</v>
      </c>
      <c r="C243" s="73">
        <v>1150812</v>
      </c>
      <c r="D243" s="86" t="s">
        <v>118</v>
      </c>
      <c r="E243" s="86" t="s">
        <v>294</v>
      </c>
      <c r="F243" s="73" t="s">
        <v>507</v>
      </c>
      <c r="G243" s="86" t="s">
        <v>508</v>
      </c>
      <c r="H243" s="73" t="s">
        <v>497</v>
      </c>
      <c r="I243" s="73" t="s">
        <v>129</v>
      </c>
      <c r="J243" s="73"/>
      <c r="K243" s="83">
        <v>1.9099999999998625</v>
      </c>
      <c r="L243" s="86" t="s">
        <v>131</v>
      </c>
      <c r="M243" s="87">
        <v>3.7499999999999999E-2</v>
      </c>
      <c r="N243" s="87">
        <v>5.8200000000005331E-2</v>
      </c>
      <c r="O243" s="83">
        <v>1283082.7016320003</v>
      </c>
      <c r="P243" s="85">
        <v>96.32</v>
      </c>
      <c r="Q243" s="73"/>
      <c r="R243" s="83">
        <v>1235.8652583870003</v>
      </c>
      <c r="S243" s="84">
        <v>3.4716777131379652E-3</v>
      </c>
      <c r="T243" s="84">
        <v>7.9980509056767446E-4</v>
      </c>
      <c r="U243" s="84">
        <v>6.5969656915386716E-5</v>
      </c>
    </row>
    <row r="244" spans="2:21">
      <c r="B244" s="76" t="s">
        <v>626</v>
      </c>
      <c r="C244" s="73">
        <v>1161785</v>
      </c>
      <c r="D244" s="86" t="s">
        <v>118</v>
      </c>
      <c r="E244" s="86" t="s">
        <v>294</v>
      </c>
      <c r="F244" s="73" t="s">
        <v>507</v>
      </c>
      <c r="G244" s="86" t="s">
        <v>508</v>
      </c>
      <c r="H244" s="73" t="s">
        <v>497</v>
      </c>
      <c r="I244" s="73" t="s">
        <v>129</v>
      </c>
      <c r="J244" s="73"/>
      <c r="K244" s="83">
        <v>3.6700000000002477</v>
      </c>
      <c r="L244" s="86" t="s">
        <v>131</v>
      </c>
      <c r="M244" s="87">
        <v>2.6600000000000002E-2</v>
      </c>
      <c r="N244" s="87">
        <v>6.9000000000002906E-2</v>
      </c>
      <c r="O244" s="83">
        <v>7921713.3459280012</v>
      </c>
      <c r="P244" s="85">
        <v>86.57</v>
      </c>
      <c r="Q244" s="73"/>
      <c r="R244" s="83">
        <v>6857.8269791900011</v>
      </c>
      <c r="S244" s="84">
        <v>9.625450059145441E-3</v>
      </c>
      <c r="T244" s="84">
        <v>4.4381253465666601E-3</v>
      </c>
      <c r="U244" s="84">
        <v>3.6606619526849708E-4</v>
      </c>
    </row>
    <row r="245" spans="2:21">
      <c r="B245" s="76" t="s">
        <v>627</v>
      </c>
      <c r="C245" s="73">
        <v>1172725</v>
      </c>
      <c r="D245" s="86" t="s">
        <v>118</v>
      </c>
      <c r="E245" s="86" t="s">
        <v>294</v>
      </c>
      <c r="F245" s="73" t="s">
        <v>628</v>
      </c>
      <c r="G245" s="86" t="s">
        <v>482</v>
      </c>
      <c r="H245" s="73" t="s">
        <v>497</v>
      </c>
      <c r="I245" s="73" t="s">
        <v>129</v>
      </c>
      <c r="J245" s="73"/>
      <c r="K245" s="83">
        <v>3.4199999999996842</v>
      </c>
      <c r="L245" s="86" t="s">
        <v>131</v>
      </c>
      <c r="M245" s="87">
        <v>2.5000000000000001E-2</v>
      </c>
      <c r="N245" s="87">
        <v>6.3499999999992576E-2</v>
      </c>
      <c r="O245" s="83">
        <v>2373711.9500000007</v>
      </c>
      <c r="P245" s="85">
        <v>88.04</v>
      </c>
      <c r="Q245" s="73"/>
      <c r="R245" s="83">
        <v>2089.8161061730002</v>
      </c>
      <c r="S245" s="84">
        <v>1.1255383348261727E-2</v>
      </c>
      <c r="T245" s="84">
        <v>1.352449669350672E-3</v>
      </c>
      <c r="U245" s="84">
        <v>1.1155297926281795E-4</v>
      </c>
    </row>
    <row r="246" spans="2:21">
      <c r="B246" s="76" t="s">
        <v>629</v>
      </c>
      <c r="C246" s="73">
        <v>1159375</v>
      </c>
      <c r="D246" s="86" t="s">
        <v>118</v>
      </c>
      <c r="E246" s="86" t="s">
        <v>294</v>
      </c>
      <c r="F246" s="73" t="s">
        <v>630</v>
      </c>
      <c r="G246" s="86" t="s">
        <v>523</v>
      </c>
      <c r="H246" s="73" t="s">
        <v>512</v>
      </c>
      <c r="I246" s="73"/>
      <c r="J246" s="73"/>
      <c r="K246" s="83">
        <v>1.4599999999991731</v>
      </c>
      <c r="L246" s="86" t="s">
        <v>131</v>
      </c>
      <c r="M246" s="87">
        <v>3.5499999999999997E-2</v>
      </c>
      <c r="N246" s="87">
        <v>6.9699999999948192E-2</v>
      </c>
      <c r="O246" s="83">
        <v>431056.13952000008</v>
      </c>
      <c r="P246" s="85">
        <v>95.38</v>
      </c>
      <c r="Q246" s="73"/>
      <c r="R246" s="83">
        <v>411.14135092900005</v>
      </c>
      <c r="S246" s="84">
        <v>1.5050716737010587E-3</v>
      </c>
      <c r="T246" s="84">
        <v>2.6607507831805544E-4</v>
      </c>
      <c r="U246" s="84">
        <v>2.1946449000366238E-5</v>
      </c>
    </row>
    <row r="247" spans="2:21">
      <c r="B247" s="76" t="s">
        <v>631</v>
      </c>
      <c r="C247" s="73">
        <v>1193275</v>
      </c>
      <c r="D247" s="86" t="s">
        <v>118</v>
      </c>
      <c r="E247" s="86" t="s">
        <v>294</v>
      </c>
      <c r="F247" s="73" t="s">
        <v>630</v>
      </c>
      <c r="G247" s="86" t="s">
        <v>523</v>
      </c>
      <c r="H247" s="73" t="s">
        <v>512</v>
      </c>
      <c r="I247" s="73"/>
      <c r="J247" s="73"/>
      <c r="K247" s="83">
        <v>3.7300000000003619</v>
      </c>
      <c r="L247" s="86" t="s">
        <v>131</v>
      </c>
      <c r="M247" s="87">
        <v>6.0499999999999998E-2</v>
      </c>
      <c r="N247" s="87">
        <v>6.0300000000003615E-2</v>
      </c>
      <c r="O247" s="83">
        <v>2163733.3909030003</v>
      </c>
      <c r="P247" s="85">
        <v>101.87</v>
      </c>
      <c r="Q247" s="73"/>
      <c r="R247" s="83">
        <v>2204.1951089400009</v>
      </c>
      <c r="S247" s="84">
        <v>9.8351517768318197E-3</v>
      </c>
      <c r="T247" s="84">
        <v>1.4264714189275622E-3</v>
      </c>
      <c r="U247" s="84">
        <v>1.1765845356080998E-4</v>
      </c>
    </row>
    <row r="248" spans="2:21">
      <c r="B248" s="76" t="s">
        <v>632</v>
      </c>
      <c r="C248" s="73">
        <v>7200116</v>
      </c>
      <c r="D248" s="86" t="s">
        <v>118</v>
      </c>
      <c r="E248" s="86" t="s">
        <v>294</v>
      </c>
      <c r="F248" s="73" t="s">
        <v>605</v>
      </c>
      <c r="G248" s="86" t="s">
        <v>523</v>
      </c>
      <c r="H248" s="73" t="s">
        <v>512</v>
      </c>
      <c r="I248" s="73"/>
      <c r="J248" s="73"/>
      <c r="K248" s="83">
        <v>1.4700000000006921</v>
      </c>
      <c r="L248" s="86" t="s">
        <v>131</v>
      </c>
      <c r="M248" s="87">
        <v>4.2500000000000003E-2</v>
      </c>
      <c r="N248" s="87">
        <v>4.7500000000024717E-2</v>
      </c>
      <c r="O248" s="83">
        <v>200808.86283500004</v>
      </c>
      <c r="P248" s="85">
        <v>100.73</v>
      </c>
      <c r="Q248" s="73"/>
      <c r="R248" s="83">
        <v>202.27476953800004</v>
      </c>
      <c r="S248" s="84">
        <v>2.1714935153825362E-3</v>
      </c>
      <c r="T248" s="84">
        <v>1.3090455393255783E-4</v>
      </c>
      <c r="U248" s="84">
        <v>1.0797291256877635E-5</v>
      </c>
    </row>
    <row r="249" spans="2:21">
      <c r="B249" s="76" t="s">
        <v>633</v>
      </c>
      <c r="C249" s="73">
        <v>1183581</v>
      </c>
      <c r="D249" s="86" t="s">
        <v>118</v>
      </c>
      <c r="E249" s="86" t="s">
        <v>294</v>
      </c>
      <c r="F249" s="73" t="s">
        <v>634</v>
      </c>
      <c r="G249" s="86" t="s">
        <v>310</v>
      </c>
      <c r="H249" s="73" t="s">
        <v>512</v>
      </c>
      <c r="I249" s="73"/>
      <c r="J249" s="73"/>
      <c r="K249" s="83">
        <v>2.4799999999995177</v>
      </c>
      <c r="L249" s="86" t="s">
        <v>131</v>
      </c>
      <c r="M249" s="87">
        <v>0.01</v>
      </c>
      <c r="N249" s="87">
        <v>6.7299999999969343E-2</v>
      </c>
      <c r="O249" s="83">
        <v>665778.72773600009</v>
      </c>
      <c r="P249" s="85">
        <v>87.2</v>
      </c>
      <c r="Q249" s="73"/>
      <c r="R249" s="83">
        <v>580.55905058600013</v>
      </c>
      <c r="S249" s="84">
        <v>3.6987707096444449E-3</v>
      </c>
      <c r="T249" s="84">
        <v>3.7571578364444712E-4</v>
      </c>
      <c r="U249" s="84">
        <v>3.0989851948963827E-5</v>
      </c>
    </row>
    <row r="250" spans="2:21">
      <c r="B250" s="72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83"/>
      <c r="P250" s="85"/>
      <c r="Q250" s="73"/>
      <c r="R250" s="73"/>
      <c r="S250" s="73"/>
      <c r="T250" s="84"/>
      <c r="U250" s="73"/>
    </row>
    <row r="251" spans="2:21">
      <c r="B251" s="89" t="s">
        <v>46</v>
      </c>
      <c r="C251" s="71"/>
      <c r="D251" s="71"/>
      <c r="E251" s="71"/>
      <c r="F251" s="71"/>
      <c r="G251" s="71"/>
      <c r="H251" s="71"/>
      <c r="I251" s="71"/>
      <c r="J251" s="71"/>
      <c r="K251" s="80">
        <v>3.6862044781994356</v>
      </c>
      <c r="L251" s="71"/>
      <c r="M251" s="71"/>
      <c r="N251" s="91">
        <v>7.9157326455217905E-2</v>
      </c>
      <c r="O251" s="80"/>
      <c r="P251" s="82"/>
      <c r="Q251" s="71"/>
      <c r="R251" s="80">
        <v>12447.452722077003</v>
      </c>
      <c r="S251" s="71"/>
      <c r="T251" s="81">
        <v>8.0555189849022806E-3</v>
      </c>
      <c r="U251" s="81">
        <v>6.6443666085221336E-4</v>
      </c>
    </row>
    <row r="252" spans="2:21">
      <c r="B252" s="76" t="s">
        <v>635</v>
      </c>
      <c r="C252" s="73">
        <v>1178250</v>
      </c>
      <c r="D252" s="86" t="s">
        <v>118</v>
      </c>
      <c r="E252" s="86" t="s">
        <v>294</v>
      </c>
      <c r="F252" s="73" t="s">
        <v>636</v>
      </c>
      <c r="G252" s="86" t="s">
        <v>530</v>
      </c>
      <c r="H252" s="73" t="s">
        <v>342</v>
      </c>
      <c r="I252" s="73" t="s">
        <v>305</v>
      </c>
      <c r="J252" s="73"/>
      <c r="K252" s="83">
        <v>3.2800000000006619</v>
      </c>
      <c r="L252" s="86" t="s">
        <v>131</v>
      </c>
      <c r="M252" s="87">
        <v>2.12E-2</v>
      </c>
      <c r="N252" s="87">
        <v>5.0200000000013914E-2</v>
      </c>
      <c r="O252" s="83">
        <v>1702896.5501689999</v>
      </c>
      <c r="P252" s="85">
        <v>102.95</v>
      </c>
      <c r="Q252" s="73"/>
      <c r="R252" s="83">
        <v>1753.1319478780003</v>
      </c>
      <c r="S252" s="84">
        <v>1.1352643667793334E-2</v>
      </c>
      <c r="T252" s="84">
        <v>1.134560460239568E-3</v>
      </c>
      <c r="U252" s="84">
        <v>9.3581005165450991E-5</v>
      </c>
    </row>
    <row r="253" spans="2:21">
      <c r="B253" s="76" t="s">
        <v>637</v>
      </c>
      <c r="C253" s="73">
        <v>1178268</v>
      </c>
      <c r="D253" s="86" t="s">
        <v>118</v>
      </c>
      <c r="E253" s="86" t="s">
        <v>294</v>
      </c>
      <c r="F253" s="73" t="s">
        <v>636</v>
      </c>
      <c r="G253" s="86" t="s">
        <v>530</v>
      </c>
      <c r="H253" s="73" t="s">
        <v>342</v>
      </c>
      <c r="I253" s="73" t="s">
        <v>305</v>
      </c>
      <c r="J253" s="73"/>
      <c r="K253" s="83">
        <v>5.6099999999995411</v>
      </c>
      <c r="L253" s="86" t="s">
        <v>131</v>
      </c>
      <c r="M253" s="87">
        <v>2.6699999999999998E-2</v>
      </c>
      <c r="N253" s="87">
        <v>5.1499999999988555E-2</v>
      </c>
      <c r="O253" s="83">
        <v>354737.59781100007</v>
      </c>
      <c r="P253" s="85">
        <v>98.6</v>
      </c>
      <c r="Q253" s="73"/>
      <c r="R253" s="83">
        <v>349.77125025600009</v>
      </c>
      <c r="S253" s="84">
        <v>2.0691647095835283E-3</v>
      </c>
      <c r="T253" s="84">
        <v>2.2635867833527854E-4</v>
      </c>
      <c r="U253" s="84">
        <v>1.8670554270916063E-5</v>
      </c>
    </row>
    <row r="254" spans="2:21">
      <c r="B254" s="76" t="s">
        <v>638</v>
      </c>
      <c r="C254" s="73">
        <v>2320174</v>
      </c>
      <c r="D254" s="86" t="s">
        <v>118</v>
      </c>
      <c r="E254" s="86" t="s">
        <v>294</v>
      </c>
      <c r="F254" s="73" t="s">
        <v>541</v>
      </c>
      <c r="G254" s="86" t="s">
        <v>125</v>
      </c>
      <c r="H254" s="73" t="s">
        <v>342</v>
      </c>
      <c r="I254" s="73" t="s">
        <v>305</v>
      </c>
      <c r="J254" s="73"/>
      <c r="K254" s="85">
        <v>1.23</v>
      </c>
      <c r="L254" s="86" t="s">
        <v>131</v>
      </c>
      <c r="M254" s="87">
        <v>3.49E-2</v>
      </c>
      <c r="N254" s="87">
        <v>6.6700114579354888E-2</v>
      </c>
      <c r="O254" s="83">
        <v>8.7353E-2</v>
      </c>
      <c r="P254" s="85">
        <v>99.45</v>
      </c>
      <c r="Q254" s="73"/>
      <c r="R254" s="83">
        <v>8.6402999999999993E-5</v>
      </c>
      <c r="S254" s="84">
        <v>1.0404448299051961E-10</v>
      </c>
      <c r="T254" s="84">
        <v>5.5916742356292512E-11</v>
      </c>
      <c r="U254" s="84">
        <v>4.6121340718805613E-12</v>
      </c>
    </row>
    <row r="255" spans="2:21">
      <c r="B255" s="76" t="s">
        <v>639</v>
      </c>
      <c r="C255" s="73">
        <v>2320224</v>
      </c>
      <c r="D255" s="86" t="s">
        <v>118</v>
      </c>
      <c r="E255" s="86" t="s">
        <v>294</v>
      </c>
      <c r="F255" s="73" t="s">
        <v>541</v>
      </c>
      <c r="G255" s="86" t="s">
        <v>125</v>
      </c>
      <c r="H255" s="73" t="s">
        <v>342</v>
      </c>
      <c r="I255" s="73" t="s">
        <v>305</v>
      </c>
      <c r="J255" s="73"/>
      <c r="K255" s="85">
        <v>3.89</v>
      </c>
      <c r="L255" s="86" t="s">
        <v>131</v>
      </c>
      <c r="M255" s="87">
        <v>3.7699999999999997E-2</v>
      </c>
      <c r="N255" s="87">
        <v>6.809985435296699E-2</v>
      </c>
      <c r="O255" s="83">
        <v>0.13102900000000001</v>
      </c>
      <c r="P255" s="85">
        <v>97.67</v>
      </c>
      <c r="Q255" s="73"/>
      <c r="R255" s="83">
        <v>1.2770599999999997E-4</v>
      </c>
      <c r="S255" s="84">
        <v>6.8568148195827062E-10</v>
      </c>
      <c r="T255" s="84">
        <v>8.2646476388003789E-11</v>
      </c>
      <c r="U255" s="84">
        <v>6.8168604537293712E-12</v>
      </c>
    </row>
    <row r="256" spans="2:21">
      <c r="B256" s="76" t="s">
        <v>640</v>
      </c>
      <c r="C256" s="73">
        <v>1141332</v>
      </c>
      <c r="D256" s="86" t="s">
        <v>118</v>
      </c>
      <c r="E256" s="86" t="s">
        <v>294</v>
      </c>
      <c r="F256" s="73" t="s">
        <v>641</v>
      </c>
      <c r="G256" s="86" t="s">
        <v>125</v>
      </c>
      <c r="H256" s="73" t="s">
        <v>451</v>
      </c>
      <c r="I256" s="73" t="s">
        <v>129</v>
      </c>
      <c r="J256" s="73"/>
      <c r="K256" s="83">
        <v>3.5400000014222717</v>
      </c>
      <c r="L256" s="86" t="s">
        <v>131</v>
      </c>
      <c r="M256" s="87">
        <v>4.6900000000000004E-2</v>
      </c>
      <c r="N256" s="87">
        <v>8.4500000071113593E-2</v>
      </c>
      <c r="O256" s="83">
        <v>6.3615000000000019E-2</v>
      </c>
      <c r="P256" s="85">
        <v>94.1</v>
      </c>
      <c r="Q256" s="73"/>
      <c r="R256" s="83">
        <v>0.14062012000000002</v>
      </c>
      <c r="S256" s="84">
        <v>4.1795537499889209E-11</v>
      </c>
      <c r="T256" s="84">
        <v>9.1004004723805165E-8</v>
      </c>
      <c r="U256" s="84">
        <v>7.506207500248061E-9</v>
      </c>
    </row>
    <row r="257" spans="2:21">
      <c r="B257" s="76" t="s">
        <v>642</v>
      </c>
      <c r="C257" s="73">
        <v>1143593</v>
      </c>
      <c r="D257" s="86" t="s">
        <v>118</v>
      </c>
      <c r="E257" s="86" t="s">
        <v>294</v>
      </c>
      <c r="F257" s="73" t="s">
        <v>641</v>
      </c>
      <c r="G257" s="86" t="s">
        <v>125</v>
      </c>
      <c r="H257" s="73" t="s">
        <v>451</v>
      </c>
      <c r="I257" s="73" t="s">
        <v>129</v>
      </c>
      <c r="J257" s="73"/>
      <c r="K257" s="83">
        <v>3.6899999999998392</v>
      </c>
      <c r="L257" s="86" t="s">
        <v>131</v>
      </c>
      <c r="M257" s="87">
        <v>4.6900000000000004E-2</v>
      </c>
      <c r="N257" s="87">
        <v>8.4999999999997106E-2</v>
      </c>
      <c r="O257" s="83">
        <v>10875113.607254002</v>
      </c>
      <c r="P257" s="85">
        <v>95.12</v>
      </c>
      <c r="Q257" s="73"/>
      <c r="R257" s="83">
        <v>10344.408689714002</v>
      </c>
      <c r="S257" s="84">
        <v>8.4746095198111916E-3</v>
      </c>
      <c r="T257" s="84">
        <v>6.6945087037594917E-3</v>
      </c>
      <c r="U257" s="84">
        <v>5.5217758377935152E-4</v>
      </c>
    </row>
    <row r="258" spans="2:21">
      <c r="B258" s="72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83"/>
      <c r="P258" s="85"/>
      <c r="Q258" s="73"/>
      <c r="R258" s="73"/>
      <c r="S258" s="73"/>
      <c r="T258" s="84"/>
      <c r="U258" s="73"/>
    </row>
    <row r="259" spans="2:21">
      <c r="B259" s="70" t="s">
        <v>196</v>
      </c>
      <c r="C259" s="71"/>
      <c r="D259" s="71"/>
      <c r="E259" s="71"/>
      <c r="F259" s="71"/>
      <c r="G259" s="71"/>
      <c r="H259" s="71"/>
      <c r="I259" s="71"/>
      <c r="J259" s="71"/>
      <c r="K259" s="80">
        <v>5.1057539339241194</v>
      </c>
      <c r="L259" s="71"/>
      <c r="M259" s="71"/>
      <c r="N259" s="91">
        <v>6.996537817696015E-2</v>
      </c>
      <c r="O259" s="80"/>
      <c r="P259" s="82"/>
      <c r="Q259" s="71"/>
      <c r="R259" s="80">
        <v>663040.24363858905</v>
      </c>
      <c r="S259" s="71"/>
      <c r="T259" s="81">
        <v>0.42909448138828982</v>
      </c>
      <c r="U259" s="81">
        <v>3.5392642601686577E-2</v>
      </c>
    </row>
    <row r="260" spans="2:21">
      <c r="B260" s="89" t="s">
        <v>63</v>
      </c>
      <c r="C260" s="71"/>
      <c r="D260" s="71"/>
      <c r="E260" s="71"/>
      <c r="F260" s="71"/>
      <c r="G260" s="71"/>
      <c r="H260" s="71"/>
      <c r="I260" s="71"/>
      <c r="J260" s="71"/>
      <c r="K260" s="80">
        <v>5.2710594446600822</v>
      </c>
      <c r="L260" s="71"/>
      <c r="M260" s="71"/>
      <c r="N260" s="91">
        <v>6.4460794714112563E-2</v>
      </c>
      <c r="O260" s="80"/>
      <c r="P260" s="82"/>
      <c r="Q260" s="71"/>
      <c r="R260" s="80">
        <v>111070.38672677802</v>
      </c>
      <c r="S260" s="71"/>
      <c r="T260" s="81">
        <v>7.1880538847204592E-2</v>
      </c>
      <c r="U260" s="81">
        <v>5.9288625973580008E-3</v>
      </c>
    </row>
    <row r="261" spans="2:21">
      <c r="B261" s="76" t="s">
        <v>643</v>
      </c>
      <c r="C261" s="73" t="s">
        <v>644</v>
      </c>
      <c r="D261" s="86" t="s">
        <v>26</v>
      </c>
      <c r="E261" s="86" t="s">
        <v>645</v>
      </c>
      <c r="F261" s="73" t="s">
        <v>317</v>
      </c>
      <c r="G261" s="86" t="s">
        <v>318</v>
      </c>
      <c r="H261" s="73" t="s">
        <v>646</v>
      </c>
      <c r="I261" s="73" t="s">
        <v>647</v>
      </c>
      <c r="J261" s="73"/>
      <c r="K261" s="83">
        <v>7.210000000000381</v>
      </c>
      <c r="L261" s="86" t="s">
        <v>130</v>
      </c>
      <c r="M261" s="87">
        <v>3.7499999999999999E-2</v>
      </c>
      <c r="N261" s="87">
        <v>5.9200000000003292E-2</v>
      </c>
      <c r="O261" s="83">
        <v>2543500.6542500006</v>
      </c>
      <c r="P261" s="85">
        <v>86.276330000000002</v>
      </c>
      <c r="Q261" s="73"/>
      <c r="R261" s="83">
        <v>8119.4246812710007</v>
      </c>
      <c r="S261" s="84">
        <v>5.0870013085000014E-3</v>
      </c>
      <c r="T261" s="84">
        <v>5.2545834980724402E-3</v>
      </c>
      <c r="U261" s="84">
        <v>4.3340943273448783E-4</v>
      </c>
    </row>
    <row r="262" spans="2:21">
      <c r="B262" s="76" t="s">
        <v>648</v>
      </c>
      <c r="C262" s="73" t="s">
        <v>649</v>
      </c>
      <c r="D262" s="86" t="s">
        <v>26</v>
      </c>
      <c r="E262" s="86" t="s">
        <v>645</v>
      </c>
      <c r="F262" s="73" t="s">
        <v>312</v>
      </c>
      <c r="G262" s="86" t="s">
        <v>296</v>
      </c>
      <c r="H262" s="73" t="s">
        <v>650</v>
      </c>
      <c r="I262" s="73" t="s">
        <v>292</v>
      </c>
      <c r="J262" s="73"/>
      <c r="K262" s="83">
        <v>3.0800000000000418</v>
      </c>
      <c r="L262" s="86" t="s">
        <v>130</v>
      </c>
      <c r="M262" s="87">
        <v>3.2549999999999996E-2</v>
      </c>
      <c r="N262" s="87">
        <v>8.2700000000002494E-2</v>
      </c>
      <c r="O262" s="83">
        <v>3261788.0150000006</v>
      </c>
      <c r="P262" s="85">
        <v>86.844629999999995</v>
      </c>
      <c r="Q262" s="73"/>
      <c r="R262" s="83">
        <v>10480.944009057002</v>
      </c>
      <c r="S262" s="84">
        <v>3.2617880150000006E-3</v>
      </c>
      <c r="T262" s="84">
        <v>6.7828691805280833E-3</v>
      </c>
      <c r="U262" s="84">
        <v>5.5946574736576561E-4</v>
      </c>
    </row>
    <row r="263" spans="2:21">
      <c r="B263" s="76" t="s">
        <v>651</v>
      </c>
      <c r="C263" s="73" t="s">
        <v>652</v>
      </c>
      <c r="D263" s="86" t="s">
        <v>26</v>
      </c>
      <c r="E263" s="86" t="s">
        <v>645</v>
      </c>
      <c r="F263" s="73" t="s">
        <v>295</v>
      </c>
      <c r="G263" s="86" t="s">
        <v>296</v>
      </c>
      <c r="H263" s="73" t="s">
        <v>650</v>
      </c>
      <c r="I263" s="73" t="s">
        <v>292</v>
      </c>
      <c r="J263" s="73"/>
      <c r="K263" s="83">
        <v>2.440000000000031</v>
      </c>
      <c r="L263" s="86" t="s">
        <v>130</v>
      </c>
      <c r="M263" s="87">
        <v>3.2750000000000001E-2</v>
      </c>
      <c r="N263" s="87">
        <v>7.8400000000000164E-2</v>
      </c>
      <c r="O263" s="83">
        <v>4617026.2353600003</v>
      </c>
      <c r="P263" s="85">
        <v>90.436679999999996</v>
      </c>
      <c r="Q263" s="73"/>
      <c r="R263" s="83">
        <v>15449.295489708005</v>
      </c>
      <c r="S263" s="84">
        <v>6.1560349804800005E-3</v>
      </c>
      <c r="T263" s="84">
        <v>9.9981976954993997E-3</v>
      </c>
      <c r="U263" s="84">
        <v>8.2467301036576255E-4</v>
      </c>
    </row>
    <row r="264" spans="2:21">
      <c r="B264" s="76" t="s">
        <v>653</v>
      </c>
      <c r="C264" s="73" t="s">
        <v>654</v>
      </c>
      <c r="D264" s="86" t="s">
        <v>26</v>
      </c>
      <c r="E264" s="86" t="s">
        <v>645</v>
      </c>
      <c r="F264" s="73" t="s">
        <v>295</v>
      </c>
      <c r="G264" s="86" t="s">
        <v>296</v>
      </c>
      <c r="H264" s="73" t="s">
        <v>650</v>
      </c>
      <c r="I264" s="73" t="s">
        <v>292</v>
      </c>
      <c r="J264" s="73"/>
      <c r="K264" s="83">
        <v>4.1700000000000257</v>
      </c>
      <c r="L264" s="86" t="s">
        <v>130</v>
      </c>
      <c r="M264" s="87">
        <v>7.1289999999999992E-2</v>
      </c>
      <c r="N264" s="87">
        <v>7.3200000000000959E-2</v>
      </c>
      <c r="O264" s="83">
        <v>2637190.3100000005</v>
      </c>
      <c r="P264" s="85">
        <v>101.93205</v>
      </c>
      <c r="Q264" s="73"/>
      <c r="R264" s="83">
        <v>9946.1259379220028</v>
      </c>
      <c r="S264" s="84">
        <v>5.2743806200000014E-3</v>
      </c>
      <c r="T264" s="84">
        <v>6.4367552227818821E-3</v>
      </c>
      <c r="U264" s="84">
        <v>5.3091751815915046E-4</v>
      </c>
    </row>
    <row r="265" spans="2:21">
      <c r="B265" s="76" t="s">
        <v>655</v>
      </c>
      <c r="C265" s="73" t="s">
        <v>656</v>
      </c>
      <c r="D265" s="86" t="s">
        <v>26</v>
      </c>
      <c r="E265" s="86" t="s">
        <v>645</v>
      </c>
      <c r="F265" s="73" t="s">
        <v>532</v>
      </c>
      <c r="G265" s="86" t="s">
        <v>395</v>
      </c>
      <c r="H265" s="73" t="s">
        <v>657</v>
      </c>
      <c r="I265" s="73" t="s">
        <v>292</v>
      </c>
      <c r="J265" s="73"/>
      <c r="K265" s="83">
        <v>9.6099999999998449</v>
      </c>
      <c r="L265" s="86" t="s">
        <v>130</v>
      </c>
      <c r="M265" s="87">
        <v>6.3750000000000001E-2</v>
      </c>
      <c r="N265" s="87">
        <v>6.2399999999999102E-2</v>
      </c>
      <c r="O265" s="83">
        <v>6599915.7495000008</v>
      </c>
      <c r="P265" s="85">
        <v>100.89425</v>
      </c>
      <c r="Q265" s="73"/>
      <c r="R265" s="83">
        <v>24638.061335880004</v>
      </c>
      <c r="S265" s="84">
        <v>9.5223138789496484E-3</v>
      </c>
      <c r="T265" s="84">
        <v>1.5944818210906271E-2</v>
      </c>
      <c r="U265" s="84">
        <v>1.3151631558197664E-3</v>
      </c>
    </row>
    <row r="266" spans="2:21">
      <c r="B266" s="76" t="s">
        <v>658</v>
      </c>
      <c r="C266" s="73" t="s">
        <v>659</v>
      </c>
      <c r="D266" s="86" t="s">
        <v>26</v>
      </c>
      <c r="E266" s="86" t="s">
        <v>645</v>
      </c>
      <c r="F266" s="73" t="s">
        <v>299</v>
      </c>
      <c r="G266" s="86" t="s">
        <v>296</v>
      </c>
      <c r="H266" s="73" t="s">
        <v>657</v>
      </c>
      <c r="I266" s="73" t="s">
        <v>647</v>
      </c>
      <c r="J266" s="73"/>
      <c r="K266" s="83">
        <v>2.6300000000001171</v>
      </c>
      <c r="L266" s="86" t="s">
        <v>130</v>
      </c>
      <c r="M266" s="87">
        <v>3.0769999999999999E-2</v>
      </c>
      <c r="N266" s="87">
        <v>8.230000000000301E-2</v>
      </c>
      <c r="O266" s="83">
        <v>3704558.3881000006</v>
      </c>
      <c r="P266" s="85">
        <v>87.803420000000003</v>
      </c>
      <c r="Q266" s="73"/>
      <c r="R266" s="83">
        <v>12035.097078393001</v>
      </c>
      <c r="S266" s="84">
        <v>6.1742639801666676E-3</v>
      </c>
      <c r="T266" s="84">
        <v>7.7886580623991097E-3</v>
      </c>
      <c r="U266" s="84">
        <v>6.4242539372066432E-4</v>
      </c>
    </row>
    <row r="267" spans="2:21">
      <c r="B267" s="76" t="s">
        <v>660</v>
      </c>
      <c r="C267" s="73" t="s">
        <v>661</v>
      </c>
      <c r="D267" s="86" t="s">
        <v>26</v>
      </c>
      <c r="E267" s="86" t="s">
        <v>645</v>
      </c>
      <c r="F267" s="73" t="s">
        <v>662</v>
      </c>
      <c r="G267" s="86" t="s">
        <v>663</v>
      </c>
      <c r="H267" s="73" t="s">
        <v>664</v>
      </c>
      <c r="I267" s="73" t="s">
        <v>647</v>
      </c>
      <c r="J267" s="73"/>
      <c r="K267" s="83">
        <v>5.5499999999998</v>
      </c>
      <c r="L267" s="86" t="s">
        <v>130</v>
      </c>
      <c r="M267" s="87">
        <v>8.5000000000000006E-2</v>
      </c>
      <c r="N267" s="87">
        <v>8.4699999999996903E-2</v>
      </c>
      <c r="O267" s="83">
        <v>2775989.8</v>
      </c>
      <c r="P267" s="85">
        <v>99.881</v>
      </c>
      <c r="Q267" s="73"/>
      <c r="R267" s="83">
        <v>10258.939576911001</v>
      </c>
      <c r="S267" s="84">
        <v>3.7013197333333331E-3</v>
      </c>
      <c r="T267" s="84">
        <v>6.6391963377533773E-3</v>
      </c>
      <c r="U267" s="84">
        <v>5.4761529997841721E-4</v>
      </c>
    </row>
    <row r="268" spans="2:21">
      <c r="B268" s="76" t="s">
        <v>665</v>
      </c>
      <c r="C268" s="73" t="s">
        <v>666</v>
      </c>
      <c r="D268" s="86" t="s">
        <v>26</v>
      </c>
      <c r="E268" s="86" t="s">
        <v>645</v>
      </c>
      <c r="F268" s="73" t="s">
        <v>667</v>
      </c>
      <c r="G268" s="86" t="s">
        <v>668</v>
      </c>
      <c r="H268" s="73" t="s">
        <v>664</v>
      </c>
      <c r="I268" s="73" t="s">
        <v>292</v>
      </c>
      <c r="J268" s="73"/>
      <c r="K268" s="83">
        <v>5.8599999999989469</v>
      </c>
      <c r="L268" s="86" t="s">
        <v>132</v>
      </c>
      <c r="M268" s="87">
        <v>4.3749999999999997E-2</v>
      </c>
      <c r="N268" s="87">
        <v>7.0699999999986468E-2</v>
      </c>
      <c r="O268" s="83">
        <v>693997.45</v>
      </c>
      <c r="P268" s="85">
        <v>85.722790000000003</v>
      </c>
      <c r="Q268" s="73"/>
      <c r="R268" s="83">
        <v>2390.6618623320001</v>
      </c>
      <c r="S268" s="84">
        <v>4.6266496666666664E-4</v>
      </c>
      <c r="T268" s="84">
        <v>1.5471456247703541E-3</v>
      </c>
      <c r="U268" s="84">
        <v>1.2761192353977124E-4</v>
      </c>
    </row>
    <row r="269" spans="2:21">
      <c r="B269" s="76" t="s">
        <v>669</v>
      </c>
      <c r="C269" s="73" t="s">
        <v>670</v>
      </c>
      <c r="D269" s="86" t="s">
        <v>26</v>
      </c>
      <c r="E269" s="86" t="s">
        <v>645</v>
      </c>
      <c r="F269" s="73" t="s">
        <v>667</v>
      </c>
      <c r="G269" s="86" t="s">
        <v>668</v>
      </c>
      <c r="H269" s="73" t="s">
        <v>664</v>
      </c>
      <c r="I269" s="73" t="s">
        <v>292</v>
      </c>
      <c r="J269" s="73"/>
      <c r="K269" s="83">
        <v>4.8199999999998759</v>
      </c>
      <c r="L269" s="86" t="s">
        <v>132</v>
      </c>
      <c r="M269" s="87">
        <v>7.3749999999999996E-2</v>
      </c>
      <c r="N269" s="87">
        <v>6.9299999999997461E-2</v>
      </c>
      <c r="O269" s="83">
        <v>1422694.7725000002</v>
      </c>
      <c r="P269" s="85">
        <v>104.01296000000001</v>
      </c>
      <c r="Q269" s="73"/>
      <c r="R269" s="83">
        <v>5946.5237426070016</v>
      </c>
      <c r="S269" s="84">
        <v>1.7783684656250002E-3</v>
      </c>
      <c r="T269" s="84">
        <v>3.8483644784432489E-3</v>
      </c>
      <c r="U269" s="84">
        <v>3.1742144095140757E-4</v>
      </c>
    </row>
    <row r="270" spans="2:21">
      <c r="B270" s="76" t="s">
        <v>671</v>
      </c>
      <c r="C270" s="73" t="s">
        <v>672</v>
      </c>
      <c r="D270" s="86" t="s">
        <v>26</v>
      </c>
      <c r="E270" s="86" t="s">
        <v>645</v>
      </c>
      <c r="F270" s="73" t="s">
        <v>667</v>
      </c>
      <c r="G270" s="86" t="s">
        <v>668</v>
      </c>
      <c r="H270" s="73" t="s">
        <v>664</v>
      </c>
      <c r="I270" s="73" t="s">
        <v>292</v>
      </c>
      <c r="J270" s="73"/>
      <c r="K270" s="83">
        <v>5.9099999999997008</v>
      </c>
      <c r="L270" s="86" t="s">
        <v>130</v>
      </c>
      <c r="M270" s="87">
        <v>8.1250000000000003E-2</v>
      </c>
      <c r="N270" s="87">
        <v>7.3099999999996251E-2</v>
      </c>
      <c r="O270" s="83">
        <v>1318595.1550000003</v>
      </c>
      <c r="P270" s="85">
        <v>106.91321000000001</v>
      </c>
      <c r="Q270" s="73"/>
      <c r="R270" s="83">
        <v>5216.083826516001</v>
      </c>
      <c r="S270" s="84">
        <v>2.6371903100000007E-3</v>
      </c>
      <c r="T270" s="84">
        <v>3.3756514870562321E-3</v>
      </c>
      <c r="U270" s="84">
        <v>2.7843104913092816E-4</v>
      </c>
    </row>
    <row r="271" spans="2:21">
      <c r="B271" s="76" t="s">
        <v>673</v>
      </c>
      <c r="C271" s="73" t="s">
        <v>674</v>
      </c>
      <c r="D271" s="86" t="s">
        <v>26</v>
      </c>
      <c r="E271" s="86" t="s">
        <v>645</v>
      </c>
      <c r="F271" s="73" t="s">
        <v>675</v>
      </c>
      <c r="G271" s="86" t="s">
        <v>676</v>
      </c>
      <c r="H271" s="73" t="s">
        <v>512</v>
      </c>
      <c r="I271" s="73"/>
      <c r="J271" s="73"/>
      <c r="K271" s="83">
        <v>2.5200000000001332</v>
      </c>
      <c r="L271" s="86" t="s">
        <v>130</v>
      </c>
      <c r="M271" s="87">
        <v>0</v>
      </c>
      <c r="N271" s="87">
        <v>-7.3800000000003363E-2</v>
      </c>
      <c r="O271" s="83">
        <v>1498950.1995000001</v>
      </c>
      <c r="P271" s="85">
        <v>118.80800000000001</v>
      </c>
      <c r="Q271" s="73"/>
      <c r="R271" s="83">
        <v>6589.2291861810018</v>
      </c>
      <c r="S271" s="84">
        <v>2.3698817383399212E-3</v>
      </c>
      <c r="T271" s="84">
        <v>4.2642990489942028E-3</v>
      </c>
      <c r="U271" s="84">
        <v>3.5172862559188016E-4</v>
      </c>
    </row>
    <row r="272" spans="2:21">
      <c r="B272" s="72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83"/>
      <c r="P272" s="85"/>
      <c r="Q272" s="73"/>
      <c r="R272" s="73"/>
      <c r="S272" s="73"/>
      <c r="T272" s="84"/>
      <c r="U272" s="73"/>
    </row>
    <row r="273" spans="2:21">
      <c r="B273" s="89" t="s">
        <v>62</v>
      </c>
      <c r="C273" s="71"/>
      <c r="D273" s="71"/>
      <c r="E273" s="71"/>
      <c r="F273" s="71"/>
      <c r="G273" s="71"/>
      <c r="H273" s="71"/>
      <c r="I273" s="71"/>
      <c r="J273" s="71"/>
      <c r="K273" s="80">
        <v>5.0724902569758248</v>
      </c>
      <c r="L273" s="71"/>
      <c r="M273" s="71"/>
      <c r="N273" s="91">
        <v>7.1073040500060497E-2</v>
      </c>
      <c r="O273" s="80"/>
      <c r="P273" s="82"/>
      <c r="Q273" s="71"/>
      <c r="R273" s="80">
        <v>551969.85691181105</v>
      </c>
      <c r="S273" s="71"/>
      <c r="T273" s="81">
        <f t="shared" ref="T273:T330" si="1">IFERROR(R273/$R$11,0)</f>
        <v>0.35721394254108524</v>
      </c>
      <c r="U273" s="81">
        <f>R273/'סכום נכסי הקרן'!$C$42</f>
        <v>2.9463780004328578E-2</v>
      </c>
    </row>
    <row r="274" spans="2:21">
      <c r="B274" s="76" t="s">
        <v>677</v>
      </c>
      <c r="C274" s="73" t="s">
        <v>678</v>
      </c>
      <c r="D274" s="86" t="s">
        <v>26</v>
      </c>
      <c r="E274" s="86" t="s">
        <v>645</v>
      </c>
      <c r="F274" s="73"/>
      <c r="G274" s="86" t="s">
        <v>679</v>
      </c>
      <c r="H274" s="73" t="s">
        <v>680</v>
      </c>
      <c r="I274" s="73" t="s">
        <v>681</v>
      </c>
      <c r="J274" s="73"/>
      <c r="K274" s="83">
        <v>7.2799999999995713</v>
      </c>
      <c r="L274" s="86" t="s">
        <v>132</v>
      </c>
      <c r="M274" s="87">
        <v>4.2519999999999995E-2</v>
      </c>
      <c r="N274" s="87">
        <v>5.2399999999997109E-2</v>
      </c>
      <c r="O274" s="83">
        <v>1387994.9</v>
      </c>
      <c r="P274" s="85">
        <v>96.976749999999996</v>
      </c>
      <c r="Q274" s="73"/>
      <c r="R274" s="83">
        <v>5409.0311649190007</v>
      </c>
      <c r="S274" s="84">
        <v>1.1103959199999999E-3</v>
      </c>
      <c r="T274" s="84">
        <f t="shared" si="1"/>
        <v>3.5005196815612021E-3</v>
      </c>
      <c r="U274" s="84">
        <f>R274/'סכום נכסי הקרן'!$C$42</f>
        <v>2.8873044838242571E-4</v>
      </c>
    </row>
    <row r="275" spans="2:21">
      <c r="B275" s="76" t="s">
        <v>682</v>
      </c>
      <c r="C275" s="73" t="s">
        <v>683</v>
      </c>
      <c r="D275" s="86" t="s">
        <v>26</v>
      </c>
      <c r="E275" s="86" t="s">
        <v>645</v>
      </c>
      <c r="F275" s="73"/>
      <c r="G275" s="86" t="s">
        <v>679</v>
      </c>
      <c r="H275" s="73" t="s">
        <v>684</v>
      </c>
      <c r="I275" s="73" t="s">
        <v>647</v>
      </c>
      <c r="J275" s="73"/>
      <c r="K275" s="83">
        <v>1.1399999999635961</v>
      </c>
      <c r="L275" s="86" t="s">
        <v>130</v>
      </c>
      <c r="M275" s="87">
        <v>4.4999999999999998E-2</v>
      </c>
      <c r="N275" s="87">
        <v>8.5100000002790971E-2</v>
      </c>
      <c r="O275" s="83">
        <v>902.19668500000012</v>
      </c>
      <c r="P275" s="85">
        <v>98.748000000000005</v>
      </c>
      <c r="Q275" s="73"/>
      <c r="R275" s="83">
        <v>3.2963352080000003</v>
      </c>
      <c r="S275" s="84">
        <v>1.8043933700000001E-6</v>
      </c>
      <c r="T275" s="84">
        <f t="shared" si="1"/>
        <v>2.1332630411642181E-6</v>
      </c>
      <c r="U275" s="84">
        <f>R275/'סכום נכסי הקרן'!$C$42</f>
        <v>1.7595615806345035E-7</v>
      </c>
    </row>
    <row r="276" spans="2:21">
      <c r="B276" s="76" t="s">
        <v>685</v>
      </c>
      <c r="C276" s="73" t="s">
        <v>686</v>
      </c>
      <c r="D276" s="86" t="s">
        <v>26</v>
      </c>
      <c r="E276" s="86" t="s">
        <v>645</v>
      </c>
      <c r="F276" s="73"/>
      <c r="G276" s="86" t="s">
        <v>679</v>
      </c>
      <c r="H276" s="73" t="s">
        <v>680</v>
      </c>
      <c r="I276" s="73" t="s">
        <v>681</v>
      </c>
      <c r="J276" s="73"/>
      <c r="K276" s="83">
        <v>6.8899999999996542</v>
      </c>
      <c r="L276" s="86" t="s">
        <v>130</v>
      </c>
      <c r="M276" s="87">
        <v>0.03</v>
      </c>
      <c r="N276" s="87">
        <v>6.6299999999997514E-2</v>
      </c>
      <c r="O276" s="83">
        <v>2567790.5650000004</v>
      </c>
      <c r="P276" s="85">
        <v>78.522670000000005</v>
      </c>
      <c r="Q276" s="73"/>
      <c r="R276" s="83">
        <v>7460.3012173220013</v>
      </c>
      <c r="S276" s="84">
        <v>1.4673088942857146E-3</v>
      </c>
      <c r="T276" s="84">
        <f t="shared" si="1"/>
        <v>4.8280238078461371E-3</v>
      </c>
      <c r="U276" s="84">
        <f>R276/'סכום נכסי הקרן'!$C$42</f>
        <v>3.9822586520031519E-4</v>
      </c>
    </row>
    <row r="277" spans="2:21">
      <c r="B277" s="76" t="s">
        <v>687</v>
      </c>
      <c r="C277" s="73" t="s">
        <v>688</v>
      </c>
      <c r="D277" s="86" t="s">
        <v>26</v>
      </c>
      <c r="E277" s="86" t="s">
        <v>645</v>
      </c>
      <c r="F277" s="73"/>
      <c r="G277" s="86" t="s">
        <v>679</v>
      </c>
      <c r="H277" s="73" t="s">
        <v>680</v>
      </c>
      <c r="I277" s="73" t="s">
        <v>681</v>
      </c>
      <c r="J277" s="73"/>
      <c r="K277" s="83">
        <v>7.5299999999987266</v>
      </c>
      <c r="L277" s="86" t="s">
        <v>130</v>
      </c>
      <c r="M277" s="87">
        <v>3.5000000000000003E-2</v>
      </c>
      <c r="N277" s="87">
        <v>6.6099999999988057E-2</v>
      </c>
      <c r="O277" s="83">
        <v>1040996.1750000002</v>
      </c>
      <c r="P277" s="85">
        <v>79.748890000000003</v>
      </c>
      <c r="Q277" s="73"/>
      <c r="R277" s="83">
        <v>3071.6766659470004</v>
      </c>
      <c r="S277" s="84">
        <v>2.0819923500000003E-3</v>
      </c>
      <c r="T277" s="84">
        <f t="shared" si="1"/>
        <v>1.9878725591888479E-3</v>
      </c>
      <c r="U277" s="84">
        <f>R277/'סכום נכסי הקרן'!$C$42</f>
        <v>1.6396403607299106E-4</v>
      </c>
    </row>
    <row r="278" spans="2:21">
      <c r="B278" s="76" t="s">
        <v>689</v>
      </c>
      <c r="C278" s="73" t="s">
        <v>690</v>
      </c>
      <c r="D278" s="86" t="s">
        <v>26</v>
      </c>
      <c r="E278" s="86" t="s">
        <v>645</v>
      </c>
      <c r="F278" s="73"/>
      <c r="G278" s="86" t="s">
        <v>691</v>
      </c>
      <c r="H278" s="73" t="s">
        <v>692</v>
      </c>
      <c r="I278" s="73" t="s">
        <v>647</v>
      </c>
      <c r="J278" s="73"/>
      <c r="K278" s="83">
        <v>3.6399999999999331</v>
      </c>
      <c r="L278" s="86" t="s">
        <v>130</v>
      </c>
      <c r="M278" s="87">
        <v>5.5480000000000002E-2</v>
      </c>
      <c r="N278" s="87">
        <v>6.0900000000001564E-2</v>
      </c>
      <c r="O278" s="83">
        <v>485798.21500000008</v>
      </c>
      <c r="P278" s="85">
        <v>99.298140000000004</v>
      </c>
      <c r="Q278" s="73"/>
      <c r="R278" s="83">
        <v>1784.8378689080002</v>
      </c>
      <c r="S278" s="84">
        <v>9.7159643000000015E-4</v>
      </c>
      <c r="T278" s="84">
        <f t="shared" si="1"/>
        <v>1.1550793289987946E-3</v>
      </c>
      <c r="U278" s="84">
        <f>R278/'סכום נכסי הקרן'!$C$42</f>
        <v>9.5273445921707336E-5</v>
      </c>
    </row>
    <row r="279" spans="2:21">
      <c r="B279" s="76" t="s">
        <v>693</v>
      </c>
      <c r="C279" s="73" t="s">
        <v>694</v>
      </c>
      <c r="D279" s="86" t="s">
        <v>26</v>
      </c>
      <c r="E279" s="86" t="s">
        <v>645</v>
      </c>
      <c r="F279" s="73"/>
      <c r="G279" s="86" t="s">
        <v>679</v>
      </c>
      <c r="H279" s="73" t="s">
        <v>692</v>
      </c>
      <c r="I279" s="73" t="s">
        <v>292</v>
      </c>
      <c r="J279" s="73"/>
      <c r="K279" s="83">
        <v>7.6200000000004007</v>
      </c>
      <c r="L279" s="86" t="s">
        <v>132</v>
      </c>
      <c r="M279" s="87">
        <v>4.2500000000000003E-2</v>
      </c>
      <c r="N279" s="87">
        <v>5.3800000000002762E-2</v>
      </c>
      <c r="O279" s="83">
        <v>2775989.8</v>
      </c>
      <c r="P279" s="85">
        <v>92.924109999999999</v>
      </c>
      <c r="Q279" s="73"/>
      <c r="R279" s="83">
        <v>10365.977147253001</v>
      </c>
      <c r="S279" s="84">
        <v>2.2207918399999999E-3</v>
      </c>
      <c r="T279" s="84">
        <f t="shared" si="1"/>
        <v>6.7084669908933975E-3</v>
      </c>
      <c r="U279" s="84">
        <f>R279/'סכום נכסי הקרן'!$C$42</f>
        <v>5.5332889354745593E-4</v>
      </c>
    </row>
    <row r="280" spans="2:21">
      <c r="B280" s="76" t="s">
        <v>695</v>
      </c>
      <c r="C280" s="73" t="s">
        <v>696</v>
      </c>
      <c r="D280" s="86" t="s">
        <v>26</v>
      </c>
      <c r="E280" s="86" t="s">
        <v>645</v>
      </c>
      <c r="F280" s="73"/>
      <c r="G280" s="86" t="s">
        <v>697</v>
      </c>
      <c r="H280" s="73" t="s">
        <v>692</v>
      </c>
      <c r="I280" s="73" t="s">
        <v>647</v>
      </c>
      <c r="J280" s="73"/>
      <c r="K280" s="83">
        <v>7.949999999999668</v>
      </c>
      <c r="L280" s="86" t="s">
        <v>130</v>
      </c>
      <c r="M280" s="87">
        <v>5.8749999999999997E-2</v>
      </c>
      <c r="N280" s="87">
        <v>5.9499999999996681E-2</v>
      </c>
      <c r="O280" s="83">
        <v>1387994.9</v>
      </c>
      <c r="P280" s="85">
        <v>99.7971</v>
      </c>
      <c r="Q280" s="73"/>
      <c r="R280" s="83">
        <v>5125.1608950060008</v>
      </c>
      <c r="S280" s="84">
        <v>1.2618135454545453E-3</v>
      </c>
      <c r="T280" s="84">
        <f t="shared" si="1"/>
        <v>3.3168096165711392E-3</v>
      </c>
      <c r="U280" s="84">
        <f>R280/'סכום נכסי הקרן'!$C$42</f>
        <v>2.7357764415271516E-4</v>
      </c>
    </row>
    <row r="281" spans="2:21">
      <c r="B281" s="76" t="s">
        <v>698</v>
      </c>
      <c r="C281" s="73" t="s">
        <v>699</v>
      </c>
      <c r="D281" s="86" t="s">
        <v>26</v>
      </c>
      <c r="E281" s="86" t="s">
        <v>645</v>
      </c>
      <c r="F281" s="73"/>
      <c r="G281" s="86" t="s">
        <v>700</v>
      </c>
      <c r="H281" s="73" t="s">
        <v>692</v>
      </c>
      <c r="I281" s="73" t="s">
        <v>292</v>
      </c>
      <c r="J281" s="73"/>
      <c r="K281" s="83">
        <v>5.1199999999996475</v>
      </c>
      <c r="L281" s="86" t="s">
        <v>130</v>
      </c>
      <c r="M281" s="87">
        <v>4.2500000000000003E-2</v>
      </c>
      <c r="N281" s="87">
        <v>5.9699999999994591E-2</v>
      </c>
      <c r="O281" s="83">
        <v>467976.63808300009</v>
      </c>
      <c r="P281" s="85">
        <v>91.99306</v>
      </c>
      <c r="Q281" s="73"/>
      <c r="R281" s="83">
        <v>1592.8722315380005</v>
      </c>
      <c r="S281" s="84">
        <v>1.1816363827123152E-3</v>
      </c>
      <c r="T281" s="84">
        <f t="shared" si="1"/>
        <v>1.0308464541439891E-3</v>
      </c>
      <c r="U281" s="84">
        <f>R281/'סכום נכסי הקרן'!$C$42</f>
        <v>8.5026449211587967E-5</v>
      </c>
    </row>
    <row r="282" spans="2:21">
      <c r="B282" s="76" t="s">
        <v>701</v>
      </c>
      <c r="C282" s="73" t="s">
        <v>702</v>
      </c>
      <c r="D282" s="86" t="s">
        <v>26</v>
      </c>
      <c r="E282" s="86" t="s">
        <v>645</v>
      </c>
      <c r="F282" s="73"/>
      <c r="G282" s="86" t="s">
        <v>691</v>
      </c>
      <c r="H282" s="73" t="s">
        <v>692</v>
      </c>
      <c r="I282" s="73" t="s">
        <v>647</v>
      </c>
      <c r="J282" s="73"/>
      <c r="K282" s="83">
        <v>3.720000000000113</v>
      </c>
      <c r="L282" s="86" t="s">
        <v>133</v>
      </c>
      <c r="M282" s="87">
        <v>4.6249999999999999E-2</v>
      </c>
      <c r="N282" s="87">
        <v>7.8000000000001138E-2</v>
      </c>
      <c r="O282" s="83">
        <v>2081992.3500000003</v>
      </c>
      <c r="P282" s="85">
        <v>90.392600000000002</v>
      </c>
      <c r="Q282" s="73"/>
      <c r="R282" s="83">
        <v>8790.1030771500027</v>
      </c>
      <c r="S282" s="84">
        <v>4.1639847000000006E-3</v>
      </c>
      <c r="T282" s="84">
        <f t="shared" si="1"/>
        <v>5.6886211017007603E-3</v>
      </c>
      <c r="U282" s="84">
        <f>R282/'סכום נכסי הקרן'!$C$42</f>
        <v>4.6920979476946053E-4</v>
      </c>
    </row>
    <row r="283" spans="2:21">
      <c r="B283" s="76" t="s">
        <v>703</v>
      </c>
      <c r="C283" s="73" t="s">
        <v>704</v>
      </c>
      <c r="D283" s="86" t="s">
        <v>26</v>
      </c>
      <c r="E283" s="86" t="s">
        <v>645</v>
      </c>
      <c r="F283" s="73"/>
      <c r="G283" s="86" t="s">
        <v>679</v>
      </c>
      <c r="H283" s="73" t="s">
        <v>705</v>
      </c>
      <c r="I283" s="73" t="s">
        <v>681</v>
      </c>
      <c r="J283" s="73"/>
      <c r="K283" s="83">
        <v>4.0299999999996867</v>
      </c>
      <c r="L283" s="86" t="s">
        <v>130</v>
      </c>
      <c r="M283" s="87">
        <v>3.2000000000000001E-2</v>
      </c>
      <c r="N283" s="87">
        <v>0.11029999999999358</v>
      </c>
      <c r="O283" s="83">
        <v>2220791.8400000003</v>
      </c>
      <c r="P283" s="85">
        <v>74.216329999999999</v>
      </c>
      <c r="Q283" s="73"/>
      <c r="R283" s="83">
        <v>6098.3040169970009</v>
      </c>
      <c r="S283" s="84">
        <v>1.7766334720000002E-3</v>
      </c>
      <c r="T283" s="84">
        <f t="shared" si="1"/>
        <v>3.9465909115281297E-3</v>
      </c>
      <c r="U283" s="84">
        <f>R283/'סכום נכסי הקרן'!$C$42</f>
        <v>3.2552336999268502E-4</v>
      </c>
    </row>
    <row r="284" spans="2:21">
      <c r="B284" s="76" t="s">
        <v>706</v>
      </c>
      <c r="C284" s="73" t="s">
        <v>707</v>
      </c>
      <c r="D284" s="86" t="s">
        <v>26</v>
      </c>
      <c r="E284" s="86" t="s">
        <v>645</v>
      </c>
      <c r="F284" s="73"/>
      <c r="G284" s="86" t="s">
        <v>691</v>
      </c>
      <c r="H284" s="73" t="s">
        <v>646</v>
      </c>
      <c r="I284" s="73" t="s">
        <v>647</v>
      </c>
      <c r="J284" s="73"/>
      <c r="K284" s="83">
        <v>7.1299999999998978</v>
      </c>
      <c r="L284" s="86" t="s">
        <v>130</v>
      </c>
      <c r="M284" s="87">
        <v>6.7419999999999994E-2</v>
      </c>
      <c r="N284" s="87">
        <v>6.3299999999997969E-2</v>
      </c>
      <c r="O284" s="83">
        <v>1040996.1750000002</v>
      </c>
      <c r="P284" s="85">
        <v>102.88101</v>
      </c>
      <c r="Q284" s="73"/>
      <c r="R284" s="83">
        <v>3962.6533456570005</v>
      </c>
      <c r="S284" s="84">
        <v>8.3279694000000016E-4</v>
      </c>
      <c r="T284" s="84">
        <f t="shared" si="1"/>
        <v>2.5644788511556666E-3</v>
      </c>
      <c r="U284" s="84">
        <f>R284/'סכום נכסי הקרן'!$C$42</f>
        <v>2.1152377244489372E-4</v>
      </c>
    </row>
    <row r="285" spans="2:21">
      <c r="B285" s="76" t="s">
        <v>708</v>
      </c>
      <c r="C285" s="73" t="s">
        <v>709</v>
      </c>
      <c r="D285" s="86" t="s">
        <v>26</v>
      </c>
      <c r="E285" s="86" t="s">
        <v>645</v>
      </c>
      <c r="F285" s="73"/>
      <c r="G285" s="86" t="s">
        <v>691</v>
      </c>
      <c r="H285" s="73" t="s">
        <v>646</v>
      </c>
      <c r="I285" s="73" t="s">
        <v>647</v>
      </c>
      <c r="J285" s="73"/>
      <c r="K285" s="83">
        <v>5.300000000000245</v>
      </c>
      <c r="L285" s="86" t="s">
        <v>130</v>
      </c>
      <c r="M285" s="87">
        <v>3.9329999999999997E-2</v>
      </c>
      <c r="N285" s="87">
        <v>6.8600000000001937E-2</v>
      </c>
      <c r="O285" s="83">
        <v>2161802.0567500005</v>
      </c>
      <c r="P285" s="85">
        <v>86.975899999999996</v>
      </c>
      <c r="Q285" s="73"/>
      <c r="R285" s="83">
        <v>6956.9131421310003</v>
      </c>
      <c r="S285" s="84">
        <v>1.4412013711666669E-3</v>
      </c>
      <c r="T285" s="84">
        <f t="shared" si="1"/>
        <v>4.5022501506156564E-3</v>
      </c>
      <c r="U285" s="84">
        <f>R285/'סכום נכסי הקרן'!$C$42</f>
        <v>3.7135534805430415E-4</v>
      </c>
    </row>
    <row r="286" spans="2:21">
      <c r="B286" s="76" t="s">
        <v>710</v>
      </c>
      <c r="C286" s="73" t="s">
        <v>711</v>
      </c>
      <c r="D286" s="86" t="s">
        <v>26</v>
      </c>
      <c r="E286" s="86" t="s">
        <v>645</v>
      </c>
      <c r="F286" s="73"/>
      <c r="G286" s="86" t="s">
        <v>712</v>
      </c>
      <c r="H286" s="73" t="s">
        <v>646</v>
      </c>
      <c r="I286" s="73" t="s">
        <v>292</v>
      </c>
      <c r="J286" s="73"/>
      <c r="K286" s="83">
        <v>2.9699999999997644</v>
      </c>
      <c r="L286" s="86" t="s">
        <v>130</v>
      </c>
      <c r="M286" s="87">
        <v>4.7500000000000001E-2</v>
      </c>
      <c r="N286" s="87">
        <v>8.2999999999993884E-2</v>
      </c>
      <c r="O286" s="83">
        <v>1596194.1350000002</v>
      </c>
      <c r="P286" s="85">
        <v>90.954669999999993</v>
      </c>
      <c r="Q286" s="73"/>
      <c r="R286" s="83">
        <v>5371.7083019909996</v>
      </c>
      <c r="S286" s="84">
        <v>1.0641294233333335E-3</v>
      </c>
      <c r="T286" s="84">
        <f t="shared" si="1"/>
        <v>3.4763657411847771E-3</v>
      </c>
      <c r="U286" s="84">
        <f>R286/'סכום נכסי הקרן'!$C$42</f>
        <v>2.867381790425838E-4</v>
      </c>
    </row>
    <row r="287" spans="2:21">
      <c r="B287" s="76" t="s">
        <v>713</v>
      </c>
      <c r="C287" s="73" t="s">
        <v>714</v>
      </c>
      <c r="D287" s="86" t="s">
        <v>26</v>
      </c>
      <c r="E287" s="86" t="s">
        <v>645</v>
      </c>
      <c r="F287" s="73"/>
      <c r="G287" s="86" t="s">
        <v>712</v>
      </c>
      <c r="H287" s="73" t="s">
        <v>646</v>
      </c>
      <c r="I287" s="73" t="s">
        <v>292</v>
      </c>
      <c r="J287" s="73"/>
      <c r="K287" s="83">
        <v>5.9099999999993251</v>
      </c>
      <c r="L287" s="86" t="s">
        <v>130</v>
      </c>
      <c r="M287" s="87">
        <v>5.1249999999999997E-2</v>
      </c>
      <c r="N287" s="87">
        <v>7.9999999999991675E-2</v>
      </c>
      <c r="O287" s="83">
        <v>1141625.8052500002</v>
      </c>
      <c r="P287" s="85">
        <v>85.278670000000005</v>
      </c>
      <c r="Q287" s="73"/>
      <c r="R287" s="83">
        <v>3602.1840815730006</v>
      </c>
      <c r="S287" s="84">
        <v>7.6108387016666677E-4</v>
      </c>
      <c r="T287" s="84">
        <f t="shared" si="1"/>
        <v>2.3311968242914678E-3</v>
      </c>
      <c r="U287" s="84">
        <f>R287/'סכום נכסי הקרן'!$C$42</f>
        <v>1.9228216538556096E-4</v>
      </c>
    </row>
    <row r="288" spans="2:21">
      <c r="B288" s="76" t="s">
        <v>715</v>
      </c>
      <c r="C288" s="73" t="s">
        <v>716</v>
      </c>
      <c r="D288" s="86" t="s">
        <v>26</v>
      </c>
      <c r="E288" s="86" t="s">
        <v>645</v>
      </c>
      <c r="F288" s="73"/>
      <c r="G288" s="86" t="s">
        <v>717</v>
      </c>
      <c r="H288" s="73" t="s">
        <v>650</v>
      </c>
      <c r="I288" s="73" t="s">
        <v>292</v>
      </c>
      <c r="J288" s="73"/>
      <c r="K288" s="83">
        <v>7.2700000000004019</v>
      </c>
      <c r="L288" s="86" t="s">
        <v>130</v>
      </c>
      <c r="M288" s="87">
        <v>3.3000000000000002E-2</v>
      </c>
      <c r="N288" s="87">
        <v>6.0600000000002291E-2</v>
      </c>
      <c r="O288" s="83">
        <v>2081992.3500000003</v>
      </c>
      <c r="P288" s="85">
        <v>82.974000000000004</v>
      </c>
      <c r="Q288" s="73"/>
      <c r="R288" s="83">
        <v>6391.7956302090015</v>
      </c>
      <c r="S288" s="84">
        <v>5.2049808750000007E-4</v>
      </c>
      <c r="T288" s="84">
        <f t="shared" si="1"/>
        <v>4.1365275447435056E-3</v>
      </c>
      <c r="U288" s="84">
        <f>R288/'סכום נכסי הקרן'!$C$42</f>
        <v>3.4118975506156296E-4</v>
      </c>
    </row>
    <row r="289" spans="2:21">
      <c r="B289" s="76" t="s">
        <v>718</v>
      </c>
      <c r="C289" s="73" t="s">
        <v>719</v>
      </c>
      <c r="D289" s="86" t="s">
        <v>26</v>
      </c>
      <c r="E289" s="86" t="s">
        <v>645</v>
      </c>
      <c r="F289" s="73"/>
      <c r="G289" s="86" t="s">
        <v>679</v>
      </c>
      <c r="H289" s="73" t="s">
        <v>650</v>
      </c>
      <c r="I289" s="73" t="s">
        <v>292</v>
      </c>
      <c r="J289" s="73"/>
      <c r="K289" s="83">
        <v>6.6200000000004442</v>
      </c>
      <c r="L289" s="86" t="s">
        <v>132</v>
      </c>
      <c r="M289" s="87">
        <v>5.7999999999999996E-2</v>
      </c>
      <c r="N289" s="87">
        <v>5.1300000000003169E-2</v>
      </c>
      <c r="O289" s="83">
        <v>1040996.1750000002</v>
      </c>
      <c r="P289" s="85">
        <v>109.75466</v>
      </c>
      <c r="Q289" s="73"/>
      <c r="R289" s="83">
        <v>4591.3041699580008</v>
      </c>
      <c r="S289" s="84">
        <v>2.0819923500000003E-3</v>
      </c>
      <c r="T289" s="84">
        <f t="shared" si="1"/>
        <v>2.9713178055265793E-3</v>
      </c>
      <c r="U289" s="84">
        <f>R289/'סכום נכסי הקרן'!$C$42</f>
        <v>2.4508073095414043E-4</v>
      </c>
    </row>
    <row r="290" spans="2:21">
      <c r="B290" s="76" t="s">
        <v>720</v>
      </c>
      <c r="C290" s="73" t="s">
        <v>721</v>
      </c>
      <c r="D290" s="86" t="s">
        <v>26</v>
      </c>
      <c r="E290" s="86" t="s">
        <v>645</v>
      </c>
      <c r="F290" s="73"/>
      <c r="G290" s="86" t="s">
        <v>691</v>
      </c>
      <c r="H290" s="73" t="s">
        <v>650</v>
      </c>
      <c r="I290" s="73" t="s">
        <v>647</v>
      </c>
      <c r="J290" s="73"/>
      <c r="K290" s="83">
        <v>7.5099999999995717</v>
      </c>
      <c r="L290" s="86" t="s">
        <v>130</v>
      </c>
      <c r="M290" s="87">
        <v>6.1740000000000003E-2</v>
      </c>
      <c r="N290" s="87">
        <v>6.0699999999996937E-2</v>
      </c>
      <c r="O290" s="83">
        <v>1040996.1750000002</v>
      </c>
      <c r="P290" s="85">
        <v>101.07425000000001</v>
      </c>
      <c r="Q290" s="73"/>
      <c r="R290" s="83">
        <v>3893.0625827170011</v>
      </c>
      <c r="S290" s="84">
        <v>3.2531130468750006E-4</v>
      </c>
      <c r="T290" s="84">
        <f t="shared" si="1"/>
        <v>2.5194423505515932E-3</v>
      </c>
      <c r="U290" s="84">
        <f>R290/'סכום נכסי הקרן'!$C$42</f>
        <v>2.0780906428842074E-4</v>
      </c>
    </row>
    <row r="291" spans="2:21">
      <c r="B291" s="76" t="s">
        <v>722</v>
      </c>
      <c r="C291" s="73" t="s">
        <v>723</v>
      </c>
      <c r="D291" s="86" t="s">
        <v>26</v>
      </c>
      <c r="E291" s="86" t="s">
        <v>645</v>
      </c>
      <c r="F291" s="73"/>
      <c r="G291" s="86" t="s">
        <v>724</v>
      </c>
      <c r="H291" s="73" t="s">
        <v>650</v>
      </c>
      <c r="I291" s="73" t="s">
        <v>647</v>
      </c>
      <c r="J291" s="73"/>
      <c r="K291" s="83">
        <v>7.3199999999998369</v>
      </c>
      <c r="L291" s="86" t="s">
        <v>130</v>
      </c>
      <c r="M291" s="87">
        <v>5.5E-2</v>
      </c>
      <c r="N291" s="87">
        <v>5.7799999999998332E-2</v>
      </c>
      <c r="O291" s="83">
        <v>2775989.8</v>
      </c>
      <c r="P291" s="85">
        <v>100.22783</v>
      </c>
      <c r="Q291" s="73"/>
      <c r="R291" s="83">
        <v>10294.563390424002</v>
      </c>
      <c r="S291" s="84">
        <v>2.5236270909090907E-3</v>
      </c>
      <c r="T291" s="84">
        <f t="shared" si="1"/>
        <v>6.6622507178322526E-3</v>
      </c>
      <c r="U291" s="84">
        <f>R291/'סכום נכסי הקרן'!$C$42</f>
        <v>5.4951687520235189E-4</v>
      </c>
    </row>
    <row r="292" spans="2:21">
      <c r="B292" s="76" t="s">
        <v>725</v>
      </c>
      <c r="C292" s="73" t="s">
        <v>726</v>
      </c>
      <c r="D292" s="86" t="s">
        <v>26</v>
      </c>
      <c r="E292" s="86" t="s">
        <v>645</v>
      </c>
      <c r="F292" s="73"/>
      <c r="G292" s="86" t="s">
        <v>691</v>
      </c>
      <c r="H292" s="73" t="s">
        <v>650</v>
      </c>
      <c r="I292" s="73" t="s">
        <v>647</v>
      </c>
      <c r="J292" s="73"/>
      <c r="K292" s="83">
        <v>4.3500000000002661</v>
      </c>
      <c r="L292" s="86" t="s">
        <v>132</v>
      </c>
      <c r="M292" s="87">
        <v>4.1250000000000002E-2</v>
      </c>
      <c r="N292" s="87">
        <v>5.4500000000002539E-2</v>
      </c>
      <c r="O292" s="83">
        <v>2061172.4265000003</v>
      </c>
      <c r="P292" s="85">
        <v>97.677419999999998</v>
      </c>
      <c r="Q292" s="73"/>
      <c r="R292" s="83">
        <v>8090.4466275910008</v>
      </c>
      <c r="S292" s="84">
        <v>2.0611724265000003E-3</v>
      </c>
      <c r="T292" s="84">
        <f t="shared" si="1"/>
        <v>5.2358300015316796E-3</v>
      </c>
      <c r="U292" s="84">
        <f>R292/'סכום נכסי הקרן'!$C$42</f>
        <v>4.318626037040802E-4</v>
      </c>
    </row>
    <row r="293" spans="2:21">
      <c r="B293" s="76" t="s">
        <v>727</v>
      </c>
      <c r="C293" s="73" t="s">
        <v>728</v>
      </c>
      <c r="D293" s="86" t="s">
        <v>26</v>
      </c>
      <c r="E293" s="86" t="s">
        <v>645</v>
      </c>
      <c r="F293" s="73"/>
      <c r="G293" s="86" t="s">
        <v>729</v>
      </c>
      <c r="H293" s="73" t="s">
        <v>650</v>
      </c>
      <c r="I293" s="73" t="s">
        <v>647</v>
      </c>
      <c r="J293" s="73"/>
      <c r="K293" s="83">
        <v>6.9500000000002204</v>
      </c>
      <c r="L293" s="86" t="s">
        <v>130</v>
      </c>
      <c r="M293" s="87">
        <v>6.7979999999999999E-2</v>
      </c>
      <c r="N293" s="87">
        <v>6.8000000000001726E-2</v>
      </c>
      <c r="O293" s="83">
        <v>3331187.76</v>
      </c>
      <c r="P293" s="85">
        <v>102.73909999999999</v>
      </c>
      <c r="Q293" s="73"/>
      <c r="R293" s="83">
        <v>12662.999598556005</v>
      </c>
      <c r="S293" s="84">
        <v>3.3311877599999998E-3</v>
      </c>
      <c r="T293" s="84">
        <f t="shared" si="1"/>
        <v>8.1950127427322175E-3</v>
      </c>
      <c r="U293" s="84">
        <f>R293/'סכום נכסי הקרן'!$C$42</f>
        <v>6.7594240825793116E-4</v>
      </c>
    </row>
    <row r="294" spans="2:21">
      <c r="B294" s="76" t="s">
        <v>730</v>
      </c>
      <c r="C294" s="73" t="s">
        <v>731</v>
      </c>
      <c r="D294" s="86" t="s">
        <v>26</v>
      </c>
      <c r="E294" s="86" t="s">
        <v>645</v>
      </c>
      <c r="F294" s="73"/>
      <c r="G294" s="86" t="s">
        <v>679</v>
      </c>
      <c r="H294" s="73" t="s">
        <v>650</v>
      </c>
      <c r="I294" s="73" t="s">
        <v>292</v>
      </c>
      <c r="J294" s="73"/>
      <c r="K294" s="83">
        <v>6.8300000000002132</v>
      </c>
      <c r="L294" s="86" t="s">
        <v>130</v>
      </c>
      <c r="M294" s="87">
        <v>0.06</v>
      </c>
      <c r="N294" s="87">
        <v>6.6300000000001816E-2</v>
      </c>
      <c r="O294" s="83">
        <v>1734993.6250000002</v>
      </c>
      <c r="P294" s="85">
        <v>97.262330000000006</v>
      </c>
      <c r="Q294" s="73"/>
      <c r="R294" s="83">
        <v>6243.7325463490015</v>
      </c>
      <c r="S294" s="84">
        <v>1.4458280208333335E-3</v>
      </c>
      <c r="T294" s="84">
        <f t="shared" si="1"/>
        <v>4.0407067362915102E-3</v>
      </c>
      <c r="U294" s="84">
        <f>R294/'סכום נכסי הקרן'!$C$42</f>
        <v>3.3328624715259664E-4</v>
      </c>
    </row>
    <row r="295" spans="2:21">
      <c r="B295" s="76" t="s">
        <v>732</v>
      </c>
      <c r="C295" s="73" t="s">
        <v>733</v>
      </c>
      <c r="D295" s="86" t="s">
        <v>26</v>
      </c>
      <c r="E295" s="86" t="s">
        <v>645</v>
      </c>
      <c r="F295" s="73"/>
      <c r="G295" s="86" t="s">
        <v>734</v>
      </c>
      <c r="H295" s="73" t="s">
        <v>650</v>
      </c>
      <c r="I295" s="73" t="s">
        <v>292</v>
      </c>
      <c r="J295" s="73"/>
      <c r="K295" s="83">
        <v>6.8399999999993204</v>
      </c>
      <c r="L295" s="86" t="s">
        <v>130</v>
      </c>
      <c r="M295" s="87">
        <v>6.3750000000000001E-2</v>
      </c>
      <c r="N295" s="87">
        <v>6.0299999999994004E-2</v>
      </c>
      <c r="O295" s="83">
        <v>582957.85800000012</v>
      </c>
      <c r="P295" s="85">
        <v>103.8845</v>
      </c>
      <c r="Q295" s="73"/>
      <c r="R295" s="83">
        <v>2240.7305671780009</v>
      </c>
      <c r="S295" s="84">
        <v>8.3279694000000016E-4</v>
      </c>
      <c r="T295" s="84">
        <f t="shared" si="1"/>
        <v>1.4501157808729035E-3</v>
      </c>
      <c r="U295" s="84">
        <f>R295/'סכום נכסי הקרן'!$C$42</f>
        <v>1.1960869176748392E-4</v>
      </c>
    </row>
    <row r="296" spans="2:21">
      <c r="B296" s="76" t="s">
        <v>735</v>
      </c>
      <c r="C296" s="73" t="s">
        <v>736</v>
      </c>
      <c r="D296" s="86" t="s">
        <v>26</v>
      </c>
      <c r="E296" s="86" t="s">
        <v>645</v>
      </c>
      <c r="F296" s="73"/>
      <c r="G296" s="86" t="s">
        <v>691</v>
      </c>
      <c r="H296" s="73" t="s">
        <v>650</v>
      </c>
      <c r="I296" s="73" t="s">
        <v>647</v>
      </c>
      <c r="J296" s="73"/>
      <c r="K296" s="83">
        <v>3.6400000000002564</v>
      </c>
      <c r="L296" s="86" t="s">
        <v>130</v>
      </c>
      <c r="M296" s="87">
        <v>8.1250000000000003E-2</v>
      </c>
      <c r="N296" s="87">
        <v>7.5400000000005601E-2</v>
      </c>
      <c r="O296" s="83">
        <v>1387994.9</v>
      </c>
      <c r="P296" s="85">
        <v>103.14617</v>
      </c>
      <c r="Q296" s="73"/>
      <c r="R296" s="83">
        <v>5297.1550707260003</v>
      </c>
      <c r="S296" s="84">
        <v>7.9313994285714283E-4</v>
      </c>
      <c r="T296" s="84">
        <f t="shared" si="1"/>
        <v>3.4281177194207869E-3</v>
      </c>
      <c r="U296" s="84">
        <f>R296/'סכום נכסי הקרן'!$C$42</f>
        <v>2.8275857766200561E-4</v>
      </c>
    </row>
    <row r="297" spans="2:21">
      <c r="B297" s="76" t="s">
        <v>737</v>
      </c>
      <c r="C297" s="73" t="s">
        <v>738</v>
      </c>
      <c r="D297" s="86" t="s">
        <v>26</v>
      </c>
      <c r="E297" s="86" t="s">
        <v>645</v>
      </c>
      <c r="F297" s="73"/>
      <c r="G297" s="86" t="s">
        <v>691</v>
      </c>
      <c r="H297" s="73" t="s">
        <v>657</v>
      </c>
      <c r="I297" s="73" t="s">
        <v>647</v>
      </c>
      <c r="J297" s="73"/>
      <c r="K297" s="83">
        <v>4.3800000000000932</v>
      </c>
      <c r="L297" s="86" t="s">
        <v>132</v>
      </c>
      <c r="M297" s="87">
        <v>7.2499999999999995E-2</v>
      </c>
      <c r="N297" s="87">
        <v>7.3100000000001025E-2</v>
      </c>
      <c r="O297" s="83">
        <v>2477570.8965000003</v>
      </c>
      <c r="P297" s="85">
        <v>99.454909999999998</v>
      </c>
      <c r="Q297" s="73"/>
      <c r="R297" s="83">
        <v>9901.8486028870029</v>
      </c>
      <c r="S297" s="84">
        <v>1.9820567172000002E-3</v>
      </c>
      <c r="T297" s="84">
        <f t="shared" si="1"/>
        <v>6.4081006120001345E-3</v>
      </c>
      <c r="U297" s="84">
        <f>R297/'סכום נכסי הקרן'!$C$42</f>
        <v>5.2855402377206904E-4</v>
      </c>
    </row>
    <row r="298" spans="2:21">
      <c r="B298" s="76" t="s">
        <v>739</v>
      </c>
      <c r="C298" s="73" t="s">
        <v>740</v>
      </c>
      <c r="D298" s="86" t="s">
        <v>26</v>
      </c>
      <c r="E298" s="86" t="s">
        <v>645</v>
      </c>
      <c r="F298" s="73"/>
      <c r="G298" s="86" t="s">
        <v>691</v>
      </c>
      <c r="H298" s="73" t="s">
        <v>657</v>
      </c>
      <c r="I298" s="73" t="s">
        <v>647</v>
      </c>
      <c r="J298" s="73"/>
      <c r="K298" s="83">
        <v>7.2899999999997513</v>
      </c>
      <c r="L298" s="86" t="s">
        <v>130</v>
      </c>
      <c r="M298" s="87">
        <v>7.1190000000000003E-2</v>
      </c>
      <c r="N298" s="87">
        <v>7.1399999999996439E-2</v>
      </c>
      <c r="O298" s="83">
        <v>1387994.9</v>
      </c>
      <c r="P298" s="85">
        <v>99.657330000000002</v>
      </c>
      <c r="Q298" s="73"/>
      <c r="R298" s="83">
        <v>5117.9827773630013</v>
      </c>
      <c r="S298" s="84">
        <v>9.2532993333333327E-4</v>
      </c>
      <c r="T298" s="84">
        <f t="shared" si="1"/>
        <v>3.3121642112629119E-3</v>
      </c>
      <c r="U298" s="84">
        <f>R298/'סכום נכסי הקרן'!$C$42</f>
        <v>2.7319448105706754E-4</v>
      </c>
    </row>
    <row r="299" spans="2:21">
      <c r="B299" s="76" t="s">
        <v>741</v>
      </c>
      <c r="C299" s="73" t="s">
        <v>742</v>
      </c>
      <c r="D299" s="86" t="s">
        <v>26</v>
      </c>
      <c r="E299" s="86" t="s">
        <v>645</v>
      </c>
      <c r="F299" s="73"/>
      <c r="G299" s="86" t="s">
        <v>729</v>
      </c>
      <c r="H299" s="73" t="s">
        <v>657</v>
      </c>
      <c r="I299" s="73" t="s">
        <v>647</v>
      </c>
      <c r="J299" s="73"/>
      <c r="K299" s="83">
        <v>3.2999999999997303</v>
      </c>
      <c r="L299" s="86" t="s">
        <v>130</v>
      </c>
      <c r="M299" s="87">
        <v>2.6249999999999999E-2</v>
      </c>
      <c r="N299" s="87">
        <v>7.4999999999993697E-2</v>
      </c>
      <c r="O299" s="83">
        <v>1759630.5344750006</v>
      </c>
      <c r="P299" s="85">
        <v>85.310379999999995</v>
      </c>
      <c r="Q299" s="73"/>
      <c r="R299" s="83">
        <v>5554.2454079850013</v>
      </c>
      <c r="S299" s="84">
        <v>1.4171448799120223E-3</v>
      </c>
      <c r="T299" s="84">
        <f t="shared" si="1"/>
        <v>3.5944968283730676E-3</v>
      </c>
      <c r="U299" s="84">
        <f>R299/'סכום נכסי הקרן'!$C$42</f>
        <v>2.9648188708440417E-4</v>
      </c>
    </row>
    <row r="300" spans="2:21">
      <c r="B300" s="76" t="s">
        <v>743</v>
      </c>
      <c r="C300" s="73" t="s">
        <v>744</v>
      </c>
      <c r="D300" s="86" t="s">
        <v>26</v>
      </c>
      <c r="E300" s="86" t="s">
        <v>645</v>
      </c>
      <c r="F300" s="73"/>
      <c r="G300" s="86" t="s">
        <v>729</v>
      </c>
      <c r="H300" s="73" t="s">
        <v>657</v>
      </c>
      <c r="I300" s="73" t="s">
        <v>647</v>
      </c>
      <c r="J300" s="73"/>
      <c r="K300" s="83">
        <v>2.070000000000165</v>
      </c>
      <c r="L300" s="86" t="s">
        <v>130</v>
      </c>
      <c r="M300" s="87">
        <v>7.0499999999999993E-2</v>
      </c>
      <c r="N300" s="87">
        <v>7.0700000000009325E-2</v>
      </c>
      <c r="O300" s="83">
        <v>693997.45</v>
      </c>
      <c r="P300" s="85">
        <v>101.42507999999999</v>
      </c>
      <c r="Q300" s="73"/>
      <c r="R300" s="83">
        <v>2604.3837194510006</v>
      </c>
      <c r="S300" s="84">
        <v>8.7427022103748792E-4</v>
      </c>
      <c r="T300" s="84">
        <f t="shared" si="1"/>
        <v>1.6854582993352594E-3</v>
      </c>
      <c r="U300" s="84">
        <f>R300/'סכום נכסי הקרן'!$C$42</f>
        <v>1.3902025263857719E-4</v>
      </c>
    </row>
    <row r="301" spans="2:21">
      <c r="B301" s="76" t="s">
        <v>745</v>
      </c>
      <c r="C301" s="73" t="s">
        <v>746</v>
      </c>
      <c r="D301" s="86" t="s">
        <v>26</v>
      </c>
      <c r="E301" s="86" t="s">
        <v>645</v>
      </c>
      <c r="F301" s="73"/>
      <c r="G301" s="86" t="s">
        <v>747</v>
      </c>
      <c r="H301" s="73" t="s">
        <v>657</v>
      </c>
      <c r="I301" s="73" t="s">
        <v>647</v>
      </c>
      <c r="J301" s="73"/>
      <c r="K301" s="83">
        <v>5.3399999999996615</v>
      </c>
      <c r="L301" s="86" t="s">
        <v>130</v>
      </c>
      <c r="M301" s="87">
        <v>0.04</v>
      </c>
      <c r="N301" s="87">
        <v>6.0099999999997288E-2</v>
      </c>
      <c r="O301" s="83">
        <v>1891143.0512500003</v>
      </c>
      <c r="P301" s="85">
        <v>91.497889999999998</v>
      </c>
      <c r="Q301" s="73"/>
      <c r="R301" s="83">
        <v>6402.3170798740002</v>
      </c>
      <c r="S301" s="84">
        <v>3.7822861025000004E-3</v>
      </c>
      <c r="T301" s="84">
        <f t="shared" si="1"/>
        <v>4.1433366276472528E-3</v>
      </c>
      <c r="U301" s="84">
        <f>R301/'סכום נכסי הקרן'!$C$42</f>
        <v>3.4175138297362059E-4</v>
      </c>
    </row>
    <row r="302" spans="2:21">
      <c r="B302" s="76" t="s">
        <v>748</v>
      </c>
      <c r="C302" s="73" t="s">
        <v>749</v>
      </c>
      <c r="D302" s="86" t="s">
        <v>26</v>
      </c>
      <c r="E302" s="86" t="s">
        <v>645</v>
      </c>
      <c r="F302" s="73"/>
      <c r="G302" s="86" t="s">
        <v>663</v>
      </c>
      <c r="H302" s="73" t="s">
        <v>657</v>
      </c>
      <c r="I302" s="73" t="s">
        <v>292</v>
      </c>
      <c r="J302" s="73"/>
      <c r="K302" s="83">
        <v>3.5400000000002705</v>
      </c>
      <c r="L302" s="86" t="s">
        <v>130</v>
      </c>
      <c r="M302" s="87">
        <v>5.5E-2</v>
      </c>
      <c r="N302" s="87">
        <v>8.8400000000001477E-2</v>
      </c>
      <c r="O302" s="83">
        <v>485798.21500000008</v>
      </c>
      <c r="P302" s="85">
        <v>90.636110000000002</v>
      </c>
      <c r="Q302" s="73"/>
      <c r="R302" s="83">
        <v>1629.1418575640002</v>
      </c>
      <c r="S302" s="84">
        <v>4.8579821500000008E-4</v>
      </c>
      <c r="T302" s="84">
        <f t="shared" si="1"/>
        <v>1.0543187795708253E-3</v>
      </c>
      <c r="U302" s="84">
        <f>R302/'סכום נכסי הקרן'!$C$42</f>
        <v>8.6962497473440899E-5</v>
      </c>
    </row>
    <row r="303" spans="2:21">
      <c r="B303" s="76" t="s">
        <v>750</v>
      </c>
      <c r="C303" s="73" t="s">
        <v>751</v>
      </c>
      <c r="D303" s="86" t="s">
        <v>26</v>
      </c>
      <c r="E303" s="86" t="s">
        <v>645</v>
      </c>
      <c r="F303" s="73"/>
      <c r="G303" s="86" t="s">
        <v>663</v>
      </c>
      <c r="H303" s="73" t="s">
        <v>657</v>
      </c>
      <c r="I303" s="73" t="s">
        <v>292</v>
      </c>
      <c r="J303" s="73"/>
      <c r="K303" s="83">
        <v>3.1300000000000114</v>
      </c>
      <c r="L303" s="86" t="s">
        <v>130</v>
      </c>
      <c r="M303" s="87">
        <v>0.06</v>
      </c>
      <c r="N303" s="87">
        <v>8.2000000000002654E-2</v>
      </c>
      <c r="O303" s="83">
        <v>1492788.51495</v>
      </c>
      <c r="P303" s="85">
        <v>95.418670000000006</v>
      </c>
      <c r="Q303" s="73"/>
      <c r="R303" s="83">
        <v>5270.2759193380007</v>
      </c>
      <c r="S303" s="84">
        <v>1.9903846865999999E-3</v>
      </c>
      <c r="T303" s="84">
        <f t="shared" si="1"/>
        <v>3.4107225527839967E-3</v>
      </c>
      <c r="U303" s="84">
        <f>R303/'סכום נכסי הקרן'!$C$42</f>
        <v>2.8132378662535377E-4</v>
      </c>
    </row>
    <row r="304" spans="2:21">
      <c r="B304" s="76" t="s">
        <v>752</v>
      </c>
      <c r="C304" s="73" t="s">
        <v>753</v>
      </c>
      <c r="D304" s="86" t="s">
        <v>26</v>
      </c>
      <c r="E304" s="86" t="s">
        <v>645</v>
      </c>
      <c r="F304" s="73"/>
      <c r="G304" s="86" t="s">
        <v>754</v>
      </c>
      <c r="H304" s="73" t="s">
        <v>657</v>
      </c>
      <c r="I304" s="73" t="s">
        <v>292</v>
      </c>
      <c r="J304" s="73"/>
      <c r="K304" s="83">
        <v>6.1400000000000743</v>
      </c>
      <c r="L304" s="86" t="s">
        <v>132</v>
      </c>
      <c r="M304" s="87">
        <v>6.6250000000000003E-2</v>
      </c>
      <c r="N304" s="87">
        <v>6.480000000000101E-2</v>
      </c>
      <c r="O304" s="83">
        <v>2775989.8</v>
      </c>
      <c r="P304" s="85">
        <v>103.53986</v>
      </c>
      <c r="Q304" s="73"/>
      <c r="R304" s="83">
        <v>11550.197882958002</v>
      </c>
      <c r="S304" s="84">
        <v>3.7013197333333331E-3</v>
      </c>
      <c r="T304" s="84">
        <f t="shared" si="1"/>
        <v>7.4748497064402617E-3</v>
      </c>
      <c r="U304" s="84">
        <f>R304/'סכום נכסי הקרן'!$C$42</f>
        <v>6.1654180055036674E-4</v>
      </c>
    </row>
    <row r="305" spans="2:21">
      <c r="B305" s="76" t="s">
        <v>755</v>
      </c>
      <c r="C305" s="73" t="s">
        <v>756</v>
      </c>
      <c r="D305" s="86" t="s">
        <v>26</v>
      </c>
      <c r="E305" s="86" t="s">
        <v>645</v>
      </c>
      <c r="F305" s="73"/>
      <c r="G305" s="86" t="s">
        <v>757</v>
      </c>
      <c r="H305" s="73" t="s">
        <v>657</v>
      </c>
      <c r="I305" s="73" t="s">
        <v>292</v>
      </c>
      <c r="J305" s="73"/>
      <c r="K305" s="83">
        <v>5.859999999999693</v>
      </c>
      <c r="L305" s="86" t="s">
        <v>130</v>
      </c>
      <c r="M305" s="87">
        <v>3.2500000000000001E-2</v>
      </c>
      <c r="N305" s="87">
        <v>5.6299999999997137E-2</v>
      </c>
      <c r="O305" s="83">
        <v>1387994.9</v>
      </c>
      <c r="P305" s="85">
        <v>88.011750000000006</v>
      </c>
      <c r="Q305" s="73"/>
      <c r="R305" s="83">
        <v>4519.9148251830011</v>
      </c>
      <c r="S305" s="84">
        <v>1.1107691384305127E-3</v>
      </c>
      <c r="T305" s="84">
        <f t="shared" si="1"/>
        <v>2.9251173310202751E-3</v>
      </c>
      <c r="U305" s="84">
        <f>R305/'סכום נכסי הקרן'!$C$42</f>
        <v>2.4127001570807254E-4</v>
      </c>
    </row>
    <row r="306" spans="2:21">
      <c r="B306" s="76" t="s">
        <v>758</v>
      </c>
      <c r="C306" s="73" t="s">
        <v>759</v>
      </c>
      <c r="D306" s="86" t="s">
        <v>26</v>
      </c>
      <c r="E306" s="86" t="s">
        <v>645</v>
      </c>
      <c r="F306" s="73"/>
      <c r="G306" s="86" t="s">
        <v>729</v>
      </c>
      <c r="H306" s="73" t="s">
        <v>657</v>
      </c>
      <c r="I306" s="73" t="s">
        <v>292</v>
      </c>
      <c r="J306" s="73"/>
      <c r="K306" s="83">
        <v>1.5400000000000258</v>
      </c>
      <c r="L306" s="86" t="s">
        <v>130</v>
      </c>
      <c r="M306" s="87">
        <v>4.2500000000000003E-2</v>
      </c>
      <c r="N306" s="87">
        <v>7.9300000000002993E-2</v>
      </c>
      <c r="O306" s="83">
        <v>1526794.39</v>
      </c>
      <c r="P306" s="85">
        <v>96.136560000000003</v>
      </c>
      <c r="Q306" s="73"/>
      <c r="R306" s="83">
        <v>5430.887885909</v>
      </c>
      <c r="S306" s="84">
        <v>3.214303978947368E-3</v>
      </c>
      <c r="T306" s="84">
        <f t="shared" si="1"/>
        <v>3.5146645218601638E-3</v>
      </c>
      <c r="U306" s="84">
        <f>R306/'סכום נכסי הקרן'!$C$42</f>
        <v>2.898971454598138E-4</v>
      </c>
    </row>
    <row r="307" spans="2:21">
      <c r="B307" s="76" t="s">
        <v>760</v>
      </c>
      <c r="C307" s="73" t="s">
        <v>761</v>
      </c>
      <c r="D307" s="86" t="s">
        <v>26</v>
      </c>
      <c r="E307" s="86" t="s">
        <v>645</v>
      </c>
      <c r="F307" s="73"/>
      <c r="G307" s="86" t="s">
        <v>729</v>
      </c>
      <c r="H307" s="73" t="s">
        <v>657</v>
      </c>
      <c r="I307" s="73" t="s">
        <v>292</v>
      </c>
      <c r="J307" s="73"/>
      <c r="K307" s="83">
        <v>4.8100000000003655</v>
      </c>
      <c r="L307" s="86" t="s">
        <v>130</v>
      </c>
      <c r="M307" s="87">
        <v>3.125E-2</v>
      </c>
      <c r="N307" s="87">
        <v>7.4300000000006208E-2</v>
      </c>
      <c r="O307" s="83">
        <v>693997.45</v>
      </c>
      <c r="P307" s="85">
        <v>82.174080000000004</v>
      </c>
      <c r="Q307" s="73"/>
      <c r="R307" s="83">
        <v>2110.0583577829998</v>
      </c>
      <c r="S307" s="84">
        <v>9.2532993333333327E-4</v>
      </c>
      <c r="T307" s="84">
        <f t="shared" si="1"/>
        <v>1.3655496863406791E-3</v>
      </c>
      <c r="U307" s="84">
        <f>R307/'סכום נכסי הקרן'!$C$42</f>
        <v>1.1263349704972418E-4</v>
      </c>
    </row>
    <row r="308" spans="2:21">
      <c r="B308" s="76" t="s">
        <v>762</v>
      </c>
      <c r="C308" s="73" t="s">
        <v>763</v>
      </c>
      <c r="D308" s="86" t="s">
        <v>26</v>
      </c>
      <c r="E308" s="86" t="s">
        <v>645</v>
      </c>
      <c r="F308" s="73"/>
      <c r="G308" s="86" t="s">
        <v>734</v>
      </c>
      <c r="H308" s="73" t="s">
        <v>657</v>
      </c>
      <c r="I308" s="73" t="s">
        <v>292</v>
      </c>
      <c r="J308" s="73"/>
      <c r="K308" s="83">
        <v>6.9300000000006836</v>
      </c>
      <c r="L308" s="86" t="s">
        <v>130</v>
      </c>
      <c r="M308" s="87">
        <v>6.4000000000000001E-2</v>
      </c>
      <c r="N308" s="87">
        <v>6.1800000000005385E-2</v>
      </c>
      <c r="O308" s="83">
        <v>902196.68500000017</v>
      </c>
      <c r="P308" s="85">
        <v>104.31100000000001</v>
      </c>
      <c r="Q308" s="73"/>
      <c r="R308" s="83">
        <v>3482.0344211340007</v>
      </c>
      <c r="S308" s="84">
        <v>9.0219668500000016E-4</v>
      </c>
      <c r="T308" s="84">
        <f t="shared" si="1"/>
        <v>2.2534405240824053E-3</v>
      </c>
      <c r="U308" s="84">
        <f>R308/'סכום נכסי הקרן'!$C$42</f>
        <v>1.8586865725927378E-4</v>
      </c>
    </row>
    <row r="309" spans="2:21">
      <c r="B309" s="76" t="s">
        <v>764</v>
      </c>
      <c r="C309" s="73" t="s">
        <v>765</v>
      </c>
      <c r="D309" s="86" t="s">
        <v>26</v>
      </c>
      <c r="E309" s="86" t="s">
        <v>645</v>
      </c>
      <c r="F309" s="73"/>
      <c r="G309" s="86" t="s">
        <v>734</v>
      </c>
      <c r="H309" s="73" t="s">
        <v>657</v>
      </c>
      <c r="I309" s="73" t="s">
        <v>647</v>
      </c>
      <c r="J309" s="73"/>
      <c r="K309" s="83">
        <v>4.4999999999999991</v>
      </c>
      <c r="L309" s="86" t="s">
        <v>132</v>
      </c>
      <c r="M309" s="87">
        <v>4.8750000000000002E-2</v>
      </c>
      <c r="N309" s="87">
        <v>5.5399999999999353E-2</v>
      </c>
      <c r="O309" s="83">
        <v>1901553.0130000005</v>
      </c>
      <c r="P309" s="85">
        <v>98.831559999999996</v>
      </c>
      <c r="Q309" s="73"/>
      <c r="R309" s="83">
        <v>7552.1058413620021</v>
      </c>
      <c r="S309" s="84">
        <v>1.9015530130000004E-3</v>
      </c>
      <c r="T309" s="84">
        <f t="shared" si="1"/>
        <v>4.887436276273866E-3</v>
      </c>
      <c r="U309" s="84">
        <f>R309/'סכום נכסי הקרן'!$C$42</f>
        <v>4.0312633433322806E-4</v>
      </c>
    </row>
    <row r="310" spans="2:21">
      <c r="B310" s="76" t="s">
        <v>766</v>
      </c>
      <c r="C310" s="73" t="s">
        <v>767</v>
      </c>
      <c r="D310" s="86" t="s">
        <v>26</v>
      </c>
      <c r="E310" s="86" t="s">
        <v>645</v>
      </c>
      <c r="F310" s="73"/>
      <c r="G310" s="86" t="s">
        <v>747</v>
      </c>
      <c r="H310" s="73" t="s">
        <v>657</v>
      </c>
      <c r="I310" s="73" t="s">
        <v>647</v>
      </c>
      <c r="J310" s="73"/>
      <c r="K310" s="83">
        <v>7.3100000000003389</v>
      </c>
      <c r="L310" s="86" t="s">
        <v>130</v>
      </c>
      <c r="M310" s="87">
        <v>5.9000000000000004E-2</v>
      </c>
      <c r="N310" s="87">
        <v>6.1500000000002226E-2</v>
      </c>
      <c r="O310" s="83">
        <v>1943192.8600000003</v>
      </c>
      <c r="P310" s="85">
        <v>100.00211</v>
      </c>
      <c r="Q310" s="73"/>
      <c r="R310" s="83">
        <v>7189.9653668760002</v>
      </c>
      <c r="S310" s="84">
        <v>3.8863857200000006E-3</v>
      </c>
      <c r="T310" s="84">
        <f t="shared" si="1"/>
        <v>4.6530727054647581E-3</v>
      </c>
      <c r="U310" s="84">
        <f>R310/'סכום נכסי הקרן'!$C$42</f>
        <v>3.8379551918579243E-4</v>
      </c>
    </row>
    <row r="311" spans="2:21">
      <c r="B311" s="76" t="s">
        <v>768</v>
      </c>
      <c r="C311" s="73" t="s">
        <v>769</v>
      </c>
      <c r="D311" s="86" t="s">
        <v>26</v>
      </c>
      <c r="E311" s="86" t="s">
        <v>645</v>
      </c>
      <c r="F311" s="73"/>
      <c r="G311" s="86" t="s">
        <v>770</v>
      </c>
      <c r="H311" s="73" t="s">
        <v>657</v>
      </c>
      <c r="I311" s="73" t="s">
        <v>647</v>
      </c>
      <c r="J311" s="73"/>
      <c r="K311" s="83">
        <v>7.1099999999991894</v>
      </c>
      <c r="L311" s="86" t="s">
        <v>130</v>
      </c>
      <c r="M311" s="87">
        <v>3.15E-2</v>
      </c>
      <c r="N311" s="87">
        <v>7.1899999999992109E-2</v>
      </c>
      <c r="O311" s="83">
        <v>1387994.9</v>
      </c>
      <c r="P311" s="85">
        <v>75.436250000000001</v>
      </c>
      <c r="Q311" s="73"/>
      <c r="R311" s="83">
        <v>3874.0898208740009</v>
      </c>
      <c r="S311" s="84">
        <v>2.1407550044959104E-3</v>
      </c>
      <c r="T311" s="84">
        <f t="shared" si="1"/>
        <v>2.50716389915798E-3</v>
      </c>
      <c r="U311" s="84">
        <f>R311/'סכום נכסי הקרן'!$C$42</f>
        <v>2.067963110121019E-4</v>
      </c>
    </row>
    <row r="312" spans="2:21">
      <c r="B312" s="76" t="s">
        <v>771</v>
      </c>
      <c r="C312" s="73" t="s">
        <v>772</v>
      </c>
      <c r="D312" s="86" t="s">
        <v>26</v>
      </c>
      <c r="E312" s="86" t="s">
        <v>645</v>
      </c>
      <c r="F312" s="73"/>
      <c r="G312" s="86" t="s">
        <v>773</v>
      </c>
      <c r="H312" s="73" t="s">
        <v>657</v>
      </c>
      <c r="I312" s="73" t="s">
        <v>292</v>
      </c>
      <c r="J312" s="73"/>
      <c r="K312" s="83">
        <v>7.3700000000000818</v>
      </c>
      <c r="L312" s="86" t="s">
        <v>130</v>
      </c>
      <c r="M312" s="87">
        <v>6.25E-2</v>
      </c>
      <c r="N312" s="87">
        <v>6.2000000000001866E-2</v>
      </c>
      <c r="O312" s="83">
        <v>1734993.6250000002</v>
      </c>
      <c r="P312" s="85">
        <v>100.64100000000001</v>
      </c>
      <c r="Q312" s="73"/>
      <c r="R312" s="83">
        <v>6460.6252563040007</v>
      </c>
      <c r="S312" s="84">
        <v>2.8916560416666669E-3</v>
      </c>
      <c r="T312" s="84">
        <f t="shared" si="1"/>
        <v>4.1810714664688399E-3</v>
      </c>
      <c r="U312" s="84">
        <f>R312/'סכום נכסי הקרן'!$C$42</f>
        <v>3.4486383424478046E-4</v>
      </c>
    </row>
    <row r="313" spans="2:21">
      <c r="B313" s="76" t="s">
        <v>774</v>
      </c>
      <c r="C313" s="73" t="s">
        <v>775</v>
      </c>
      <c r="D313" s="86" t="s">
        <v>26</v>
      </c>
      <c r="E313" s="86" t="s">
        <v>645</v>
      </c>
      <c r="F313" s="73"/>
      <c r="G313" s="86" t="s">
        <v>724</v>
      </c>
      <c r="H313" s="73" t="s">
        <v>657</v>
      </c>
      <c r="I313" s="73" t="s">
        <v>292</v>
      </c>
      <c r="J313" s="73"/>
      <c r="K313" s="83">
        <v>7.0899999999986978</v>
      </c>
      <c r="L313" s="86" t="s">
        <v>130</v>
      </c>
      <c r="M313" s="87">
        <v>5.5999999999999994E-2</v>
      </c>
      <c r="N313" s="87">
        <v>5.719999999998996E-2</v>
      </c>
      <c r="O313" s="83">
        <v>520498.08750000008</v>
      </c>
      <c r="P313" s="85">
        <v>99.265110000000007</v>
      </c>
      <c r="Q313" s="73"/>
      <c r="R313" s="83">
        <v>1911.6901171610002</v>
      </c>
      <c r="S313" s="84">
        <v>8.6749681250000016E-4</v>
      </c>
      <c r="T313" s="84">
        <f t="shared" si="1"/>
        <v>1.2371732896584878E-3</v>
      </c>
      <c r="U313" s="84">
        <f>R313/'סכום נכסי הקרן'!$C$42</f>
        <v>1.0204473368095543E-4</v>
      </c>
    </row>
    <row r="314" spans="2:21">
      <c r="B314" s="76" t="s">
        <v>776</v>
      </c>
      <c r="C314" s="73" t="s">
        <v>777</v>
      </c>
      <c r="D314" s="86" t="s">
        <v>26</v>
      </c>
      <c r="E314" s="86" t="s">
        <v>645</v>
      </c>
      <c r="F314" s="73"/>
      <c r="G314" s="86" t="s">
        <v>717</v>
      </c>
      <c r="H314" s="73" t="s">
        <v>657</v>
      </c>
      <c r="I314" s="73" t="s">
        <v>292</v>
      </c>
      <c r="J314" s="73"/>
      <c r="K314" s="83">
        <v>4.510000000000197</v>
      </c>
      <c r="L314" s="86" t="s">
        <v>130</v>
      </c>
      <c r="M314" s="87">
        <v>4.4999999999999998E-2</v>
      </c>
      <c r="N314" s="87">
        <v>6.2000000000003511E-2</v>
      </c>
      <c r="O314" s="83">
        <v>2786885.559965</v>
      </c>
      <c r="P314" s="85">
        <v>94.014499999999998</v>
      </c>
      <c r="Q314" s="73"/>
      <c r="R314" s="83">
        <v>9694.2831437080022</v>
      </c>
      <c r="S314" s="84">
        <v>4.6448092666083332E-3</v>
      </c>
      <c r="T314" s="84">
        <f t="shared" si="1"/>
        <v>6.2737721245288919E-3</v>
      </c>
      <c r="U314" s="84">
        <f>R314/'סכום נכסי הקרן'!$C$42</f>
        <v>5.1747431905782299E-4</v>
      </c>
    </row>
    <row r="315" spans="2:21">
      <c r="B315" s="76" t="s">
        <v>778</v>
      </c>
      <c r="C315" s="73" t="s">
        <v>779</v>
      </c>
      <c r="D315" s="86" t="s">
        <v>26</v>
      </c>
      <c r="E315" s="86" t="s">
        <v>645</v>
      </c>
      <c r="F315" s="73"/>
      <c r="G315" s="86" t="s">
        <v>663</v>
      </c>
      <c r="H315" s="73" t="s">
        <v>657</v>
      </c>
      <c r="I315" s="73" t="s">
        <v>292</v>
      </c>
      <c r="J315" s="73"/>
      <c r="K315" s="83">
        <v>7.0399999999992948</v>
      </c>
      <c r="L315" s="86" t="s">
        <v>130</v>
      </c>
      <c r="M315" s="87">
        <v>0.04</v>
      </c>
      <c r="N315" s="87">
        <v>6.0299999999993234E-2</v>
      </c>
      <c r="O315" s="83">
        <v>1040996.1750000002</v>
      </c>
      <c r="P315" s="85">
        <v>88.22533</v>
      </c>
      <c r="Q315" s="73"/>
      <c r="R315" s="83">
        <v>3398.1626779100006</v>
      </c>
      <c r="S315" s="84">
        <v>1.0409961750000001E-3</v>
      </c>
      <c r="T315" s="84">
        <f t="shared" si="1"/>
        <v>2.1991619150430256E-3</v>
      </c>
      <c r="U315" s="84">
        <f>R315/'סכום נכסי הקרן'!$C$42</f>
        <v>1.8139163997293618E-4</v>
      </c>
    </row>
    <row r="316" spans="2:21">
      <c r="B316" s="76" t="s">
        <v>780</v>
      </c>
      <c r="C316" s="73" t="s">
        <v>781</v>
      </c>
      <c r="D316" s="86" t="s">
        <v>26</v>
      </c>
      <c r="E316" s="86" t="s">
        <v>645</v>
      </c>
      <c r="F316" s="73"/>
      <c r="G316" s="86" t="s">
        <v>663</v>
      </c>
      <c r="H316" s="73" t="s">
        <v>657</v>
      </c>
      <c r="I316" s="73" t="s">
        <v>292</v>
      </c>
      <c r="J316" s="73"/>
      <c r="K316" s="83">
        <v>3.1000000000001195</v>
      </c>
      <c r="L316" s="86" t="s">
        <v>130</v>
      </c>
      <c r="M316" s="87">
        <v>6.8750000000000006E-2</v>
      </c>
      <c r="N316" s="87">
        <v>6.240000000000346E-2</v>
      </c>
      <c r="O316" s="83">
        <v>1734993.6250000002</v>
      </c>
      <c r="P316" s="85">
        <v>104.92904</v>
      </c>
      <c r="Q316" s="73"/>
      <c r="R316" s="83">
        <v>6735.8950802319996</v>
      </c>
      <c r="S316" s="84">
        <v>2.5539625942467186E-3</v>
      </c>
      <c r="T316" s="84">
        <f t="shared" si="1"/>
        <v>4.3592156492292056E-3</v>
      </c>
      <c r="U316" s="84">
        <f>R316/'סכום נכסי הקרן'!$C$42</f>
        <v>3.5955755244783925E-4</v>
      </c>
    </row>
    <row r="317" spans="2:21">
      <c r="B317" s="76" t="s">
        <v>782</v>
      </c>
      <c r="C317" s="73" t="s">
        <v>783</v>
      </c>
      <c r="D317" s="86" t="s">
        <v>26</v>
      </c>
      <c r="E317" s="86" t="s">
        <v>645</v>
      </c>
      <c r="F317" s="73"/>
      <c r="G317" s="86" t="s">
        <v>691</v>
      </c>
      <c r="H317" s="73" t="s">
        <v>657</v>
      </c>
      <c r="I317" s="73" t="s">
        <v>647</v>
      </c>
      <c r="J317" s="73"/>
      <c r="K317" s="83">
        <v>3.9999999999999067</v>
      </c>
      <c r="L317" s="86" t="s">
        <v>133</v>
      </c>
      <c r="M317" s="87">
        <v>7.4160000000000004E-2</v>
      </c>
      <c r="N317" s="87">
        <v>8.1999999999997381E-2</v>
      </c>
      <c r="O317" s="83">
        <v>2359591.33</v>
      </c>
      <c r="P317" s="85">
        <v>97.320300000000003</v>
      </c>
      <c r="Q317" s="73"/>
      <c r="R317" s="83">
        <v>10725.614468709002</v>
      </c>
      <c r="S317" s="84">
        <v>3.6301405076923079E-3</v>
      </c>
      <c r="T317" s="84">
        <f t="shared" si="1"/>
        <v>6.9412106160633832E-3</v>
      </c>
      <c r="U317" s="84">
        <f>R317/'סכום נכסי הקרן'!$C$42</f>
        <v>5.7252609206842262E-4</v>
      </c>
    </row>
    <row r="318" spans="2:21">
      <c r="B318" s="76" t="s">
        <v>784</v>
      </c>
      <c r="C318" s="73" t="s">
        <v>785</v>
      </c>
      <c r="D318" s="86" t="s">
        <v>26</v>
      </c>
      <c r="E318" s="86" t="s">
        <v>645</v>
      </c>
      <c r="F318" s="73"/>
      <c r="G318" s="86" t="s">
        <v>697</v>
      </c>
      <c r="H318" s="73" t="s">
        <v>786</v>
      </c>
      <c r="I318" s="73" t="s">
        <v>681</v>
      </c>
      <c r="J318" s="73"/>
      <c r="K318" s="83">
        <v>3.2600000000001064</v>
      </c>
      <c r="L318" s="86" t="s">
        <v>130</v>
      </c>
      <c r="M318" s="87">
        <v>4.7E-2</v>
      </c>
      <c r="N318" s="87">
        <v>7.7400000000003355E-2</v>
      </c>
      <c r="O318" s="83">
        <v>1318595.1550000003</v>
      </c>
      <c r="P318" s="85">
        <v>92.334890000000001</v>
      </c>
      <c r="Q318" s="73"/>
      <c r="R318" s="83">
        <v>4504.8364737520014</v>
      </c>
      <c r="S318" s="84">
        <v>2.6589940613026826E-3</v>
      </c>
      <c r="T318" s="84">
        <f t="shared" si="1"/>
        <v>2.9153591942411719E-3</v>
      </c>
      <c r="U318" s="84">
        <f>R318/'סכום נכסי הקרן'!$C$42</f>
        <v>2.4046514344226345E-4</v>
      </c>
    </row>
    <row r="319" spans="2:21">
      <c r="B319" s="76" t="s">
        <v>787</v>
      </c>
      <c r="C319" s="73" t="s">
        <v>788</v>
      </c>
      <c r="D319" s="86" t="s">
        <v>26</v>
      </c>
      <c r="E319" s="86" t="s">
        <v>645</v>
      </c>
      <c r="F319" s="73"/>
      <c r="G319" s="86" t="s">
        <v>729</v>
      </c>
      <c r="H319" s="73" t="s">
        <v>657</v>
      </c>
      <c r="I319" s="73" t="s">
        <v>292</v>
      </c>
      <c r="J319" s="73"/>
      <c r="K319" s="83">
        <v>1.9500000000000344</v>
      </c>
      <c r="L319" s="86" t="s">
        <v>130</v>
      </c>
      <c r="M319" s="87">
        <v>3.7499999999999999E-2</v>
      </c>
      <c r="N319" s="87">
        <v>7.6599999999998211E-2</v>
      </c>
      <c r="O319" s="83">
        <v>416398.47</v>
      </c>
      <c r="P319" s="85">
        <v>94.144829999999999</v>
      </c>
      <c r="Q319" s="73"/>
      <c r="R319" s="83">
        <v>1450.4652886610004</v>
      </c>
      <c r="S319" s="84">
        <v>8.3279693999999994E-4</v>
      </c>
      <c r="T319" s="84">
        <f t="shared" si="1"/>
        <v>9.3868608546928485E-4</v>
      </c>
      <c r="U319" s="84">
        <f>R319/'סכום נכסי הקרן'!$C$42</f>
        <v>7.7424862307020286E-5</v>
      </c>
    </row>
    <row r="320" spans="2:21">
      <c r="B320" s="76" t="s">
        <v>789</v>
      </c>
      <c r="C320" s="73" t="s">
        <v>790</v>
      </c>
      <c r="D320" s="86" t="s">
        <v>26</v>
      </c>
      <c r="E320" s="86" t="s">
        <v>645</v>
      </c>
      <c r="F320" s="73"/>
      <c r="G320" s="86" t="s">
        <v>729</v>
      </c>
      <c r="H320" s="73" t="s">
        <v>657</v>
      </c>
      <c r="I320" s="73" t="s">
        <v>647</v>
      </c>
      <c r="J320" s="73"/>
      <c r="K320" s="83">
        <v>4.1600000000010704</v>
      </c>
      <c r="L320" s="86" t="s">
        <v>130</v>
      </c>
      <c r="M320" s="87">
        <v>7.9500000000000001E-2</v>
      </c>
      <c r="N320" s="87">
        <v>7.9000000000018125E-2</v>
      </c>
      <c r="O320" s="83">
        <v>624597.70500000007</v>
      </c>
      <c r="P320" s="85">
        <v>100.26942</v>
      </c>
      <c r="Q320" s="73"/>
      <c r="R320" s="83">
        <v>2317.2377586720004</v>
      </c>
      <c r="S320" s="84">
        <v>1.2491954100000001E-3</v>
      </c>
      <c r="T320" s="84">
        <f t="shared" si="1"/>
        <v>1.4996283315386618E-3</v>
      </c>
      <c r="U320" s="84">
        <f>R320/'סכום נכסי הקרן'!$C$42</f>
        <v>1.236925942319049E-4</v>
      </c>
    </row>
    <row r="321" spans="2:21">
      <c r="B321" s="76" t="s">
        <v>791</v>
      </c>
      <c r="C321" s="73" t="s">
        <v>792</v>
      </c>
      <c r="D321" s="86" t="s">
        <v>26</v>
      </c>
      <c r="E321" s="86" t="s">
        <v>645</v>
      </c>
      <c r="F321" s="73"/>
      <c r="G321" s="86" t="s">
        <v>691</v>
      </c>
      <c r="H321" s="73" t="s">
        <v>786</v>
      </c>
      <c r="I321" s="73" t="s">
        <v>681</v>
      </c>
      <c r="J321" s="73"/>
      <c r="K321" s="83">
        <v>3.5400000000002994</v>
      </c>
      <c r="L321" s="86" t="s">
        <v>130</v>
      </c>
      <c r="M321" s="87">
        <v>6.8750000000000006E-2</v>
      </c>
      <c r="N321" s="87">
        <v>8.5600000000005977E-2</v>
      </c>
      <c r="O321" s="83">
        <v>1443514.6960000002</v>
      </c>
      <c r="P321" s="85">
        <v>93.938000000000002</v>
      </c>
      <c r="Q321" s="73"/>
      <c r="R321" s="83">
        <v>5017.2326899750005</v>
      </c>
      <c r="S321" s="84">
        <v>2.8870293920000003E-3</v>
      </c>
      <c r="T321" s="84">
        <f t="shared" si="1"/>
        <v>3.2469625784625599E-3</v>
      </c>
      <c r="U321" s="84">
        <f>R321/'סכום נכסי הקרן'!$C$42</f>
        <v>2.6781650910253881E-4</v>
      </c>
    </row>
    <row r="322" spans="2:21">
      <c r="B322" s="76" t="s">
        <v>793</v>
      </c>
      <c r="C322" s="73" t="s">
        <v>794</v>
      </c>
      <c r="D322" s="86" t="s">
        <v>26</v>
      </c>
      <c r="E322" s="86" t="s">
        <v>645</v>
      </c>
      <c r="F322" s="73"/>
      <c r="G322" s="86" t="s">
        <v>679</v>
      </c>
      <c r="H322" s="73" t="s">
        <v>657</v>
      </c>
      <c r="I322" s="73" t="s">
        <v>292</v>
      </c>
      <c r="J322" s="73"/>
      <c r="K322" s="83">
        <v>1.9500000000000455</v>
      </c>
      <c r="L322" s="86" t="s">
        <v>130</v>
      </c>
      <c r="M322" s="87">
        <v>5.7500000000000002E-2</v>
      </c>
      <c r="N322" s="87">
        <v>7.5299999999998826E-2</v>
      </c>
      <c r="O322" s="83">
        <v>588162.83887500013</v>
      </c>
      <c r="P322" s="85">
        <v>101.20522</v>
      </c>
      <c r="Q322" s="73"/>
      <c r="R322" s="83">
        <v>2202.4305787420003</v>
      </c>
      <c r="S322" s="84">
        <v>8.4023262696428594E-4</v>
      </c>
      <c r="T322" s="84">
        <f t="shared" si="1"/>
        <v>1.4253294819524399E-3</v>
      </c>
      <c r="U322" s="84">
        <f>R322/'סכום נכסי הקרן'!$C$42</f>
        <v>1.1756426412471331E-4</v>
      </c>
    </row>
    <row r="323" spans="2:21">
      <c r="B323" s="76" t="s">
        <v>795</v>
      </c>
      <c r="C323" s="73" t="s">
        <v>796</v>
      </c>
      <c r="D323" s="86" t="s">
        <v>26</v>
      </c>
      <c r="E323" s="86" t="s">
        <v>645</v>
      </c>
      <c r="F323" s="73"/>
      <c r="G323" s="86" t="s">
        <v>754</v>
      </c>
      <c r="H323" s="73" t="s">
        <v>657</v>
      </c>
      <c r="I323" s="73" t="s">
        <v>292</v>
      </c>
      <c r="J323" s="73"/>
      <c r="K323" s="83">
        <v>4.1999999999998066</v>
      </c>
      <c r="L323" s="86" t="s">
        <v>132</v>
      </c>
      <c r="M323" s="87">
        <v>0.04</v>
      </c>
      <c r="N323" s="87">
        <v>6.0099999999996205E-2</v>
      </c>
      <c r="O323" s="83">
        <v>1665593.88</v>
      </c>
      <c r="P323" s="85">
        <v>92.560670000000002</v>
      </c>
      <c r="Q323" s="73"/>
      <c r="R323" s="83">
        <v>6195.2603659360002</v>
      </c>
      <c r="S323" s="84">
        <v>1.6655938799999999E-3</v>
      </c>
      <c r="T323" s="84">
        <f t="shared" si="1"/>
        <v>4.0093373807876332E-3</v>
      </c>
      <c r="U323" s="84">
        <f>R323/'סכום נכסי הקרן'!$C$42</f>
        <v>3.3069883473843108E-4</v>
      </c>
    </row>
    <row r="324" spans="2:21">
      <c r="B324" s="76" t="s">
        <v>797</v>
      </c>
      <c r="C324" s="73" t="s">
        <v>798</v>
      </c>
      <c r="D324" s="86" t="s">
        <v>26</v>
      </c>
      <c r="E324" s="86" t="s">
        <v>645</v>
      </c>
      <c r="F324" s="73"/>
      <c r="G324" s="86" t="s">
        <v>799</v>
      </c>
      <c r="H324" s="73" t="s">
        <v>657</v>
      </c>
      <c r="I324" s="73" t="s">
        <v>647</v>
      </c>
      <c r="J324" s="73"/>
      <c r="K324" s="83">
        <v>4</v>
      </c>
      <c r="L324" s="86" t="s">
        <v>132</v>
      </c>
      <c r="M324" s="87">
        <v>4.6249999999999999E-2</v>
      </c>
      <c r="N324" s="87">
        <v>5.3799999999999785E-2</v>
      </c>
      <c r="O324" s="83">
        <v>1422694.7725000002</v>
      </c>
      <c r="P324" s="85">
        <v>100.16128999999999</v>
      </c>
      <c r="Q324" s="73"/>
      <c r="R324" s="83">
        <v>5726.3199180740003</v>
      </c>
      <c r="S324" s="84">
        <v>2.3711579541666672E-3</v>
      </c>
      <c r="T324" s="84">
        <f t="shared" si="1"/>
        <v>3.7058569205774103E-3</v>
      </c>
      <c r="U324" s="84">
        <f>R324/'סכום נכסי הקרן'!$C$42</f>
        <v>3.0566710878832218E-4</v>
      </c>
    </row>
    <row r="325" spans="2:21">
      <c r="B325" s="76" t="s">
        <v>800</v>
      </c>
      <c r="C325" s="73" t="s">
        <v>801</v>
      </c>
      <c r="D325" s="86" t="s">
        <v>26</v>
      </c>
      <c r="E325" s="86" t="s">
        <v>645</v>
      </c>
      <c r="F325" s="73"/>
      <c r="G325" s="86" t="s">
        <v>663</v>
      </c>
      <c r="H325" s="73" t="s">
        <v>657</v>
      </c>
      <c r="I325" s="73" t="s">
        <v>292</v>
      </c>
      <c r="J325" s="73"/>
      <c r="K325" s="83">
        <v>3.3199999999998493</v>
      </c>
      <c r="L325" s="86" t="s">
        <v>130</v>
      </c>
      <c r="M325" s="87">
        <v>5.2999999999999999E-2</v>
      </c>
      <c r="N325" s="87">
        <v>8.929999999999623E-2</v>
      </c>
      <c r="O325" s="83">
        <v>2009122.6177500004</v>
      </c>
      <c r="P325" s="85">
        <v>89.673829999999995</v>
      </c>
      <c r="Q325" s="73"/>
      <c r="R325" s="83">
        <v>6666.1318908500016</v>
      </c>
      <c r="S325" s="84">
        <v>1.3394150785000004E-3</v>
      </c>
      <c r="T325" s="84">
        <f t="shared" si="1"/>
        <v>4.3140675607759521E-3</v>
      </c>
      <c r="U325" s="84">
        <f>R325/'סכום נכסי הקרן'!$C$42</f>
        <v>3.5583364028377354E-4</v>
      </c>
    </row>
    <row r="326" spans="2:21">
      <c r="B326" s="76" t="s">
        <v>802</v>
      </c>
      <c r="C326" s="73" t="s">
        <v>803</v>
      </c>
      <c r="D326" s="86" t="s">
        <v>26</v>
      </c>
      <c r="E326" s="86" t="s">
        <v>645</v>
      </c>
      <c r="F326" s="73"/>
      <c r="G326" s="86" t="s">
        <v>734</v>
      </c>
      <c r="H326" s="73" t="s">
        <v>657</v>
      </c>
      <c r="I326" s="73" t="s">
        <v>647</v>
      </c>
      <c r="J326" s="73"/>
      <c r="K326" s="83">
        <v>4.5300000000005092</v>
      </c>
      <c r="L326" s="86" t="s">
        <v>132</v>
      </c>
      <c r="M326" s="87">
        <v>4.6249999999999999E-2</v>
      </c>
      <c r="N326" s="87">
        <v>6.9700000000007423E-2</v>
      </c>
      <c r="O326" s="83">
        <v>1325535.1295000003</v>
      </c>
      <c r="P326" s="85">
        <v>90.030910000000006</v>
      </c>
      <c r="Q326" s="73"/>
      <c r="R326" s="83">
        <v>4795.6430892520011</v>
      </c>
      <c r="S326" s="84">
        <v>8.8369008633333351E-4</v>
      </c>
      <c r="T326" s="84">
        <f t="shared" si="1"/>
        <v>3.1035581988407683E-3</v>
      </c>
      <c r="U326" s="84">
        <f>R326/'סכום נכסי הקרן'!$C$42</f>
        <v>2.5598820513775803E-4</v>
      </c>
    </row>
    <row r="327" spans="2:21">
      <c r="B327" s="76" t="s">
        <v>804</v>
      </c>
      <c r="C327" s="73" t="s">
        <v>805</v>
      </c>
      <c r="D327" s="86" t="s">
        <v>26</v>
      </c>
      <c r="E327" s="86" t="s">
        <v>645</v>
      </c>
      <c r="F327" s="73"/>
      <c r="G327" s="86" t="s">
        <v>806</v>
      </c>
      <c r="H327" s="73" t="s">
        <v>657</v>
      </c>
      <c r="I327" s="73" t="s">
        <v>292</v>
      </c>
      <c r="J327" s="73"/>
      <c r="K327" s="83">
        <v>7.1399999999998851</v>
      </c>
      <c r="L327" s="86" t="s">
        <v>130</v>
      </c>
      <c r="M327" s="87">
        <v>4.2790000000000002E-2</v>
      </c>
      <c r="N327" s="87">
        <v>5.9899999999999232E-2</v>
      </c>
      <c r="O327" s="83">
        <v>2775989.8</v>
      </c>
      <c r="P327" s="85">
        <v>89.55104</v>
      </c>
      <c r="Q327" s="73"/>
      <c r="R327" s="83">
        <v>9197.9327960290011</v>
      </c>
      <c r="S327" s="84">
        <v>5.564961542285844E-4</v>
      </c>
      <c r="T327" s="84">
        <f t="shared" si="1"/>
        <v>5.9525530174420671E-3</v>
      </c>
      <c r="U327" s="84">
        <f>R327/'סכום נכסי הקרן'!$C$42</f>
        <v>4.9097947107661771E-4</v>
      </c>
    </row>
    <row r="328" spans="2:21">
      <c r="B328" s="76" t="s">
        <v>807</v>
      </c>
      <c r="C328" s="73" t="s">
        <v>808</v>
      </c>
      <c r="D328" s="86" t="s">
        <v>26</v>
      </c>
      <c r="E328" s="86" t="s">
        <v>645</v>
      </c>
      <c r="F328" s="73"/>
      <c r="G328" s="86" t="s">
        <v>717</v>
      </c>
      <c r="H328" s="73" t="s">
        <v>809</v>
      </c>
      <c r="I328" s="73" t="s">
        <v>292</v>
      </c>
      <c r="J328" s="73"/>
      <c r="K328" s="83">
        <v>1.8500000000004229</v>
      </c>
      <c r="L328" s="86" t="s">
        <v>130</v>
      </c>
      <c r="M328" s="87">
        <v>6.5000000000000002E-2</v>
      </c>
      <c r="N328" s="87">
        <v>8.250000000000908E-2</v>
      </c>
      <c r="O328" s="83">
        <v>693997.45</v>
      </c>
      <c r="P328" s="85">
        <v>96.743830000000003</v>
      </c>
      <c r="Q328" s="73"/>
      <c r="R328" s="83">
        <v>2484.1790236269999</v>
      </c>
      <c r="S328" s="84">
        <v>1.3879948999999999E-3</v>
      </c>
      <c r="T328" s="84">
        <f t="shared" si="1"/>
        <v>1.6076663823137768E-3</v>
      </c>
      <c r="U328" s="84">
        <f>R328/'סכום נכסי הקרן'!$C$42</f>
        <v>1.3260380676042582E-4</v>
      </c>
    </row>
    <row r="329" spans="2:21">
      <c r="B329" s="76" t="s">
        <v>810</v>
      </c>
      <c r="C329" s="73" t="s">
        <v>811</v>
      </c>
      <c r="D329" s="86" t="s">
        <v>26</v>
      </c>
      <c r="E329" s="86" t="s">
        <v>645</v>
      </c>
      <c r="F329" s="73"/>
      <c r="G329" s="86" t="s">
        <v>754</v>
      </c>
      <c r="H329" s="73" t="s">
        <v>809</v>
      </c>
      <c r="I329" s="73" t="s">
        <v>292</v>
      </c>
      <c r="J329" s="73"/>
      <c r="K329" s="83">
        <v>4.4800000000000146</v>
      </c>
      <c r="L329" s="86" t="s">
        <v>130</v>
      </c>
      <c r="M329" s="87">
        <v>4.1250000000000002E-2</v>
      </c>
      <c r="N329" s="87">
        <v>6.650000000000135E-2</v>
      </c>
      <c r="O329" s="83">
        <v>2484510.8710000003</v>
      </c>
      <c r="P329" s="85">
        <v>89.232879999999994</v>
      </c>
      <c r="Q329" s="73"/>
      <c r="R329" s="83">
        <v>8202.9017759060007</v>
      </c>
      <c r="S329" s="84">
        <v>6.2112771775000011E-3</v>
      </c>
      <c r="T329" s="84">
        <f t="shared" si="1"/>
        <v>5.3086067055230744E-3</v>
      </c>
      <c r="U329" s="84">
        <f>R329/'סכום נכסי הקרן'!$C$42</f>
        <v>4.3786538394437267E-4</v>
      </c>
    </row>
    <row r="330" spans="2:21">
      <c r="B330" s="76" t="s">
        <v>812</v>
      </c>
      <c r="C330" s="73" t="s">
        <v>813</v>
      </c>
      <c r="D330" s="86" t="s">
        <v>26</v>
      </c>
      <c r="E330" s="86" t="s">
        <v>645</v>
      </c>
      <c r="F330" s="73"/>
      <c r="G330" s="86" t="s">
        <v>814</v>
      </c>
      <c r="H330" s="73" t="s">
        <v>809</v>
      </c>
      <c r="I330" s="73" t="s">
        <v>647</v>
      </c>
      <c r="J330" s="73"/>
      <c r="K330" s="83">
        <v>4.0400000000002105</v>
      </c>
      <c r="L330" s="86" t="s">
        <v>132</v>
      </c>
      <c r="M330" s="87">
        <v>3.125E-2</v>
      </c>
      <c r="N330" s="87">
        <v>6.6600000000003712E-2</v>
      </c>
      <c r="O330" s="83">
        <v>2081992.3500000003</v>
      </c>
      <c r="P330" s="85">
        <v>88.414180000000002</v>
      </c>
      <c r="Q330" s="73"/>
      <c r="R330" s="83">
        <v>7397.1600586110007</v>
      </c>
      <c r="S330" s="84">
        <v>2.7759898000000002E-3</v>
      </c>
      <c r="T330" s="84">
        <f t="shared" si="1"/>
        <v>4.7871612463179407E-3</v>
      </c>
      <c r="U330" s="84">
        <f>R330/'סכום נכסי הקרן'!$C$42</f>
        <v>3.9485543258305624E-4</v>
      </c>
    </row>
    <row r="331" spans="2:21">
      <c r="B331" s="76" t="s">
        <v>815</v>
      </c>
      <c r="C331" s="73" t="s">
        <v>816</v>
      </c>
      <c r="D331" s="86" t="s">
        <v>26</v>
      </c>
      <c r="E331" s="86" t="s">
        <v>645</v>
      </c>
      <c r="F331" s="73"/>
      <c r="G331" s="86" t="s">
        <v>691</v>
      </c>
      <c r="H331" s="73" t="s">
        <v>817</v>
      </c>
      <c r="I331" s="73" t="s">
        <v>681</v>
      </c>
      <c r="J331" s="73"/>
      <c r="K331" s="83">
        <v>5.2499999999999467</v>
      </c>
      <c r="L331" s="86" t="s">
        <v>132</v>
      </c>
      <c r="M331" s="87">
        <v>6.8750000000000006E-2</v>
      </c>
      <c r="N331" s="87">
        <v>7.6399999999998552E-2</v>
      </c>
      <c r="O331" s="83">
        <v>1221435.5120000003</v>
      </c>
      <c r="P331" s="85">
        <v>96.161820000000006</v>
      </c>
      <c r="Q331" s="73"/>
      <c r="R331" s="83">
        <v>4719.9477172370016</v>
      </c>
      <c r="S331" s="84">
        <v>1.2214355120000004E-3</v>
      </c>
      <c r="T331" s="84">
        <f t="shared" ref="T331:T374" si="2">IFERROR(R331/$R$11,0)</f>
        <v>3.0545710269309218E-3</v>
      </c>
      <c r="U331" s="84">
        <f>R331/'סכום נכסי הקרן'!$C$42</f>
        <v>2.5194763705153357E-4</v>
      </c>
    </row>
    <row r="332" spans="2:21">
      <c r="B332" s="76" t="s">
        <v>818</v>
      </c>
      <c r="C332" s="73" t="s">
        <v>819</v>
      </c>
      <c r="D332" s="86" t="s">
        <v>26</v>
      </c>
      <c r="E332" s="86" t="s">
        <v>645</v>
      </c>
      <c r="F332" s="73"/>
      <c r="G332" s="86" t="s">
        <v>691</v>
      </c>
      <c r="H332" s="73" t="s">
        <v>817</v>
      </c>
      <c r="I332" s="73" t="s">
        <v>681</v>
      </c>
      <c r="J332" s="73"/>
      <c r="K332" s="83">
        <v>4.8099999999998531</v>
      </c>
      <c r="L332" s="86" t="s">
        <v>130</v>
      </c>
      <c r="M332" s="87">
        <v>7.7499999999999999E-2</v>
      </c>
      <c r="N332" s="87">
        <v>8.4899999999997464E-2</v>
      </c>
      <c r="O332" s="83">
        <v>1432896.535015</v>
      </c>
      <c r="P332" s="85">
        <v>98.824719999999999</v>
      </c>
      <c r="Q332" s="73"/>
      <c r="R332" s="83">
        <v>5239.4072764170014</v>
      </c>
      <c r="S332" s="84">
        <v>7.1644826750750005E-4</v>
      </c>
      <c r="T332" s="84">
        <f t="shared" si="2"/>
        <v>3.39074553863979E-3</v>
      </c>
      <c r="U332" s="84">
        <f>R332/'סכום נכסי הקרן'!$C$42</f>
        <v>2.7967603921185362E-4</v>
      </c>
    </row>
    <row r="333" spans="2:21">
      <c r="B333" s="76" t="s">
        <v>820</v>
      </c>
      <c r="C333" s="73" t="s">
        <v>821</v>
      </c>
      <c r="D333" s="86" t="s">
        <v>26</v>
      </c>
      <c r="E333" s="86" t="s">
        <v>645</v>
      </c>
      <c r="F333" s="73"/>
      <c r="G333" s="86" t="s">
        <v>697</v>
      </c>
      <c r="H333" s="73" t="s">
        <v>809</v>
      </c>
      <c r="I333" s="73" t="s">
        <v>292</v>
      </c>
      <c r="J333" s="73"/>
      <c r="K333" s="83">
        <v>4.5699999999997472</v>
      </c>
      <c r="L333" s="86" t="s">
        <v>133</v>
      </c>
      <c r="M333" s="87">
        <v>8.3750000000000005E-2</v>
      </c>
      <c r="N333" s="87">
        <v>8.7499999999996081E-2</v>
      </c>
      <c r="O333" s="83">
        <v>2081992.3500000003</v>
      </c>
      <c r="P333" s="85">
        <v>98.376450000000006</v>
      </c>
      <c r="Q333" s="73"/>
      <c r="R333" s="83">
        <v>9566.4819962130023</v>
      </c>
      <c r="S333" s="84">
        <v>2.974274785714286E-3</v>
      </c>
      <c r="T333" s="84">
        <f t="shared" si="2"/>
        <v>6.1910640722932465E-3</v>
      </c>
      <c r="U333" s="84">
        <f>R333/'סכום נכסי הקרן'!$C$42</f>
        <v>5.1065237969475546E-4</v>
      </c>
    </row>
    <row r="334" spans="2:21">
      <c r="B334" s="76" t="s">
        <v>822</v>
      </c>
      <c r="C334" s="73" t="s">
        <v>823</v>
      </c>
      <c r="D334" s="86" t="s">
        <v>26</v>
      </c>
      <c r="E334" s="86" t="s">
        <v>645</v>
      </c>
      <c r="F334" s="73"/>
      <c r="G334" s="86" t="s">
        <v>724</v>
      </c>
      <c r="H334" s="73" t="s">
        <v>817</v>
      </c>
      <c r="I334" s="73" t="s">
        <v>681</v>
      </c>
      <c r="J334" s="73"/>
      <c r="K334" s="83">
        <v>5.0600000000004499</v>
      </c>
      <c r="L334" s="86" t="s">
        <v>130</v>
      </c>
      <c r="M334" s="87">
        <v>3.2500000000000001E-2</v>
      </c>
      <c r="N334" s="87">
        <v>6.1200000000005944E-2</v>
      </c>
      <c r="O334" s="83">
        <v>1020037.4520100002</v>
      </c>
      <c r="P334" s="85">
        <v>87.204750000000004</v>
      </c>
      <c r="Q334" s="73"/>
      <c r="R334" s="83">
        <v>3291.2281078920005</v>
      </c>
      <c r="S334" s="84">
        <v>1.457196360014286E-3</v>
      </c>
      <c r="T334" s="84">
        <f t="shared" si="2"/>
        <v>2.1299579198035381E-3</v>
      </c>
      <c r="U334" s="84">
        <f>R334/'סכום נכסי הקרן'!$C$42</f>
        <v>1.7568354449197006E-4</v>
      </c>
    </row>
    <row r="335" spans="2:21">
      <c r="B335" s="76" t="s">
        <v>824</v>
      </c>
      <c r="C335" s="73" t="s">
        <v>825</v>
      </c>
      <c r="D335" s="86" t="s">
        <v>26</v>
      </c>
      <c r="E335" s="86" t="s">
        <v>645</v>
      </c>
      <c r="F335" s="73"/>
      <c r="G335" s="86" t="s">
        <v>663</v>
      </c>
      <c r="H335" s="73" t="s">
        <v>817</v>
      </c>
      <c r="I335" s="73" t="s">
        <v>681</v>
      </c>
      <c r="J335" s="73"/>
      <c r="K335" s="83">
        <v>7.2999999999973895</v>
      </c>
      <c r="L335" s="86" t="s">
        <v>130</v>
      </c>
      <c r="M335" s="87">
        <v>3.2500000000000001E-2</v>
      </c>
      <c r="N335" s="87">
        <v>5.8799999999980611E-2</v>
      </c>
      <c r="O335" s="83">
        <v>346998.72499999998</v>
      </c>
      <c r="P335" s="85">
        <v>83.56317</v>
      </c>
      <c r="Q335" s="73"/>
      <c r="R335" s="83">
        <v>1072.8635538160001</v>
      </c>
      <c r="S335" s="84">
        <v>2.9034901837405626E-4</v>
      </c>
      <c r="T335" s="84">
        <f t="shared" si="2"/>
        <v>6.9431657375537486E-4</v>
      </c>
      <c r="U335" s="84">
        <f>R335/'סכום נכסי הקרן'!$C$42</f>
        <v>5.7268735472537284E-5</v>
      </c>
    </row>
    <row r="336" spans="2:21">
      <c r="B336" s="76" t="s">
        <v>826</v>
      </c>
      <c r="C336" s="73" t="s">
        <v>827</v>
      </c>
      <c r="D336" s="86" t="s">
        <v>26</v>
      </c>
      <c r="E336" s="86" t="s">
        <v>645</v>
      </c>
      <c r="F336" s="73"/>
      <c r="G336" s="86" t="s">
        <v>663</v>
      </c>
      <c r="H336" s="73" t="s">
        <v>817</v>
      </c>
      <c r="I336" s="73" t="s">
        <v>681</v>
      </c>
      <c r="J336" s="73"/>
      <c r="K336" s="83">
        <v>5.4000000000003432</v>
      </c>
      <c r="L336" s="86" t="s">
        <v>130</v>
      </c>
      <c r="M336" s="87">
        <v>4.4999999999999998E-2</v>
      </c>
      <c r="N336" s="87">
        <v>6.1400000000003459E-2</v>
      </c>
      <c r="O336" s="83">
        <v>1880733.0895000002</v>
      </c>
      <c r="P336" s="85">
        <v>92.389499999999998</v>
      </c>
      <c r="Q336" s="73"/>
      <c r="R336" s="83">
        <v>6429.1196215770005</v>
      </c>
      <c r="S336" s="84">
        <v>1.2539056533768919E-3</v>
      </c>
      <c r="T336" s="84">
        <f t="shared" si="2"/>
        <v>4.16068221540347E-3</v>
      </c>
      <c r="U336" s="84">
        <f>R336/'סכום נכסי הקרן'!$C$42</f>
        <v>3.4318208463677359E-4</v>
      </c>
    </row>
    <row r="337" spans="2:21">
      <c r="B337" s="76" t="s">
        <v>828</v>
      </c>
      <c r="C337" s="73" t="s">
        <v>829</v>
      </c>
      <c r="D337" s="86" t="s">
        <v>26</v>
      </c>
      <c r="E337" s="86" t="s">
        <v>645</v>
      </c>
      <c r="F337" s="73"/>
      <c r="G337" s="86" t="s">
        <v>729</v>
      </c>
      <c r="H337" s="73" t="s">
        <v>809</v>
      </c>
      <c r="I337" s="73" t="s">
        <v>647</v>
      </c>
      <c r="J337" s="73"/>
      <c r="K337" s="83">
        <v>0.10000000004068646</v>
      </c>
      <c r="L337" s="86" t="s">
        <v>130</v>
      </c>
      <c r="M337" s="87">
        <v>6.5000000000000002E-2</v>
      </c>
      <c r="N337" s="87">
        <v>0.10370000000280737</v>
      </c>
      <c r="O337" s="83">
        <v>3261.7880150000005</v>
      </c>
      <c r="P337" s="85">
        <v>101.82693999999999</v>
      </c>
      <c r="Q337" s="73"/>
      <c r="R337" s="83">
        <v>12.289102115000002</v>
      </c>
      <c r="S337" s="84">
        <v>1.3047152060000003E-6</v>
      </c>
      <c r="T337" s="84">
        <f t="shared" si="2"/>
        <v>7.953040481865498E-6</v>
      </c>
      <c r="U337" s="84">
        <f>R337/'סכום נכסי הקרן'!$C$42</f>
        <v>6.5598401186777061E-7</v>
      </c>
    </row>
    <row r="338" spans="2:21">
      <c r="B338" s="76" t="s">
        <v>830</v>
      </c>
      <c r="C338" s="73" t="s">
        <v>831</v>
      </c>
      <c r="D338" s="86" t="s">
        <v>26</v>
      </c>
      <c r="E338" s="86" t="s">
        <v>645</v>
      </c>
      <c r="F338" s="73"/>
      <c r="G338" s="86" t="s">
        <v>832</v>
      </c>
      <c r="H338" s="73" t="s">
        <v>809</v>
      </c>
      <c r="I338" s="73" t="s">
        <v>292</v>
      </c>
      <c r="J338" s="73"/>
      <c r="K338" s="83">
        <v>4.3300000000001972</v>
      </c>
      <c r="L338" s="86" t="s">
        <v>132</v>
      </c>
      <c r="M338" s="87">
        <v>6.1249999999999999E-2</v>
      </c>
      <c r="N338" s="87">
        <v>5.460000000000291E-2</v>
      </c>
      <c r="O338" s="83">
        <v>1387994.9</v>
      </c>
      <c r="P338" s="85">
        <v>103.21163</v>
      </c>
      <c r="Q338" s="73"/>
      <c r="R338" s="83">
        <v>5756.7909483420008</v>
      </c>
      <c r="S338" s="84">
        <v>2.3133248333333332E-3</v>
      </c>
      <c r="T338" s="84">
        <f t="shared" si="2"/>
        <v>3.7255766149031462E-3</v>
      </c>
      <c r="U338" s="84">
        <f>R338/'סכום נכסי הקרן'!$C$42</f>
        <v>3.0729363190562541E-4</v>
      </c>
    </row>
    <row r="339" spans="2:21">
      <c r="B339" s="76" t="s">
        <v>833</v>
      </c>
      <c r="C339" s="73" t="s">
        <v>834</v>
      </c>
      <c r="D339" s="86" t="s">
        <v>26</v>
      </c>
      <c r="E339" s="86" t="s">
        <v>645</v>
      </c>
      <c r="F339" s="73"/>
      <c r="G339" s="86" t="s">
        <v>691</v>
      </c>
      <c r="H339" s="73" t="s">
        <v>817</v>
      </c>
      <c r="I339" s="73" t="s">
        <v>681</v>
      </c>
      <c r="J339" s="73"/>
      <c r="K339" s="83">
        <v>4.4199999999997539</v>
      </c>
      <c r="L339" s="86" t="s">
        <v>130</v>
      </c>
      <c r="M339" s="87">
        <v>7.4999999999999997E-2</v>
      </c>
      <c r="N339" s="87">
        <v>9.4099999999995271E-2</v>
      </c>
      <c r="O339" s="83">
        <v>1665593.88</v>
      </c>
      <c r="P339" s="85">
        <v>92.50367</v>
      </c>
      <c r="Q339" s="73"/>
      <c r="R339" s="83">
        <v>5700.7210198700013</v>
      </c>
      <c r="S339" s="84">
        <v>1.6655938799999999E-3</v>
      </c>
      <c r="T339" s="84">
        <f t="shared" si="2"/>
        <v>3.6892902852119951E-3</v>
      </c>
      <c r="U339" s="84">
        <f>R339/'סכום נכסי הקרן'!$C$42</f>
        <v>3.0430065680622358E-4</v>
      </c>
    </row>
    <row r="340" spans="2:21">
      <c r="B340" s="76" t="s">
        <v>835</v>
      </c>
      <c r="C340" s="73" t="s">
        <v>836</v>
      </c>
      <c r="D340" s="86" t="s">
        <v>26</v>
      </c>
      <c r="E340" s="86" t="s">
        <v>645</v>
      </c>
      <c r="F340" s="73"/>
      <c r="G340" s="86" t="s">
        <v>773</v>
      </c>
      <c r="H340" s="73" t="s">
        <v>809</v>
      </c>
      <c r="I340" s="73" t="s">
        <v>292</v>
      </c>
      <c r="J340" s="73"/>
      <c r="K340" s="83">
        <v>5.1200000000002177</v>
      </c>
      <c r="L340" s="86" t="s">
        <v>130</v>
      </c>
      <c r="M340" s="87">
        <v>3.7499999999999999E-2</v>
      </c>
      <c r="N340" s="87">
        <v>6.3000000000003234E-2</v>
      </c>
      <c r="O340" s="83">
        <v>2081992.3500000003</v>
      </c>
      <c r="P340" s="85">
        <v>88.482079999999996</v>
      </c>
      <c r="Q340" s="73"/>
      <c r="R340" s="83">
        <v>6816.1037626460011</v>
      </c>
      <c r="S340" s="84">
        <v>3.4699872500000006E-3</v>
      </c>
      <c r="T340" s="84">
        <f t="shared" si="2"/>
        <v>4.4111236643361047E-3</v>
      </c>
      <c r="U340" s="84">
        <f>R340/'סכום נכסי הקרן'!$C$42</f>
        <v>3.6383903800994081E-4</v>
      </c>
    </row>
    <row r="341" spans="2:21">
      <c r="B341" s="76" t="s">
        <v>837</v>
      </c>
      <c r="C341" s="73" t="s">
        <v>838</v>
      </c>
      <c r="D341" s="86" t="s">
        <v>26</v>
      </c>
      <c r="E341" s="86" t="s">
        <v>645</v>
      </c>
      <c r="F341" s="73"/>
      <c r="G341" s="86" t="s">
        <v>729</v>
      </c>
      <c r="H341" s="73" t="s">
        <v>817</v>
      </c>
      <c r="I341" s="73" t="s">
        <v>681</v>
      </c>
      <c r="J341" s="73"/>
      <c r="K341" s="83">
        <v>6.2100000000002922</v>
      </c>
      <c r="L341" s="86" t="s">
        <v>130</v>
      </c>
      <c r="M341" s="87">
        <v>3.6249999999999998E-2</v>
      </c>
      <c r="N341" s="87">
        <v>5.9400000000003131E-2</v>
      </c>
      <c r="O341" s="83">
        <v>2775989.8</v>
      </c>
      <c r="P341" s="85">
        <v>87.515259999999998</v>
      </c>
      <c r="Q341" s="73"/>
      <c r="R341" s="83">
        <v>8988.8347572970015</v>
      </c>
      <c r="S341" s="84">
        <v>3.0844331111111109E-3</v>
      </c>
      <c r="T341" s="84">
        <f t="shared" si="2"/>
        <v>5.8172327026499498E-3</v>
      </c>
      <c r="U341" s="84">
        <f>R341/'סכום נכסי הקרן'!$C$42</f>
        <v>4.7981795829582003E-4</v>
      </c>
    </row>
    <row r="342" spans="2:21">
      <c r="B342" s="76" t="s">
        <v>839</v>
      </c>
      <c r="C342" s="73" t="s">
        <v>840</v>
      </c>
      <c r="D342" s="86" t="s">
        <v>26</v>
      </c>
      <c r="E342" s="86" t="s">
        <v>645</v>
      </c>
      <c r="F342" s="73"/>
      <c r="G342" s="86" t="s">
        <v>806</v>
      </c>
      <c r="H342" s="73" t="s">
        <v>809</v>
      </c>
      <c r="I342" s="73" t="s">
        <v>647</v>
      </c>
      <c r="J342" s="73"/>
      <c r="K342" s="83">
        <v>6.8399999999996046</v>
      </c>
      <c r="L342" s="86" t="s">
        <v>130</v>
      </c>
      <c r="M342" s="87">
        <v>5.1249999999999997E-2</v>
      </c>
      <c r="N342" s="87">
        <v>6.3499999999996407E-2</v>
      </c>
      <c r="O342" s="83">
        <v>1492094.5175000003</v>
      </c>
      <c r="P342" s="85">
        <v>93.337879999999998</v>
      </c>
      <c r="Q342" s="73"/>
      <c r="R342" s="83">
        <v>5152.9504690310005</v>
      </c>
      <c r="S342" s="84">
        <v>2.9841890350000007E-3</v>
      </c>
      <c r="T342" s="84">
        <f t="shared" si="2"/>
        <v>3.3347939741854237E-3</v>
      </c>
      <c r="U342" s="84">
        <f>R342/'סכום נכסי הקרן'!$C$42</f>
        <v>2.7506103293787021E-4</v>
      </c>
    </row>
    <row r="343" spans="2:21">
      <c r="B343" s="76" t="s">
        <v>841</v>
      </c>
      <c r="C343" s="73" t="s">
        <v>842</v>
      </c>
      <c r="D343" s="86" t="s">
        <v>26</v>
      </c>
      <c r="E343" s="86" t="s">
        <v>645</v>
      </c>
      <c r="F343" s="73"/>
      <c r="G343" s="86" t="s">
        <v>717</v>
      </c>
      <c r="H343" s="73" t="s">
        <v>809</v>
      </c>
      <c r="I343" s="73" t="s">
        <v>647</v>
      </c>
      <c r="J343" s="73"/>
      <c r="K343" s="83">
        <v>7.3099999999994525</v>
      </c>
      <c r="L343" s="86" t="s">
        <v>130</v>
      </c>
      <c r="M343" s="87">
        <v>6.4000000000000001E-2</v>
      </c>
      <c r="N343" s="87">
        <v>6.4399999999995419E-2</v>
      </c>
      <c r="O343" s="83">
        <v>1734993.6250000002</v>
      </c>
      <c r="P343" s="85">
        <v>100.64133</v>
      </c>
      <c r="Q343" s="73"/>
      <c r="R343" s="83">
        <v>6460.6466536340004</v>
      </c>
      <c r="S343" s="84">
        <v>1.3879949000000001E-3</v>
      </c>
      <c r="T343" s="84">
        <f t="shared" si="2"/>
        <v>4.1810853140087246E-3</v>
      </c>
      <c r="U343" s="84">
        <f>R343/'סכום נכסי הקרן'!$C$42</f>
        <v>3.4486497641987552E-4</v>
      </c>
    </row>
    <row r="344" spans="2:21">
      <c r="B344" s="76" t="s">
        <v>843</v>
      </c>
      <c r="C344" s="73" t="s">
        <v>844</v>
      </c>
      <c r="D344" s="86" t="s">
        <v>26</v>
      </c>
      <c r="E344" s="86" t="s">
        <v>645</v>
      </c>
      <c r="F344" s="73"/>
      <c r="G344" s="86" t="s">
        <v>691</v>
      </c>
      <c r="H344" s="73" t="s">
        <v>817</v>
      </c>
      <c r="I344" s="73" t="s">
        <v>681</v>
      </c>
      <c r="J344" s="73"/>
      <c r="K344" s="83">
        <v>4.2299999999997642</v>
      </c>
      <c r="L344" s="86" t="s">
        <v>130</v>
      </c>
      <c r="M344" s="87">
        <v>7.6249999999999998E-2</v>
      </c>
      <c r="N344" s="87">
        <v>9.5499999999995602E-2</v>
      </c>
      <c r="O344" s="83">
        <v>2081992.3500000003</v>
      </c>
      <c r="P344" s="85">
        <v>94.418930000000003</v>
      </c>
      <c r="Q344" s="73"/>
      <c r="R344" s="83">
        <v>7273.441172064001</v>
      </c>
      <c r="S344" s="84">
        <v>4.1639847000000006E-3</v>
      </c>
      <c r="T344" s="84">
        <f t="shared" si="2"/>
        <v>4.7070950784342327E-3</v>
      </c>
      <c r="U344" s="84">
        <f>R344/'סכום נכסי הקרן'!$C$42</f>
        <v>3.8825140156586307E-4</v>
      </c>
    </row>
    <row r="345" spans="2:21">
      <c r="B345" s="76" t="s">
        <v>845</v>
      </c>
      <c r="C345" s="73" t="s">
        <v>846</v>
      </c>
      <c r="D345" s="86" t="s">
        <v>26</v>
      </c>
      <c r="E345" s="86" t="s">
        <v>645</v>
      </c>
      <c r="F345" s="73"/>
      <c r="G345" s="86" t="s">
        <v>799</v>
      </c>
      <c r="H345" s="73" t="s">
        <v>809</v>
      </c>
      <c r="I345" s="73" t="s">
        <v>292</v>
      </c>
      <c r="J345" s="73"/>
      <c r="K345" s="83">
        <v>6.46000000000077</v>
      </c>
      <c r="L345" s="86" t="s">
        <v>130</v>
      </c>
      <c r="M345" s="87">
        <v>4.1250000000000002E-2</v>
      </c>
      <c r="N345" s="87">
        <v>7.7500000000009395E-2</v>
      </c>
      <c r="O345" s="83">
        <v>728697.32250000013</v>
      </c>
      <c r="P345" s="85">
        <v>78.91892</v>
      </c>
      <c r="Q345" s="73"/>
      <c r="R345" s="83">
        <v>2127.7961220160005</v>
      </c>
      <c r="S345" s="84">
        <v>7.2869732250000017E-4</v>
      </c>
      <c r="T345" s="84">
        <f t="shared" si="2"/>
        <v>1.377028894152831E-3</v>
      </c>
      <c r="U345" s="84">
        <f>R345/'סכום נכסי הקרן'!$C$42</f>
        <v>1.1358032698361544E-4</v>
      </c>
    </row>
    <row r="346" spans="2:21">
      <c r="B346" s="76" t="s">
        <v>847</v>
      </c>
      <c r="C346" s="73" t="s">
        <v>848</v>
      </c>
      <c r="D346" s="86" t="s">
        <v>26</v>
      </c>
      <c r="E346" s="86" t="s">
        <v>645</v>
      </c>
      <c r="F346" s="73"/>
      <c r="G346" s="86" t="s">
        <v>799</v>
      </c>
      <c r="H346" s="73" t="s">
        <v>809</v>
      </c>
      <c r="I346" s="73" t="s">
        <v>292</v>
      </c>
      <c r="J346" s="73"/>
      <c r="K346" s="83">
        <v>0.95000000000000728</v>
      </c>
      <c r="L346" s="86" t="s">
        <v>130</v>
      </c>
      <c r="M346" s="87">
        <v>6.25E-2</v>
      </c>
      <c r="N346" s="87">
        <v>7.1700000000003733E-2</v>
      </c>
      <c r="O346" s="83">
        <v>1852556.7930300003</v>
      </c>
      <c r="P346" s="85">
        <v>103.20442</v>
      </c>
      <c r="Q346" s="73"/>
      <c r="R346" s="83">
        <v>7074.1055954610001</v>
      </c>
      <c r="S346" s="84">
        <v>1.8981270266866944E-3</v>
      </c>
      <c r="T346" s="84">
        <f t="shared" si="2"/>
        <v>4.578092658618335E-3</v>
      </c>
      <c r="U346" s="84">
        <f>R346/'סכום נכסי הקרן'!$C$42</f>
        <v>3.776110024525376E-4</v>
      </c>
    </row>
    <row r="347" spans="2:21">
      <c r="B347" s="76" t="s">
        <v>849</v>
      </c>
      <c r="C347" s="73" t="s">
        <v>850</v>
      </c>
      <c r="D347" s="86" t="s">
        <v>26</v>
      </c>
      <c r="E347" s="86" t="s">
        <v>645</v>
      </c>
      <c r="F347" s="73"/>
      <c r="G347" s="86" t="s">
        <v>799</v>
      </c>
      <c r="H347" s="73" t="s">
        <v>809</v>
      </c>
      <c r="I347" s="73" t="s">
        <v>292</v>
      </c>
      <c r="J347" s="73"/>
      <c r="K347" s="83">
        <v>5.0499999999998373</v>
      </c>
      <c r="L347" s="86" t="s">
        <v>132</v>
      </c>
      <c r="M347" s="87">
        <v>6.5000000000000002E-2</v>
      </c>
      <c r="N347" s="87">
        <v>6.3699999999998008E-2</v>
      </c>
      <c r="O347" s="83">
        <v>832796.94</v>
      </c>
      <c r="P347" s="85">
        <v>100.93205</v>
      </c>
      <c r="Q347" s="73"/>
      <c r="R347" s="83">
        <v>3377.7865990910004</v>
      </c>
      <c r="S347" s="84">
        <v>1.1103959199999999E-3</v>
      </c>
      <c r="T347" s="84">
        <f t="shared" si="2"/>
        <v>2.1859752901624827E-3</v>
      </c>
      <c r="U347" s="84">
        <f>R347/'סכום נכסי הקרן'!$C$42</f>
        <v>1.8030397857955361E-4</v>
      </c>
    </row>
    <row r="348" spans="2:21">
      <c r="B348" s="76" t="s">
        <v>851</v>
      </c>
      <c r="C348" s="73" t="s">
        <v>852</v>
      </c>
      <c r="D348" s="86" t="s">
        <v>26</v>
      </c>
      <c r="E348" s="86" t="s">
        <v>645</v>
      </c>
      <c r="F348" s="73"/>
      <c r="G348" s="86" t="s">
        <v>717</v>
      </c>
      <c r="H348" s="73" t="s">
        <v>809</v>
      </c>
      <c r="I348" s="73" t="s">
        <v>647</v>
      </c>
      <c r="J348" s="73"/>
      <c r="K348" s="83">
        <v>2.7699999999999032</v>
      </c>
      <c r="L348" s="86" t="s">
        <v>132</v>
      </c>
      <c r="M348" s="87">
        <v>5.7500000000000002E-2</v>
      </c>
      <c r="N348" s="87">
        <v>5.569999999999764E-2</v>
      </c>
      <c r="O348" s="83">
        <v>2088932.3245000006</v>
      </c>
      <c r="P348" s="85">
        <v>102.48775000000001</v>
      </c>
      <c r="Q348" s="73"/>
      <c r="R348" s="83">
        <v>8603.2058856790009</v>
      </c>
      <c r="S348" s="84">
        <v>3.2137420376923084E-3</v>
      </c>
      <c r="T348" s="84">
        <f t="shared" si="2"/>
        <v>5.5676683326696076E-3</v>
      </c>
      <c r="U348" s="84">
        <f>R348/'סכום נכסי הקרן'!$C$42</f>
        <v>4.5923334829512291E-4</v>
      </c>
    </row>
    <row r="349" spans="2:21">
      <c r="B349" s="76" t="s">
        <v>853</v>
      </c>
      <c r="C349" s="73" t="s">
        <v>854</v>
      </c>
      <c r="D349" s="86" t="s">
        <v>26</v>
      </c>
      <c r="E349" s="86" t="s">
        <v>645</v>
      </c>
      <c r="F349" s="73"/>
      <c r="G349" s="86" t="s">
        <v>717</v>
      </c>
      <c r="H349" s="73" t="s">
        <v>855</v>
      </c>
      <c r="I349" s="73" t="s">
        <v>681</v>
      </c>
      <c r="J349" s="73"/>
      <c r="K349" s="83">
        <v>6.4399999999996078</v>
      </c>
      <c r="L349" s="86" t="s">
        <v>130</v>
      </c>
      <c r="M349" s="87">
        <v>3.7499999999999999E-2</v>
      </c>
      <c r="N349" s="87">
        <v>6.3199999999995343E-2</v>
      </c>
      <c r="O349" s="83">
        <v>2220791.8400000003</v>
      </c>
      <c r="P349" s="85">
        <v>85.831500000000005</v>
      </c>
      <c r="Q349" s="73"/>
      <c r="R349" s="83">
        <v>7052.7141081540012</v>
      </c>
      <c r="S349" s="84">
        <v>2.2207918400000003E-3</v>
      </c>
      <c r="T349" s="84">
        <f t="shared" si="2"/>
        <v>4.5642488999020478E-3</v>
      </c>
      <c r="U349" s="84">
        <f>R349/'סכום נכסי הקרן'!$C$42</f>
        <v>3.7646913923648252E-4</v>
      </c>
    </row>
    <row r="350" spans="2:21">
      <c r="B350" s="76" t="s">
        <v>856</v>
      </c>
      <c r="C350" s="73" t="s">
        <v>857</v>
      </c>
      <c r="D350" s="86" t="s">
        <v>26</v>
      </c>
      <c r="E350" s="86" t="s">
        <v>645</v>
      </c>
      <c r="F350" s="73"/>
      <c r="G350" s="86" t="s">
        <v>717</v>
      </c>
      <c r="H350" s="73" t="s">
        <v>855</v>
      </c>
      <c r="I350" s="73" t="s">
        <v>681</v>
      </c>
      <c r="J350" s="73"/>
      <c r="K350" s="83">
        <v>5.0399999999991474</v>
      </c>
      <c r="L350" s="86" t="s">
        <v>130</v>
      </c>
      <c r="M350" s="87">
        <v>5.8749999999999997E-2</v>
      </c>
      <c r="N350" s="87">
        <v>6.36999999999944E-2</v>
      </c>
      <c r="O350" s="83">
        <v>208199.23499999999</v>
      </c>
      <c r="P350" s="85">
        <v>97.412260000000003</v>
      </c>
      <c r="Q350" s="73"/>
      <c r="R350" s="83">
        <v>750.40287696600012</v>
      </c>
      <c r="S350" s="84">
        <v>4.1639846999999997E-4</v>
      </c>
      <c r="T350" s="84">
        <f t="shared" si="2"/>
        <v>4.8563226201322297E-4</v>
      </c>
      <c r="U350" s="84">
        <f>R350/'סכום נכסי הקרן'!$C$42</f>
        <v>4.0056001255651843E-5</v>
      </c>
    </row>
    <row r="351" spans="2:21">
      <c r="B351" s="76" t="s">
        <v>858</v>
      </c>
      <c r="C351" s="73" t="s">
        <v>859</v>
      </c>
      <c r="D351" s="86" t="s">
        <v>26</v>
      </c>
      <c r="E351" s="86" t="s">
        <v>645</v>
      </c>
      <c r="F351" s="73"/>
      <c r="G351" s="86" t="s">
        <v>814</v>
      </c>
      <c r="H351" s="73" t="s">
        <v>860</v>
      </c>
      <c r="I351" s="73" t="s">
        <v>647</v>
      </c>
      <c r="J351" s="73"/>
      <c r="K351" s="83">
        <v>6.5200000000000049</v>
      </c>
      <c r="L351" s="86" t="s">
        <v>130</v>
      </c>
      <c r="M351" s="87">
        <v>0.04</v>
      </c>
      <c r="N351" s="87">
        <v>6.1100000000000841E-2</v>
      </c>
      <c r="O351" s="83">
        <v>2654540.2462500003</v>
      </c>
      <c r="P351" s="85">
        <v>87.871669999999995</v>
      </c>
      <c r="Q351" s="73"/>
      <c r="R351" s="83">
        <v>8630.5784005480018</v>
      </c>
      <c r="S351" s="84">
        <v>5.3090804925000007E-3</v>
      </c>
      <c r="T351" s="84">
        <f t="shared" si="2"/>
        <v>5.5853827854267304E-3</v>
      </c>
      <c r="U351" s="84">
        <f>R351/'סכום נכסי הקרן'!$C$42</f>
        <v>4.6069447474282002E-4</v>
      </c>
    </row>
    <row r="352" spans="2:21">
      <c r="B352" s="76" t="s">
        <v>861</v>
      </c>
      <c r="C352" s="73" t="s">
        <v>862</v>
      </c>
      <c r="D352" s="86" t="s">
        <v>26</v>
      </c>
      <c r="E352" s="86" t="s">
        <v>645</v>
      </c>
      <c r="F352" s="73"/>
      <c r="G352" s="86" t="s">
        <v>832</v>
      </c>
      <c r="H352" s="73" t="s">
        <v>855</v>
      </c>
      <c r="I352" s="73" t="s">
        <v>681</v>
      </c>
      <c r="J352" s="73"/>
      <c r="K352" s="83">
        <v>6.9300000000013009</v>
      </c>
      <c r="L352" s="86" t="s">
        <v>130</v>
      </c>
      <c r="M352" s="87">
        <v>6.0999999999999999E-2</v>
      </c>
      <c r="N352" s="87">
        <v>6.5600000000014203E-2</v>
      </c>
      <c r="O352" s="83">
        <v>346998.72499999998</v>
      </c>
      <c r="P352" s="85">
        <v>98.724720000000005</v>
      </c>
      <c r="Q352" s="73"/>
      <c r="R352" s="83">
        <v>1267.5220511950004</v>
      </c>
      <c r="S352" s="84">
        <v>1.9828498571428571E-4</v>
      </c>
      <c r="T352" s="84">
        <f t="shared" si="2"/>
        <v>8.2029216540618097E-4</v>
      </c>
      <c r="U352" s="84">
        <f>R352/'סכום נכסי הקרן'!$C$42</f>
        <v>6.7659475240169887E-5</v>
      </c>
    </row>
    <row r="353" spans="2:21">
      <c r="B353" s="76" t="s">
        <v>863</v>
      </c>
      <c r="C353" s="73" t="s">
        <v>864</v>
      </c>
      <c r="D353" s="86" t="s">
        <v>26</v>
      </c>
      <c r="E353" s="86" t="s">
        <v>645</v>
      </c>
      <c r="F353" s="73"/>
      <c r="G353" s="86" t="s">
        <v>832</v>
      </c>
      <c r="H353" s="73" t="s">
        <v>855</v>
      </c>
      <c r="I353" s="73" t="s">
        <v>681</v>
      </c>
      <c r="J353" s="73"/>
      <c r="K353" s="83">
        <v>3.6899999999997282</v>
      </c>
      <c r="L353" s="86" t="s">
        <v>130</v>
      </c>
      <c r="M353" s="87">
        <v>7.3499999999999996E-2</v>
      </c>
      <c r="N353" s="87">
        <v>6.7299999999993976E-2</v>
      </c>
      <c r="O353" s="83">
        <v>1110395.9200000002</v>
      </c>
      <c r="P353" s="85">
        <v>103.09733</v>
      </c>
      <c r="Q353" s="73"/>
      <c r="R353" s="83">
        <v>4235.717756035001</v>
      </c>
      <c r="S353" s="84">
        <v>7.4026394666666673E-4</v>
      </c>
      <c r="T353" s="84">
        <f t="shared" si="2"/>
        <v>2.7411957739682958E-3</v>
      </c>
      <c r="U353" s="84">
        <f>R353/'סכום נכסי הקרן'!$C$42</f>
        <v>2.2609976715482686E-4</v>
      </c>
    </row>
    <row r="354" spans="2:21">
      <c r="B354" s="76" t="s">
        <v>865</v>
      </c>
      <c r="C354" s="73" t="s">
        <v>866</v>
      </c>
      <c r="D354" s="86" t="s">
        <v>26</v>
      </c>
      <c r="E354" s="86" t="s">
        <v>645</v>
      </c>
      <c r="F354" s="73"/>
      <c r="G354" s="86" t="s">
        <v>832</v>
      </c>
      <c r="H354" s="73" t="s">
        <v>860</v>
      </c>
      <c r="I354" s="73" t="s">
        <v>647</v>
      </c>
      <c r="J354" s="73"/>
      <c r="K354" s="83">
        <v>5.720000000000117</v>
      </c>
      <c r="L354" s="86" t="s">
        <v>130</v>
      </c>
      <c r="M354" s="87">
        <v>3.7499999999999999E-2</v>
      </c>
      <c r="N354" s="87">
        <v>6.1700000000000081E-2</v>
      </c>
      <c r="O354" s="83">
        <v>1665593.88</v>
      </c>
      <c r="P354" s="85">
        <v>88.207080000000005</v>
      </c>
      <c r="Q354" s="73"/>
      <c r="R354" s="83">
        <v>5435.9355923880012</v>
      </c>
      <c r="S354" s="84">
        <v>4.1639846999999997E-3</v>
      </c>
      <c r="T354" s="84">
        <f t="shared" si="2"/>
        <v>3.5179312059183156E-3</v>
      </c>
      <c r="U354" s="84">
        <f>R354/'סכום נכסי הקרן'!$C$42</f>
        <v>2.9016658863929428E-4</v>
      </c>
    </row>
    <row r="355" spans="2:21">
      <c r="B355" s="76" t="s">
        <v>867</v>
      </c>
      <c r="C355" s="73" t="s">
        <v>868</v>
      </c>
      <c r="D355" s="86" t="s">
        <v>26</v>
      </c>
      <c r="E355" s="86" t="s">
        <v>645</v>
      </c>
      <c r="F355" s="73"/>
      <c r="G355" s="86" t="s">
        <v>663</v>
      </c>
      <c r="H355" s="73" t="s">
        <v>855</v>
      </c>
      <c r="I355" s="73" t="s">
        <v>681</v>
      </c>
      <c r="J355" s="73"/>
      <c r="K355" s="83">
        <v>4.3999999999999533</v>
      </c>
      <c r="L355" s="86" t="s">
        <v>130</v>
      </c>
      <c r="M355" s="87">
        <v>5.1249999999999997E-2</v>
      </c>
      <c r="N355" s="87">
        <v>6.4699999999998425E-2</v>
      </c>
      <c r="O355" s="83">
        <v>2475280.7049150006</v>
      </c>
      <c r="P355" s="85">
        <v>94.126540000000006</v>
      </c>
      <c r="Q355" s="73"/>
      <c r="R355" s="83">
        <v>8620.6156604709995</v>
      </c>
      <c r="S355" s="84">
        <v>4.500510372572728E-3</v>
      </c>
      <c r="T355" s="84">
        <f t="shared" si="2"/>
        <v>5.5789352781636901E-3</v>
      </c>
      <c r="U355" s="84">
        <f>R355/'סכום נכסי הקרן'!$C$42</f>
        <v>4.6016267037308253E-4</v>
      </c>
    </row>
    <row r="356" spans="2:21">
      <c r="B356" s="76" t="s">
        <v>869</v>
      </c>
      <c r="C356" s="73" t="s">
        <v>870</v>
      </c>
      <c r="D356" s="86" t="s">
        <v>26</v>
      </c>
      <c r="E356" s="86" t="s">
        <v>645</v>
      </c>
      <c r="F356" s="73"/>
      <c r="G356" s="86" t="s">
        <v>757</v>
      </c>
      <c r="H356" s="73" t="s">
        <v>855</v>
      </c>
      <c r="I356" s="73" t="s">
        <v>681</v>
      </c>
      <c r="J356" s="73"/>
      <c r="K356" s="83">
        <v>6.6500000000001851</v>
      </c>
      <c r="L356" s="86" t="s">
        <v>130</v>
      </c>
      <c r="M356" s="87">
        <v>0.04</v>
      </c>
      <c r="N356" s="87">
        <v>6.1300000000000923E-2</v>
      </c>
      <c r="O356" s="83">
        <v>2186091.9674999998</v>
      </c>
      <c r="P356" s="85">
        <v>87.179559999999995</v>
      </c>
      <c r="Q356" s="73"/>
      <c r="R356" s="83">
        <v>7051.5534668180007</v>
      </c>
      <c r="S356" s="84">
        <v>1.987356334090909E-3</v>
      </c>
      <c r="T356" s="84">
        <f t="shared" si="2"/>
        <v>4.5634977768790833E-3</v>
      </c>
      <c r="U356" s="84">
        <f>R356/'סכום נכסי הקרן'!$C$42</f>
        <v>3.7640718498198903E-4</v>
      </c>
    </row>
    <row r="357" spans="2:21">
      <c r="B357" s="76" t="s">
        <v>871</v>
      </c>
      <c r="C357" s="73" t="s">
        <v>872</v>
      </c>
      <c r="D357" s="86" t="s">
        <v>26</v>
      </c>
      <c r="E357" s="86" t="s">
        <v>645</v>
      </c>
      <c r="F357" s="73"/>
      <c r="G357" s="86" t="s">
        <v>691</v>
      </c>
      <c r="H357" s="73" t="s">
        <v>860</v>
      </c>
      <c r="I357" s="73" t="s">
        <v>647</v>
      </c>
      <c r="J357" s="73"/>
      <c r="K357" s="83">
        <v>4.7100000000001581</v>
      </c>
      <c r="L357" s="86" t="s">
        <v>132</v>
      </c>
      <c r="M357" s="87">
        <v>7.8750000000000001E-2</v>
      </c>
      <c r="N357" s="87">
        <v>8.7400000000003877E-2</v>
      </c>
      <c r="O357" s="83">
        <v>2068112.4010000003</v>
      </c>
      <c r="P357" s="85">
        <v>99.146929999999998</v>
      </c>
      <c r="Q357" s="73"/>
      <c r="R357" s="83">
        <v>8239.8131302700003</v>
      </c>
      <c r="S357" s="84">
        <v>2.0681124010000001E-3</v>
      </c>
      <c r="T357" s="84">
        <f t="shared" si="2"/>
        <v>5.3324943331748177E-3</v>
      </c>
      <c r="U357" s="84">
        <f>R357/'סכום נכסי הקרן'!$C$42</f>
        <v>4.3983568723362723E-4</v>
      </c>
    </row>
    <row r="358" spans="2:21">
      <c r="B358" s="76" t="s">
        <v>873</v>
      </c>
      <c r="C358" s="73" t="s">
        <v>874</v>
      </c>
      <c r="D358" s="86" t="s">
        <v>26</v>
      </c>
      <c r="E358" s="86" t="s">
        <v>645</v>
      </c>
      <c r="F358" s="73"/>
      <c r="G358" s="86" t="s">
        <v>799</v>
      </c>
      <c r="H358" s="73" t="s">
        <v>860</v>
      </c>
      <c r="I358" s="73" t="s">
        <v>647</v>
      </c>
      <c r="J358" s="73"/>
      <c r="K358" s="83">
        <v>5.7200000000002751</v>
      </c>
      <c r="L358" s="86" t="s">
        <v>132</v>
      </c>
      <c r="M358" s="87">
        <v>6.1349999999999995E-2</v>
      </c>
      <c r="N358" s="87">
        <v>6.610000000000682E-2</v>
      </c>
      <c r="O358" s="83">
        <v>693997.45</v>
      </c>
      <c r="P358" s="85">
        <v>98.862949999999998</v>
      </c>
      <c r="Q358" s="73"/>
      <c r="R358" s="83">
        <v>2757.1184533920004</v>
      </c>
      <c r="S358" s="84">
        <v>6.9399744999999995E-4</v>
      </c>
      <c r="T358" s="84">
        <f t="shared" si="2"/>
        <v>1.7843024224170479E-3</v>
      </c>
      <c r="U358" s="84">
        <f>R358/'סכום נכסי הקרן'!$C$42</f>
        <v>1.4717313008923166E-4</v>
      </c>
    </row>
    <row r="359" spans="2:21">
      <c r="B359" s="76" t="s">
        <v>875</v>
      </c>
      <c r="C359" s="73" t="s">
        <v>876</v>
      </c>
      <c r="D359" s="86" t="s">
        <v>26</v>
      </c>
      <c r="E359" s="86" t="s">
        <v>645</v>
      </c>
      <c r="F359" s="73"/>
      <c r="G359" s="86" t="s">
        <v>799</v>
      </c>
      <c r="H359" s="73" t="s">
        <v>860</v>
      </c>
      <c r="I359" s="73" t="s">
        <v>647</v>
      </c>
      <c r="J359" s="73"/>
      <c r="K359" s="83">
        <v>4.3099999999998468</v>
      </c>
      <c r="L359" s="86" t="s">
        <v>132</v>
      </c>
      <c r="M359" s="87">
        <v>7.1249999999999994E-2</v>
      </c>
      <c r="N359" s="87">
        <v>6.5699999999996705E-2</v>
      </c>
      <c r="O359" s="83">
        <v>2081992.3500000003</v>
      </c>
      <c r="P359" s="85">
        <v>106.113</v>
      </c>
      <c r="Q359" s="73"/>
      <c r="R359" s="83">
        <v>8877.9295634560021</v>
      </c>
      <c r="S359" s="84">
        <v>2.7759898000000002E-3</v>
      </c>
      <c r="T359" s="84">
        <f t="shared" si="2"/>
        <v>5.7454590703688736E-3</v>
      </c>
      <c r="U359" s="84">
        <f>R359/'סכום נכסי הקרן'!$C$42</f>
        <v>4.7389791358368514E-4</v>
      </c>
    </row>
    <row r="360" spans="2:21">
      <c r="B360" s="76" t="s">
        <v>877</v>
      </c>
      <c r="C360" s="73" t="s">
        <v>878</v>
      </c>
      <c r="D360" s="86" t="s">
        <v>26</v>
      </c>
      <c r="E360" s="86" t="s">
        <v>645</v>
      </c>
      <c r="F360" s="73"/>
      <c r="G360" s="86" t="s">
        <v>700</v>
      </c>
      <c r="H360" s="73" t="s">
        <v>860</v>
      </c>
      <c r="I360" s="73" t="s">
        <v>292</v>
      </c>
      <c r="J360" s="73"/>
      <c r="K360" s="83">
        <v>2.6200000000001196</v>
      </c>
      <c r="L360" s="86" t="s">
        <v>130</v>
      </c>
      <c r="M360" s="87">
        <v>4.3749999999999997E-2</v>
      </c>
      <c r="N360" s="87">
        <v>6.3900000000005924E-2</v>
      </c>
      <c r="O360" s="83">
        <v>1040996.1750000002</v>
      </c>
      <c r="P360" s="85">
        <v>95.691460000000006</v>
      </c>
      <c r="Q360" s="73"/>
      <c r="R360" s="83">
        <v>3685.7343582380004</v>
      </c>
      <c r="S360" s="84">
        <v>5.2049808750000007E-4</v>
      </c>
      <c r="T360" s="84">
        <f t="shared" si="2"/>
        <v>2.385267392374448E-3</v>
      </c>
      <c r="U360" s="84">
        <f>R360/'סכום נכסי הקרן'!$C$42</f>
        <v>1.9674202300302439E-4</v>
      </c>
    </row>
    <row r="361" spans="2:21">
      <c r="B361" s="76" t="s">
        <v>879</v>
      </c>
      <c r="C361" s="73" t="s">
        <v>880</v>
      </c>
      <c r="D361" s="86" t="s">
        <v>26</v>
      </c>
      <c r="E361" s="86" t="s">
        <v>645</v>
      </c>
      <c r="F361" s="73"/>
      <c r="G361" s="86" t="s">
        <v>747</v>
      </c>
      <c r="H361" s="73" t="s">
        <v>664</v>
      </c>
      <c r="I361" s="73" t="s">
        <v>647</v>
      </c>
      <c r="J361" s="73"/>
      <c r="K361" s="83">
        <v>4.3600000000000474</v>
      </c>
      <c r="L361" s="86" t="s">
        <v>130</v>
      </c>
      <c r="M361" s="87">
        <v>4.6249999999999999E-2</v>
      </c>
      <c r="N361" s="87">
        <v>6.6100000000001741E-2</v>
      </c>
      <c r="O361" s="83">
        <v>1735201.8242350004</v>
      </c>
      <c r="P361" s="85">
        <v>91.717129999999997</v>
      </c>
      <c r="Q361" s="73"/>
      <c r="R361" s="83">
        <v>5888.4657383770009</v>
      </c>
      <c r="S361" s="84">
        <v>3.1549124077000007E-3</v>
      </c>
      <c r="T361" s="84">
        <f t="shared" si="2"/>
        <v>3.8107915415747434E-3</v>
      </c>
      <c r="U361" s="84">
        <f>R361/'סכום נכסי הקרן'!$C$42</f>
        <v>3.1432234370415256E-4</v>
      </c>
    </row>
    <row r="362" spans="2:21">
      <c r="B362" s="76" t="s">
        <v>881</v>
      </c>
      <c r="C362" s="73" t="s">
        <v>882</v>
      </c>
      <c r="D362" s="86" t="s">
        <v>26</v>
      </c>
      <c r="E362" s="86" t="s">
        <v>645</v>
      </c>
      <c r="F362" s="73"/>
      <c r="G362" s="86" t="s">
        <v>691</v>
      </c>
      <c r="H362" s="73" t="s">
        <v>664</v>
      </c>
      <c r="I362" s="73" t="s">
        <v>647</v>
      </c>
      <c r="J362" s="73"/>
      <c r="K362" s="83">
        <v>3.8300000000001022</v>
      </c>
      <c r="L362" s="86" t="s">
        <v>133</v>
      </c>
      <c r="M362" s="87">
        <v>8.8749999999999996E-2</v>
      </c>
      <c r="N362" s="87">
        <v>0.10990000000000473</v>
      </c>
      <c r="O362" s="83">
        <v>1408814.8235000002</v>
      </c>
      <c r="P362" s="85">
        <v>92.156750000000002</v>
      </c>
      <c r="Q362" s="73"/>
      <c r="R362" s="83">
        <v>6064.0538499860013</v>
      </c>
      <c r="S362" s="84">
        <v>1.1270518588000001E-3</v>
      </c>
      <c r="T362" s="84">
        <f t="shared" si="2"/>
        <v>3.9244255033314924E-3</v>
      </c>
      <c r="U362" s="84">
        <f>R362/'סכום נכסי הקרן'!$C$42</f>
        <v>3.2369511909585236E-4</v>
      </c>
    </row>
    <row r="363" spans="2:21">
      <c r="B363" s="76" t="s">
        <v>883</v>
      </c>
      <c r="C363" s="73" t="s">
        <v>884</v>
      </c>
      <c r="D363" s="86" t="s">
        <v>26</v>
      </c>
      <c r="E363" s="86" t="s">
        <v>645</v>
      </c>
      <c r="F363" s="73"/>
      <c r="G363" s="86" t="s">
        <v>747</v>
      </c>
      <c r="H363" s="73" t="s">
        <v>885</v>
      </c>
      <c r="I363" s="73" t="s">
        <v>681</v>
      </c>
      <c r="J363" s="73"/>
      <c r="K363" s="83">
        <v>3.930000000000232</v>
      </c>
      <c r="L363" s="86" t="s">
        <v>130</v>
      </c>
      <c r="M363" s="87">
        <v>6.3750000000000001E-2</v>
      </c>
      <c r="N363" s="87">
        <v>6.1800000000003671E-2</v>
      </c>
      <c r="O363" s="83">
        <v>1943192.8600000003</v>
      </c>
      <c r="P363" s="85">
        <v>103.1755</v>
      </c>
      <c r="Q363" s="73"/>
      <c r="R363" s="83">
        <v>7418.1261122960013</v>
      </c>
      <c r="S363" s="84">
        <v>3.8863857200000006E-3</v>
      </c>
      <c r="T363" s="84">
        <f t="shared" si="2"/>
        <v>4.8007296805405069E-3</v>
      </c>
      <c r="U363" s="84">
        <f>R363/'סכום נכסי הקרן'!$C$42</f>
        <v>3.959745864382866E-4</v>
      </c>
    </row>
    <row r="364" spans="2:21">
      <c r="B364" s="76" t="s">
        <v>886</v>
      </c>
      <c r="C364" s="73" t="s">
        <v>887</v>
      </c>
      <c r="D364" s="86" t="s">
        <v>26</v>
      </c>
      <c r="E364" s="86" t="s">
        <v>645</v>
      </c>
      <c r="F364" s="73"/>
      <c r="G364" s="86" t="s">
        <v>691</v>
      </c>
      <c r="H364" s="73" t="s">
        <v>664</v>
      </c>
      <c r="I364" s="73" t="s">
        <v>647</v>
      </c>
      <c r="J364" s="73"/>
      <c r="K364" s="83">
        <v>3.910000000000053</v>
      </c>
      <c r="L364" s="86" t="s">
        <v>133</v>
      </c>
      <c r="M364" s="87">
        <v>8.5000000000000006E-2</v>
      </c>
      <c r="N364" s="87">
        <v>0.10070000000000107</v>
      </c>
      <c r="O364" s="83">
        <v>693997.45</v>
      </c>
      <c r="P364" s="85">
        <v>93.709289999999996</v>
      </c>
      <c r="Q364" s="73"/>
      <c r="R364" s="83">
        <v>3037.5435395240002</v>
      </c>
      <c r="S364" s="84">
        <v>9.2532993333333327E-4</v>
      </c>
      <c r="T364" s="84">
        <f t="shared" si="2"/>
        <v>1.9657828952187352E-3</v>
      </c>
      <c r="U364" s="84">
        <f>R364/'סכום נכסי הקרן'!$C$42</f>
        <v>1.6214203272408738E-4</v>
      </c>
    </row>
    <row r="365" spans="2:21">
      <c r="B365" s="76" t="s">
        <v>888</v>
      </c>
      <c r="C365" s="73" t="s">
        <v>889</v>
      </c>
      <c r="D365" s="86" t="s">
        <v>26</v>
      </c>
      <c r="E365" s="86" t="s">
        <v>645</v>
      </c>
      <c r="F365" s="73"/>
      <c r="G365" s="86" t="s">
        <v>691</v>
      </c>
      <c r="H365" s="73" t="s">
        <v>664</v>
      </c>
      <c r="I365" s="73" t="s">
        <v>647</v>
      </c>
      <c r="J365" s="73"/>
      <c r="K365" s="83">
        <v>4.2300000000003104</v>
      </c>
      <c r="L365" s="86" t="s">
        <v>133</v>
      </c>
      <c r="M365" s="87">
        <v>8.5000000000000006E-2</v>
      </c>
      <c r="N365" s="87">
        <v>0.10220000000001006</v>
      </c>
      <c r="O365" s="83">
        <v>693997.45</v>
      </c>
      <c r="P365" s="85">
        <v>92.598290000000006</v>
      </c>
      <c r="Q365" s="73"/>
      <c r="R365" s="83">
        <v>3001.5309868090003</v>
      </c>
      <c r="S365" s="84">
        <v>9.2532993333333327E-4</v>
      </c>
      <c r="T365" s="84">
        <f t="shared" si="2"/>
        <v>1.9424769378821025E-3</v>
      </c>
      <c r="U365" s="84">
        <f>R365/'סכום נכסי הקרן'!$C$42</f>
        <v>1.6021970686280656E-4</v>
      </c>
    </row>
    <row r="366" spans="2:21">
      <c r="B366" s="76" t="s">
        <v>890</v>
      </c>
      <c r="C366" s="73" t="s">
        <v>891</v>
      </c>
      <c r="D366" s="86" t="s">
        <v>26</v>
      </c>
      <c r="E366" s="86" t="s">
        <v>645</v>
      </c>
      <c r="F366" s="73"/>
      <c r="G366" s="86" t="s">
        <v>806</v>
      </c>
      <c r="H366" s="73" t="s">
        <v>885</v>
      </c>
      <c r="I366" s="73" t="s">
        <v>681</v>
      </c>
      <c r="J366" s="73"/>
      <c r="K366" s="83">
        <v>6.0000000000004183</v>
      </c>
      <c r="L366" s="86" t="s">
        <v>130</v>
      </c>
      <c r="M366" s="87">
        <v>4.1250000000000002E-2</v>
      </c>
      <c r="N366" s="87">
        <v>6.6000000000003889E-2</v>
      </c>
      <c r="O366" s="83">
        <v>2222596.2333700005</v>
      </c>
      <c r="P366" s="85">
        <v>87.305289999999999</v>
      </c>
      <c r="Q366" s="73"/>
      <c r="R366" s="83">
        <v>7179.6432589570013</v>
      </c>
      <c r="S366" s="84">
        <v>4.4451924667400014E-3</v>
      </c>
      <c r="T366" s="84">
        <f t="shared" si="2"/>
        <v>4.6463926289734272E-3</v>
      </c>
      <c r="U366" s="84">
        <f>R366/'סכום נכסי הקרן'!$C$42</f>
        <v>3.8324453200216637E-4</v>
      </c>
    </row>
    <row r="367" spans="2:21">
      <c r="B367" s="76" t="s">
        <v>892</v>
      </c>
      <c r="C367" s="73" t="s">
        <v>893</v>
      </c>
      <c r="D367" s="86" t="s">
        <v>26</v>
      </c>
      <c r="E367" s="86" t="s">
        <v>645</v>
      </c>
      <c r="F367" s="73"/>
      <c r="G367" s="86" t="s">
        <v>712</v>
      </c>
      <c r="H367" s="73" t="s">
        <v>894</v>
      </c>
      <c r="I367" s="73" t="s">
        <v>681</v>
      </c>
      <c r="J367" s="73"/>
      <c r="K367" s="83">
        <v>3.8599999999996046</v>
      </c>
      <c r="L367" s="86" t="s">
        <v>132</v>
      </c>
      <c r="M367" s="87">
        <v>2.6249999999999999E-2</v>
      </c>
      <c r="N367" s="87">
        <v>0.11069999999998997</v>
      </c>
      <c r="O367" s="83">
        <v>1252665.3972500002</v>
      </c>
      <c r="P367" s="85">
        <v>74.290149999999997</v>
      </c>
      <c r="Q367" s="73"/>
      <c r="R367" s="83">
        <v>3739.6442751680001</v>
      </c>
      <c r="S367" s="84">
        <v>4.7984914893087257E-3</v>
      </c>
      <c r="T367" s="84">
        <f t="shared" si="2"/>
        <v>2.4201558445743013E-3</v>
      </c>
      <c r="U367" s="84">
        <f>R367/'סכום נכסי הקרן'!$C$42</f>
        <v>1.996196981379746E-4</v>
      </c>
    </row>
    <row r="368" spans="2:21">
      <c r="B368" s="76" t="s">
        <v>895</v>
      </c>
      <c r="C368" s="73" t="s">
        <v>896</v>
      </c>
      <c r="D368" s="86" t="s">
        <v>26</v>
      </c>
      <c r="E368" s="86" t="s">
        <v>645</v>
      </c>
      <c r="F368" s="73"/>
      <c r="G368" s="86" t="s">
        <v>806</v>
      </c>
      <c r="H368" s="73" t="s">
        <v>894</v>
      </c>
      <c r="I368" s="73" t="s">
        <v>681</v>
      </c>
      <c r="J368" s="73"/>
      <c r="K368" s="83">
        <v>5.5900000000006154</v>
      </c>
      <c r="L368" s="86" t="s">
        <v>130</v>
      </c>
      <c r="M368" s="87">
        <v>4.7500000000000001E-2</v>
      </c>
      <c r="N368" s="87">
        <v>7.5900000000006157E-2</v>
      </c>
      <c r="O368" s="83">
        <v>832796.94</v>
      </c>
      <c r="P368" s="85">
        <v>86.541139999999999</v>
      </c>
      <c r="Q368" s="73"/>
      <c r="R368" s="83">
        <v>2666.6342400040003</v>
      </c>
      <c r="S368" s="84">
        <v>2.7304817704918029E-4</v>
      </c>
      <c r="T368" s="84">
        <f t="shared" si="2"/>
        <v>1.7257444736498916E-3</v>
      </c>
      <c r="U368" s="84">
        <f>R368/'סכום נכסי הקרן'!$C$42</f>
        <v>1.4234314358952557E-4</v>
      </c>
    </row>
    <row r="369" spans="2:21">
      <c r="B369" s="76" t="s">
        <v>897</v>
      </c>
      <c r="C369" s="73" t="s">
        <v>898</v>
      </c>
      <c r="D369" s="86" t="s">
        <v>26</v>
      </c>
      <c r="E369" s="86" t="s">
        <v>645</v>
      </c>
      <c r="F369" s="73"/>
      <c r="G369" s="86" t="s">
        <v>806</v>
      </c>
      <c r="H369" s="73" t="s">
        <v>894</v>
      </c>
      <c r="I369" s="73" t="s">
        <v>681</v>
      </c>
      <c r="J369" s="73"/>
      <c r="K369" s="83">
        <v>5.7900000000000631</v>
      </c>
      <c r="L369" s="86" t="s">
        <v>130</v>
      </c>
      <c r="M369" s="87">
        <v>7.3749999999999996E-2</v>
      </c>
      <c r="N369" s="87">
        <v>7.8100000000000933E-2</v>
      </c>
      <c r="O369" s="83">
        <v>1387994.9</v>
      </c>
      <c r="P369" s="85">
        <v>99.979600000000005</v>
      </c>
      <c r="Q369" s="73"/>
      <c r="R369" s="83">
        <v>5134.5333277920008</v>
      </c>
      <c r="S369" s="84">
        <v>1.2618135454545453E-3</v>
      </c>
      <c r="T369" s="84">
        <f t="shared" si="2"/>
        <v>3.322875099359311E-3</v>
      </c>
      <c r="U369" s="84">
        <f>R369/'סכום נכסי הקרן'!$C$42</f>
        <v>2.7407793831598173E-4</v>
      </c>
    </row>
    <row r="370" spans="2:21">
      <c r="B370" s="76" t="s">
        <v>899</v>
      </c>
      <c r="C370" s="73" t="s">
        <v>900</v>
      </c>
      <c r="D370" s="86" t="s">
        <v>26</v>
      </c>
      <c r="E370" s="86" t="s">
        <v>645</v>
      </c>
      <c r="F370" s="73"/>
      <c r="G370" s="86" t="s">
        <v>754</v>
      </c>
      <c r="H370" s="73" t="s">
        <v>901</v>
      </c>
      <c r="I370" s="73" t="s">
        <v>647</v>
      </c>
      <c r="J370" s="73"/>
      <c r="K370" s="83">
        <v>2.3500000000001044</v>
      </c>
      <c r="L370" s="86" t="s">
        <v>133</v>
      </c>
      <c r="M370" s="87">
        <v>0.06</v>
      </c>
      <c r="N370" s="87">
        <v>9.9200000000002522E-2</v>
      </c>
      <c r="O370" s="83">
        <v>1644773.9565000003</v>
      </c>
      <c r="P370" s="85">
        <v>93.181330000000003</v>
      </c>
      <c r="Q370" s="73"/>
      <c r="R370" s="83">
        <v>7158.4189903350007</v>
      </c>
      <c r="S370" s="84">
        <v>1.3158191652000004E-3</v>
      </c>
      <c r="T370" s="84">
        <f t="shared" si="2"/>
        <v>4.6326570878436378E-3</v>
      </c>
      <c r="U370" s="84">
        <f>R370/'סכום נכסי הקרן'!$C$42</f>
        <v>3.8211159480713521E-4</v>
      </c>
    </row>
    <row r="371" spans="2:21">
      <c r="B371" s="76" t="s">
        <v>902</v>
      </c>
      <c r="C371" s="73" t="s">
        <v>903</v>
      </c>
      <c r="D371" s="86" t="s">
        <v>26</v>
      </c>
      <c r="E371" s="86" t="s">
        <v>645</v>
      </c>
      <c r="F371" s="73"/>
      <c r="G371" s="86" t="s">
        <v>754</v>
      </c>
      <c r="H371" s="73" t="s">
        <v>901</v>
      </c>
      <c r="I371" s="73" t="s">
        <v>647</v>
      </c>
      <c r="J371" s="73"/>
      <c r="K371" s="83">
        <v>2.4099999999994859</v>
      </c>
      <c r="L371" s="86" t="s">
        <v>132</v>
      </c>
      <c r="M371" s="87">
        <v>0.05</v>
      </c>
      <c r="N371" s="87">
        <v>7.3899999999988739E-2</v>
      </c>
      <c r="O371" s="83">
        <v>693997.45</v>
      </c>
      <c r="P371" s="85">
        <v>96.246080000000006</v>
      </c>
      <c r="Q371" s="73"/>
      <c r="R371" s="83">
        <v>2684.1384137180007</v>
      </c>
      <c r="S371" s="84">
        <v>6.9399744999999995E-4</v>
      </c>
      <c r="T371" s="84">
        <f t="shared" si="2"/>
        <v>1.7370725105435823E-3</v>
      </c>
      <c r="U371" s="84">
        <f>R371/'סכום נכסי הקרן'!$C$42</f>
        <v>1.4327750461849977E-4</v>
      </c>
    </row>
    <row r="372" spans="2:21">
      <c r="B372" s="76" t="s">
        <v>904</v>
      </c>
      <c r="C372" s="73" t="s">
        <v>905</v>
      </c>
      <c r="D372" s="86" t="s">
        <v>26</v>
      </c>
      <c r="E372" s="86" t="s">
        <v>645</v>
      </c>
      <c r="F372" s="73"/>
      <c r="G372" s="86" t="s">
        <v>747</v>
      </c>
      <c r="H372" s="73" t="s">
        <v>894</v>
      </c>
      <c r="I372" s="73" t="s">
        <v>681</v>
      </c>
      <c r="J372" s="73"/>
      <c r="K372" s="83">
        <v>6.3199999999996761</v>
      </c>
      <c r="L372" s="86" t="s">
        <v>130</v>
      </c>
      <c r="M372" s="87">
        <v>5.1249999999999997E-2</v>
      </c>
      <c r="N372" s="87">
        <v>8.1599999999996842E-2</v>
      </c>
      <c r="O372" s="83">
        <v>2081992.3500000003</v>
      </c>
      <c r="P372" s="85">
        <v>83.262169999999998</v>
      </c>
      <c r="Q372" s="73"/>
      <c r="R372" s="83">
        <v>6413.9941796440007</v>
      </c>
      <c r="S372" s="84">
        <v>1.0409961750000001E-3</v>
      </c>
      <c r="T372" s="84">
        <f t="shared" si="2"/>
        <v>4.1508936034386932E-3</v>
      </c>
      <c r="U372" s="84">
        <f>R372/'סכום נכסי הקרן'!$C$42</f>
        <v>3.4237469871161542E-4</v>
      </c>
    </row>
    <row r="373" spans="2:21">
      <c r="B373" s="76" t="s">
        <v>906</v>
      </c>
      <c r="C373" s="73" t="s">
        <v>907</v>
      </c>
      <c r="D373" s="86" t="s">
        <v>26</v>
      </c>
      <c r="E373" s="86" t="s">
        <v>645</v>
      </c>
      <c r="F373" s="73"/>
      <c r="G373" s="86" t="s">
        <v>712</v>
      </c>
      <c r="H373" s="73" t="s">
        <v>908</v>
      </c>
      <c r="I373" s="73" t="s">
        <v>681</v>
      </c>
      <c r="J373" s="73"/>
      <c r="K373" s="83">
        <v>2.919999999999856</v>
      </c>
      <c r="L373" s="86" t="s">
        <v>132</v>
      </c>
      <c r="M373" s="87">
        <v>3.6249999999999998E-2</v>
      </c>
      <c r="N373" s="87">
        <v>0.45069999999998034</v>
      </c>
      <c r="O373" s="83">
        <v>2151392.0950000007</v>
      </c>
      <c r="P373" s="85">
        <v>35.236699999999999</v>
      </c>
      <c r="Q373" s="73"/>
      <c r="R373" s="83">
        <v>3046.3426679569998</v>
      </c>
      <c r="S373" s="84">
        <v>6.1468345571428591E-3</v>
      </c>
      <c r="T373" s="84">
        <f t="shared" si="2"/>
        <v>1.9714773571882032E-3</v>
      </c>
      <c r="U373" s="84">
        <f>R373/'סכום נכסי הקרן'!$C$42</f>
        <v>1.626117242862865E-4</v>
      </c>
    </row>
    <row r="374" spans="2:21">
      <c r="B374" s="76" t="s">
        <v>909</v>
      </c>
      <c r="C374" s="73" t="s">
        <v>910</v>
      </c>
      <c r="D374" s="86" t="s">
        <v>26</v>
      </c>
      <c r="E374" s="86" t="s">
        <v>645</v>
      </c>
      <c r="F374" s="73"/>
      <c r="G374" s="86" t="s">
        <v>523</v>
      </c>
      <c r="H374" s="73" t="s">
        <v>512</v>
      </c>
      <c r="I374" s="73"/>
      <c r="J374" s="73"/>
      <c r="K374" s="83">
        <v>3.8199999999999865</v>
      </c>
      <c r="L374" s="86" t="s">
        <v>130</v>
      </c>
      <c r="M374" s="87">
        <v>2.5000000000000001E-2</v>
      </c>
      <c r="N374" s="87">
        <v>3.0999999999999344E-3</v>
      </c>
      <c r="O374" s="83">
        <v>1902513.7147500003</v>
      </c>
      <c r="P374" s="85">
        <v>109.28883</v>
      </c>
      <c r="Q374" s="73"/>
      <c r="R374" s="83">
        <v>7693.169658955002</v>
      </c>
      <c r="S374" s="84">
        <v>4.4116260052173917E-3</v>
      </c>
      <c r="T374" s="84">
        <f t="shared" si="2"/>
        <v>4.9787274252402541E-3</v>
      </c>
      <c r="U374" s="84">
        <f>R374/'סכום נכסי הקרן'!$C$42</f>
        <v>4.1065622611279848E-4</v>
      </c>
    </row>
    <row r="375" spans="2:21">
      <c r="B375" s="115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</row>
    <row r="376" spans="2:21">
      <c r="B376" s="115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</row>
    <row r="377" spans="2:21">
      <c r="B377" s="115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</row>
    <row r="378" spans="2:21">
      <c r="B378" s="123" t="s">
        <v>220</v>
      </c>
      <c r="C378" s="125"/>
      <c r="D378" s="125"/>
      <c r="E378" s="125"/>
      <c r="F378" s="125"/>
      <c r="G378" s="125"/>
      <c r="H378" s="125"/>
      <c r="I378" s="125"/>
      <c r="J378" s="125"/>
      <c r="K378" s="125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</row>
    <row r="379" spans="2:21">
      <c r="B379" s="123" t="s">
        <v>110</v>
      </c>
      <c r="C379" s="125"/>
      <c r="D379" s="125"/>
      <c r="E379" s="125"/>
      <c r="F379" s="125"/>
      <c r="G379" s="125"/>
      <c r="H379" s="125"/>
      <c r="I379" s="125"/>
      <c r="J379" s="125"/>
      <c r="K379" s="125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</row>
    <row r="380" spans="2:21">
      <c r="B380" s="123" t="s">
        <v>203</v>
      </c>
      <c r="C380" s="125"/>
      <c r="D380" s="125"/>
      <c r="E380" s="125"/>
      <c r="F380" s="125"/>
      <c r="G380" s="125"/>
      <c r="H380" s="125"/>
      <c r="I380" s="125"/>
      <c r="J380" s="125"/>
      <c r="K380" s="125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</row>
    <row r="381" spans="2:21">
      <c r="B381" s="123" t="s">
        <v>211</v>
      </c>
      <c r="C381" s="125"/>
      <c r="D381" s="125"/>
      <c r="E381" s="125"/>
      <c r="F381" s="125"/>
      <c r="G381" s="125"/>
      <c r="H381" s="125"/>
      <c r="I381" s="125"/>
      <c r="J381" s="125"/>
      <c r="K381" s="125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</row>
    <row r="382" spans="2:21">
      <c r="B382" s="161" t="s">
        <v>216</v>
      </c>
      <c r="C382" s="161"/>
      <c r="D382" s="161"/>
      <c r="E382" s="161"/>
      <c r="F382" s="161"/>
      <c r="G382" s="161"/>
      <c r="H382" s="161"/>
      <c r="I382" s="161"/>
      <c r="J382" s="161"/>
      <c r="K382" s="161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</row>
    <row r="383" spans="2:21">
      <c r="B383" s="115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</row>
    <row r="384" spans="2:21">
      <c r="B384" s="115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</row>
    <row r="385" spans="2:21">
      <c r="B385" s="115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</row>
    <row r="386" spans="2:21">
      <c r="B386" s="115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</row>
    <row r="387" spans="2:21">
      <c r="B387" s="115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</row>
    <row r="388" spans="2:21">
      <c r="B388" s="115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</row>
    <row r="389" spans="2:21">
      <c r="B389" s="115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</row>
    <row r="390" spans="2:21">
      <c r="B390" s="115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</row>
    <row r="391" spans="2:21">
      <c r="B391" s="115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</row>
    <row r="392" spans="2:21">
      <c r="B392" s="115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</row>
    <row r="393" spans="2:21">
      <c r="B393" s="115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</row>
    <row r="394" spans="2:21">
      <c r="B394" s="115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</row>
    <row r="395" spans="2:21">
      <c r="B395" s="115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</row>
    <row r="396" spans="2:21">
      <c r="B396" s="11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</row>
    <row r="397" spans="2:21">
      <c r="B397" s="115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</row>
    <row r="398" spans="2:21">
      <c r="B398" s="115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</row>
    <row r="399" spans="2:21">
      <c r="B399" s="115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</row>
    <row r="400" spans="2:21">
      <c r="B400" s="115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</row>
    <row r="401" spans="2:21">
      <c r="B401" s="115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</row>
    <row r="402" spans="2:21">
      <c r="B402" s="115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</row>
    <row r="403" spans="2:21">
      <c r="B403" s="115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</row>
    <row r="404" spans="2:21">
      <c r="B404" s="115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</row>
    <row r="405" spans="2:21">
      <c r="B405" s="115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</row>
    <row r="406" spans="2:21">
      <c r="B406" s="115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</row>
    <row r="407" spans="2:21">
      <c r="B407" s="115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</row>
    <row r="408" spans="2:21"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</row>
    <row r="409" spans="2:21">
      <c r="B409" s="115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</row>
    <row r="410" spans="2:21">
      <c r="B410" s="115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</row>
    <row r="411" spans="2:21">
      <c r="B411" s="115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</row>
    <row r="412" spans="2:21">
      <c r="B412" s="115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</row>
    <row r="413" spans="2:21">
      <c r="B413" s="115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</row>
    <row r="414" spans="2:21">
      <c r="B414" s="115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</row>
    <row r="415" spans="2:21">
      <c r="B415" s="115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</row>
    <row r="416" spans="2:21"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</row>
    <row r="417" spans="2:21">
      <c r="B417" s="115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</row>
    <row r="418" spans="2:21">
      <c r="B418" s="115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</row>
    <row r="419" spans="2:21">
      <c r="B419" s="115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</row>
    <row r="420" spans="2:21">
      <c r="B420" s="115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</row>
    <row r="421" spans="2:21">
      <c r="B421" s="115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</row>
    <row r="422" spans="2:21">
      <c r="B422" s="115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</row>
    <row r="423" spans="2:21">
      <c r="B423" s="115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</row>
    <row r="424" spans="2:21"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</row>
    <row r="425" spans="2:21">
      <c r="B425" s="115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</row>
    <row r="426" spans="2:21">
      <c r="B426" s="115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</row>
    <row r="427" spans="2:21">
      <c r="B427" s="115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</row>
    <row r="428" spans="2:21">
      <c r="B428" s="115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</row>
    <row r="429" spans="2:21">
      <c r="B429" s="115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</row>
    <row r="430" spans="2:21">
      <c r="B430" s="115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</row>
    <row r="431" spans="2:21">
      <c r="B431" s="115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</row>
    <row r="432" spans="2:21"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</row>
    <row r="433" spans="2:21">
      <c r="B433" s="115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</row>
    <row r="434" spans="2:21">
      <c r="B434" s="115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</row>
    <row r="435" spans="2:21">
      <c r="B435" s="115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</row>
    <row r="436" spans="2:21">
      <c r="B436" s="115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</row>
    <row r="437" spans="2:21">
      <c r="B437" s="115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</row>
    <row r="438" spans="2:21">
      <c r="B438" s="115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</row>
    <row r="439" spans="2:21">
      <c r="B439" s="11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</row>
    <row r="440" spans="2:21"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</row>
    <row r="441" spans="2:21">
      <c r="B441" s="115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</row>
    <row r="442" spans="2:21">
      <c r="B442" s="115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</row>
    <row r="443" spans="2:21">
      <c r="B443" s="115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</row>
    <row r="444" spans="2:21">
      <c r="B444" s="115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</row>
    <row r="445" spans="2:21">
      <c r="B445" s="115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</row>
    <row r="446" spans="2:21">
      <c r="B446" s="115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</row>
    <row r="447" spans="2:21">
      <c r="B447" s="115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</row>
    <row r="448" spans="2:21"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</row>
    <row r="449" spans="2:21">
      <c r="B449" s="115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</row>
    <row r="450" spans="2:21">
      <c r="B450" s="115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</row>
    <row r="451" spans="2:21">
      <c r="B451" s="115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</row>
    <row r="452" spans="2:21">
      <c r="B452" s="115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</row>
    <row r="453" spans="2:21">
      <c r="B453" s="115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</row>
    <row r="454" spans="2:21">
      <c r="B454" s="115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</row>
    <row r="455" spans="2:21">
      <c r="B455" s="115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</row>
    <row r="456" spans="2:21">
      <c r="B456" s="115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</row>
    <row r="457" spans="2:21">
      <c r="B457" s="115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</row>
    <row r="458" spans="2:21">
      <c r="B458" s="115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</row>
    <row r="459" spans="2:21">
      <c r="B459" s="115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</row>
    <row r="460" spans="2:21">
      <c r="B460" s="11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</row>
    <row r="461" spans="2:21">
      <c r="B461" s="115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</row>
    <row r="462" spans="2:21">
      <c r="B462" s="115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</row>
    <row r="463" spans="2:21">
      <c r="B463" s="115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</row>
    <row r="464" spans="2:21">
      <c r="B464" s="115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</row>
    <row r="465" spans="2:21">
      <c r="B465" s="115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</row>
    <row r="466" spans="2:21">
      <c r="B466" s="115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</row>
    <row r="467" spans="2:21">
      <c r="B467" s="115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</row>
    <row r="468" spans="2:21">
      <c r="B468" s="115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</row>
    <row r="469" spans="2:21">
      <c r="B469" s="115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</row>
    <row r="470" spans="2:21">
      <c r="B470" s="115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</row>
    <row r="471" spans="2:21">
      <c r="B471" s="115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</row>
    <row r="472" spans="2:21">
      <c r="B472" s="115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</row>
    <row r="473" spans="2:21">
      <c r="B473" s="115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</row>
    <row r="474" spans="2:21">
      <c r="B474" s="115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</row>
    <row r="475" spans="2:21">
      <c r="B475" s="115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</row>
    <row r="476" spans="2:21">
      <c r="B476" s="115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</row>
    <row r="477" spans="2:21">
      <c r="B477" s="115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</row>
    <row r="478" spans="2:21">
      <c r="B478" s="115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</row>
    <row r="479" spans="2:21">
      <c r="B479" s="115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</row>
    <row r="480" spans="2:21">
      <c r="B480" s="115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</row>
    <row r="481" spans="2:21">
      <c r="B481" s="115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</row>
    <row r="482" spans="2:21">
      <c r="B482" s="115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</row>
    <row r="483" spans="2:21">
      <c r="B483" s="11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</row>
    <row r="484" spans="2:21">
      <c r="B484" s="115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</row>
    <row r="485" spans="2:21">
      <c r="B485" s="115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</row>
    <row r="486" spans="2:21">
      <c r="B486" s="115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</row>
    <row r="487" spans="2:21">
      <c r="B487" s="115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</row>
    <row r="488" spans="2:21">
      <c r="B488" s="115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</row>
    <row r="489" spans="2:21">
      <c r="B489" s="115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</row>
    <row r="490" spans="2:21">
      <c r="B490" s="115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</row>
    <row r="491" spans="2:21">
      <c r="B491" s="115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</row>
    <row r="492" spans="2:21">
      <c r="B492" s="115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</row>
    <row r="493" spans="2:21">
      <c r="B493" s="115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</row>
    <row r="494" spans="2:21">
      <c r="B494" s="115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</row>
    <row r="495" spans="2:21">
      <c r="B495" s="115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</row>
    <row r="496" spans="2:21">
      <c r="B496" s="115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</row>
    <row r="497" spans="2:21">
      <c r="B497" s="115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</row>
    <row r="498" spans="2:21">
      <c r="B498" s="115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</row>
    <row r="499" spans="2:21">
      <c r="B499" s="115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</row>
    <row r="500" spans="2:21">
      <c r="B500" s="115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</row>
    <row r="501" spans="2:21">
      <c r="B501" s="115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</row>
    <row r="502" spans="2:21">
      <c r="B502" s="115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</row>
    <row r="503" spans="2:21">
      <c r="B503" s="115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</row>
    <row r="504" spans="2:21">
      <c r="B504" s="115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</row>
    <row r="505" spans="2:21">
      <c r="B505" s="115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</row>
    <row r="506" spans="2:21">
      <c r="B506" s="115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</row>
    <row r="507" spans="2:21">
      <c r="B507" s="115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</row>
    <row r="508" spans="2:21">
      <c r="B508" s="115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</row>
    <row r="509" spans="2:21">
      <c r="B509" s="115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</row>
    <row r="510" spans="2:21">
      <c r="B510" s="115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</row>
    <row r="511" spans="2:21">
      <c r="B511" s="115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</row>
    <row r="512" spans="2:21">
      <c r="B512" s="115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</row>
    <row r="513" spans="2:21">
      <c r="B513" s="115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</row>
    <row r="514" spans="2:21">
      <c r="B514" s="115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</row>
    <row r="515" spans="2:21">
      <c r="B515" s="115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</row>
    <row r="516" spans="2:21">
      <c r="B516" s="115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</row>
    <row r="517" spans="2:21">
      <c r="B517" s="115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</row>
    <row r="518" spans="2:21">
      <c r="B518" s="115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</row>
    <row r="519" spans="2:21">
      <c r="B519" s="115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</row>
    <row r="520" spans="2:21">
      <c r="B520" s="115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</row>
    <row r="521" spans="2:21">
      <c r="B521" s="115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</row>
    <row r="522" spans="2:21">
      <c r="B522" s="115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</row>
    <row r="523" spans="2:21">
      <c r="B523" s="115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</row>
    <row r="524" spans="2:21">
      <c r="B524" s="115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</row>
    <row r="525" spans="2:21">
      <c r="B525" s="115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</row>
    <row r="526" spans="2:21">
      <c r="B526" s="115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</row>
    <row r="527" spans="2:21">
      <c r="B527" s="115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</row>
    <row r="528" spans="2:21">
      <c r="B528" s="115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</row>
    <row r="529" spans="2:21">
      <c r="B529" s="115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</row>
    <row r="530" spans="2:21">
      <c r="B530" s="115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</row>
    <row r="531" spans="2:21">
      <c r="B531" s="115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</row>
    <row r="532" spans="2:21">
      <c r="B532" s="115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</row>
    <row r="533" spans="2:21">
      <c r="B533" s="115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</row>
    <row r="534" spans="2:21">
      <c r="B534" s="115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</row>
    <row r="535" spans="2:21">
      <c r="B535" s="115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</row>
    <row r="536" spans="2:21">
      <c r="B536" s="115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</row>
    <row r="537" spans="2:21">
      <c r="B537" s="115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</row>
    <row r="538" spans="2:21">
      <c r="B538" s="115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</row>
    <row r="539" spans="2:21">
      <c r="B539" s="115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</row>
    <row r="540" spans="2:21">
      <c r="B540" s="115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</row>
    <row r="541" spans="2:21">
      <c r="B541" s="115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</row>
    <row r="542" spans="2:21">
      <c r="B542" s="115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</row>
    <row r="543" spans="2:21">
      <c r="B543" s="115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</row>
    <row r="544" spans="2:21">
      <c r="B544" s="115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</row>
    <row r="545" spans="2:21">
      <c r="B545" s="115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</row>
    <row r="546" spans="2:21">
      <c r="B546" s="115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</row>
    <row r="547" spans="2:21">
      <c r="B547" s="115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</row>
    <row r="548" spans="2:21">
      <c r="B548" s="115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</row>
    <row r="549" spans="2:21">
      <c r="B549" s="115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</row>
    <row r="550" spans="2:21">
      <c r="B550" s="115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</row>
    <row r="551" spans="2:21">
      <c r="B551" s="115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</row>
    <row r="552" spans="2:21">
      <c r="B552" s="115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</row>
    <row r="553" spans="2:21">
      <c r="B553" s="115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</row>
    <row r="554" spans="2:21">
      <c r="B554" s="115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</row>
    <row r="555" spans="2:21">
      <c r="B555" s="115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</row>
    <row r="556" spans="2:21">
      <c r="B556" s="115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</row>
    <row r="557" spans="2:21">
      <c r="B557" s="115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</row>
    <row r="558" spans="2:21">
      <c r="B558" s="115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</row>
    <row r="559" spans="2:21">
      <c r="B559" s="115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</row>
    <row r="560" spans="2:21">
      <c r="B560" s="115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</row>
    <row r="561" spans="2:21">
      <c r="B561" s="115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</row>
    <row r="562" spans="2:21">
      <c r="B562" s="115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</row>
    <row r="563" spans="2:21">
      <c r="B563" s="115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</row>
    <row r="564" spans="2:21">
      <c r="B564" s="115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</row>
    <row r="565" spans="2:21">
      <c r="B565" s="115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</row>
    <row r="566" spans="2:21">
      <c r="B566" s="115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</row>
    <row r="567" spans="2:21">
      <c r="B567" s="115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</row>
    <row r="568" spans="2:21">
      <c r="B568" s="115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</row>
    <row r="569" spans="2:21">
      <c r="B569" s="115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</row>
    <row r="570" spans="2:21">
      <c r="B570" s="115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</row>
    <row r="571" spans="2:21">
      <c r="B571" s="115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</row>
    <row r="572" spans="2:21">
      <c r="B572" s="115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</row>
    <row r="573" spans="2:21">
      <c r="B573" s="115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</row>
    <row r="574" spans="2:21">
      <c r="B574" s="115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</row>
    <row r="575" spans="2:21">
      <c r="B575" s="115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</row>
    <row r="576" spans="2:21">
      <c r="B576" s="115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</row>
    <row r="577" spans="2:21">
      <c r="B577" s="115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</row>
    <row r="578" spans="2:21">
      <c r="B578" s="115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</row>
    <row r="579" spans="2:21">
      <c r="B579" s="115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</row>
    <row r="580" spans="2:21">
      <c r="B580" s="115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</row>
    <row r="581" spans="2:21">
      <c r="B581" s="115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</row>
    <row r="582" spans="2:21">
      <c r="B582" s="115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</row>
    <row r="583" spans="2:21">
      <c r="B583" s="115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</row>
    <row r="584" spans="2:21">
      <c r="B584" s="115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</row>
    <row r="585" spans="2:21">
      <c r="B585" s="115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</row>
    <row r="586" spans="2:21">
      <c r="B586" s="115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</row>
    <row r="587" spans="2:21">
      <c r="B587" s="115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</row>
    <row r="588" spans="2:21">
      <c r="B588" s="115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</row>
    <row r="589" spans="2:21">
      <c r="B589" s="115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</row>
    <row r="590" spans="2:21">
      <c r="B590" s="115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</row>
    <row r="591" spans="2:21">
      <c r="B591" s="115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</row>
    <row r="592" spans="2:21">
      <c r="B592" s="115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</row>
    <row r="593" spans="2:21">
      <c r="B593" s="115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</row>
    <row r="594" spans="2:21">
      <c r="B594" s="115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</row>
    <row r="595" spans="2:21">
      <c r="B595" s="115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</row>
    <row r="596" spans="2:21">
      <c r="B596" s="115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</row>
    <row r="597" spans="2:21">
      <c r="B597" s="115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</row>
    <row r="598" spans="2:21">
      <c r="B598" s="115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</row>
    <row r="599" spans="2:21">
      <c r="B599" s="115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</row>
    <row r="600" spans="2:21">
      <c r="B600" s="115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</row>
    <row r="601" spans="2:21">
      <c r="B601" s="115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</row>
    <row r="602" spans="2:21">
      <c r="B602" s="115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</row>
    <row r="603" spans="2:21">
      <c r="B603" s="115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</row>
    <row r="604" spans="2:21">
      <c r="B604" s="115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</row>
    <row r="605" spans="2:21">
      <c r="B605" s="115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</row>
    <row r="606" spans="2:21">
      <c r="B606" s="115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</row>
    <row r="607" spans="2:21">
      <c r="B607" s="115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</row>
    <row r="608" spans="2:21">
      <c r="B608" s="115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</row>
    <row r="609" spans="2:21">
      <c r="B609" s="115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</row>
    <row r="610" spans="2:21">
      <c r="B610" s="115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</row>
    <row r="611" spans="2:21">
      <c r="B611" s="115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</row>
    <row r="612" spans="2:21">
      <c r="B612" s="115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</row>
    <row r="613" spans="2:21">
      <c r="B613" s="115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</row>
    <row r="614" spans="2:21">
      <c r="B614" s="115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</row>
    <row r="615" spans="2:21">
      <c r="B615" s="115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</row>
    <row r="616" spans="2:21">
      <c r="B616" s="115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</row>
    <row r="617" spans="2:21">
      <c r="B617" s="115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</row>
    <row r="618" spans="2:21">
      <c r="B618" s="115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</row>
    <row r="619" spans="2:21">
      <c r="B619" s="115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</row>
    <row r="620" spans="2:21">
      <c r="B620" s="115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</row>
    <row r="621" spans="2:21">
      <c r="B621" s="115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</row>
    <row r="622" spans="2:21">
      <c r="B622" s="115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</row>
    <row r="623" spans="2:21">
      <c r="B623" s="115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</row>
    <row r="624" spans="2:21">
      <c r="B624" s="115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</row>
    <row r="625" spans="2:21">
      <c r="B625" s="115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</row>
    <row r="626" spans="2:21">
      <c r="B626" s="115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</row>
    <row r="627" spans="2:21">
      <c r="B627" s="115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</row>
    <row r="628" spans="2:21">
      <c r="B628" s="115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</row>
    <row r="629" spans="2:21">
      <c r="B629" s="115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</row>
    <row r="630" spans="2:21">
      <c r="B630" s="115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</row>
    <row r="631" spans="2:21">
      <c r="B631" s="115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</row>
    <row r="632" spans="2:21">
      <c r="B632" s="115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</row>
    <row r="633" spans="2:21">
      <c r="B633" s="115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</row>
    <row r="634" spans="2:21">
      <c r="B634" s="115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</row>
    <row r="635" spans="2:21">
      <c r="B635" s="115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</row>
    <row r="636" spans="2:21">
      <c r="B636" s="115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</row>
    <row r="637" spans="2:21">
      <c r="B637" s="115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</row>
    <row r="638" spans="2:21">
      <c r="B638" s="115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</row>
    <row r="639" spans="2:21">
      <c r="B639" s="115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</row>
    <row r="640" spans="2:21">
      <c r="B640" s="115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</row>
    <row r="641" spans="2:21">
      <c r="B641" s="115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</row>
    <row r="642" spans="2:21">
      <c r="B642" s="115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</row>
    <row r="643" spans="2:21">
      <c r="B643" s="115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</row>
    <row r="644" spans="2:21">
      <c r="B644" s="115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</row>
    <row r="645" spans="2:21">
      <c r="B645" s="115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</row>
    <row r="646" spans="2:21">
      <c r="B646" s="115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</row>
    <row r="647" spans="2:21">
      <c r="B647" s="115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</row>
    <row r="648" spans="2:21">
      <c r="B648" s="115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</row>
    <row r="649" spans="2:21">
      <c r="B649" s="115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</row>
    <row r="650" spans="2:21">
      <c r="B650" s="115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</row>
    <row r="651" spans="2:21">
      <c r="B651" s="115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</row>
    <row r="652" spans="2:21">
      <c r="B652" s="115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</row>
    <row r="653" spans="2:21">
      <c r="B653" s="115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</row>
    <row r="654" spans="2:21">
      <c r="B654" s="115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</row>
    <row r="655" spans="2:21">
      <c r="B655" s="115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</row>
    <row r="656" spans="2:21">
      <c r="B656" s="115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</row>
    <row r="657" spans="2:21">
      <c r="B657" s="115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</row>
    <row r="658" spans="2:21">
      <c r="B658" s="115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</row>
    <row r="659" spans="2:21">
      <c r="B659" s="115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</row>
    <row r="660" spans="2:21">
      <c r="B660" s="115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</row>
    <row r="661" spans="2:21">
      <c r="B661" s="115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</row>
    <row r="662" spans="2:21">
      <c r="B662" s="115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</row>
    <row r="663" spans="2:21">
      <c r="B663" s="115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</row>
    <row r="664" spans="2:21">
      <c r="B664" s="115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</row>
    <row r="665" spans="2:21">
      <c r="B665" s="115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</row>
    <row r="666" spans="2:21">
      <c r="B666" s="115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</row>
    <row r="667" spans="2:21">
      <c r="B667" s="115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</row>
    <row r="668" spans="2:21">
      <c r="B668" s="115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</row>
    <row r="669" spans="2:21">
      <c r="B669" s="115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</row>
    <row r="670" spans="2:21">
      <c r="B670" s="115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</row>
    <row r="671" spans="2:21">
      <c r="B671" s="115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</row>
    <row r="672" spans="2:21">
      <c r="B672" s="115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</row>
    <row r="673" spans="2:21">
      <c r="B673" s="115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</row>
    <row r="674" spans="2:21">
      <c r="B674" s="115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</row>
    <row r="675" spans="2:21">
      <c r="B675" s="115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</row>
    <row r="676" spans="2:21">
      <c r="B676" s="115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</row>
    <row r="677" spans="2:21">
      <c r="B677" s="115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</row>
    <row r="678" spans="2:21">
      <c r="B678" s="115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</row>
    <row r="679" spans="2:21">
      <c r="B679" s="115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</row>
    <row r="680" spans="2:21">
      <c r="B680" s="115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</row>
    <row r="681" spans="2:21">
      <c r="B681" s="115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</row>
    <row r="682" spans="2:21">
      <c r="B682" s="115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</row>
    <row r="683" spans="2:21">
      <c r="B683" s="115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</row>
    <row r="684" spans="2:21">
      <c r="B684" s="115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</row>
    <row r="685" spans="2:21">
      <c r="B685" s="115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</row>
    <row r="686" spans="2:21">
      <c r="B686" s="115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</row>
    <row r="687" spans="2:21">
      <c r="B687" s="115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</row>
    <row r="688" spans="2:21">
      <c r="B688" s="115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</row>
    <row r="689" spans="2:21">
      <c r="B689" s="115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</row>
    <row r="690" spans="2:21">
      <c r="B690" s="115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</row>
    <row r="691" spans="2:21">
      <c r="B691" s="115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</row>
    <row r="692" spans="2:21">
      <c r="B692" s="115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</row>
    <row r="693" spans="2:21">
      <c r="B693" s="115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</row>
    <row r="694" spans="2:21">
      <c r="B694" s="115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</row>
    <row r="695" spans="2:21">
      <c r="B695" s="115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</row>
    <row r="696" spans="2:21">
      <c r="B696" s="115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</row>
    <row r="697" spans="2:21">
      <c r="B697" s="115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</row>
    <row r="698" spans="2:21">
      <c r="B698" s="115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</row>
    <row r="699" spans="2:21">
      <c r="B699" s="115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</row>
    <row r="700" spans="2:21">
      <c r="B700" s="115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</row>
    <row r="701" spans="2:21">
      <c r="B701" s="115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</row>
    <row r="702" spans="2:21">
      <c r="B702" s="115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</row>
    <row r="703" spans="2:21">
      <c r="B703" s="115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</row>
    <row r="704" spans="2:21">
      <c r="B704" s="115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</row>
    <row r="705" spans="2:21">
      <c r="B705" s="115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</row>
    <row r="706" spans="2:21">
      <c r="B706" s="115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</row>
    <row r="707" spans="2:21">
      <c r="B707" s="115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</row>
    <row r="708" spans="2:21">
      <c r="B708" s="115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</row>
    <row r="709" spans="2:21">
      <c r="B709" s="115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</row>
    <row r="710" spans="2:21">
      <c r="B710" s="115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</row>
    <row r="711" spans="2:21">
      <c r="B711" s="115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</row>
    <row r="712" spans="2:21">
      <c r="B712" s="115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</row>
    <row r="713" spans="2:21">
      <c r="B713" s="115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</row>
    <row r="714" spans="2:21">
      <c r="B714" s="115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</row>
    <row r="715" spans="2:21">
      <c r="B715" s="115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</row>
    <row r="716" spans="2:21">
      <c r="B716" s="115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</row>
    <row r="717" spans="2:21">
      <c r="B717" s="115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</row>
    <row r="718" spans="2:21">
      <c r="B718" s="115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</row>
    <row r="719" spans="2:21">
      <c r="B719" s="115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</row>
    <row r="720" spans="2:21">
      <c r="B720" s="115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</row>
    <row r="721" spans="2:21">
      <c r="B721" s="115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</row>
    <row r="722" spans="2:21">
      <c r="B722" s="115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</row>
    <row r="723" spans="2:21">
      <c r="B723" s="115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</row>
    <row r="724" spans="2:21">
      <c r="B724" s="115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</row>
    <row r="725" spans="2:21">
      <c r="B725" s="115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</row>
    <row r="726" spans="2:21">
      <c r="B726" s="115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</row>
    <row r="727" spans="2:21">
      <c r="B727" s="115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</row>
    <row r="728" spans="2:21">
      <c r="B728" s="115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</row>
    <row r="729" spans="2:21">
      <c r="B729" s="115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</row>
    <row r="730" spans="2:21">
      <c r="B730" s="115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</row>
    <row r="731" spans="2:21">
      <c r="B731" s="115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</row>
    <row r="732" spans="2:21">
      <c r="B732" s="115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</row>
    <row r="733" spans="2:21">
      <c r="B733" s="115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</row>
    <row r="734" spans="2:21">
      <c r="C734" s="1"/>
      <c r="D734" s="1"/>
      <c r="E734" s="1"/>
      <c r="F734" s="1"/>
    </row>
    <row r="735" spans="2:21">
      <c r="C735" s="1"/>
      <c r="D735" s="1"/>
      <c r="E735" s="1"/>
      <c r="F735" s="1"/>
    </row>
    <row r="736" spans="2:21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sheetProtection sheet="1" objects="1" scenarios="1"/>
  <mergeCells count="3">
    <mergeCell ref="B6:U6"/>
    <mergeCell ref="B7:U7"/>
    <mergeCell ref="B382:K382"/>
  </mergeCells>
  <phoneticPr fontId="3" type="noConversion"/>
  <conditionalFormatting sqref="B12:B374">
    <cfRule type="cellIs" dxfId="8" priority="2" operator="equal">
      <formula>"NR3"</formula>
    </cfRule>
  </conditionalFormatting>
  <conditionalFormatting sqref="B12:B368">
    <cfRule type="containsText" dxfId="7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80 B382" xr:uid="{00000000-0002-0000-0400-000000000000}"/>
    <dataValidation type="list" allowBlank="1" showInputMessage="1" showErrorMessage="1" sqref="G555:G827" xr:uid="{00000000-0002-0000-0400-000001000000}">
      <formula1>#REF!</formula1>
    </dataValidation>
    <dataValidation type="list" allowBlank="1" showInputMessage="1" showErrorMessage="1" sqref="I12:I35 I37:I381 I383:I827 L12:L827 G12:G35 G37:G381 G383:G554 E12:E35 E37:E381 E383:E82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500"/>
  <sheetViews>
    <sheetView rightToLeft="1" zoomScale="70" zoomScaleNormal="70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44.7109375" style="2" customWidth="1"/>
    <col min="4" max="4" width="9.7109375" style="2" bestFit="1" customWidth="1"/>
    <col min="5" max="5" width="8" style="2" bestFit="1" customWidth="1"/>
    <col min="6" max="6" width="16" style="2" customWidth="1"/>
    <col min="7" max="7" width="44.7109375" style="2" bestFit="1" customWidth="1"/>
    <col min="8" max="8" width="12.28515625" style="1" bestFit="1" customWidth="1"/>
    <col min="9" max="9" width="15.7109375" style="1" bestFit="1" customWidth="1"/>
    <col min="10" max="10" width="14.42578125" style="1" bestFit="1" customWidth="1"/>
    <col min="11" max="11" width="8.28515625" style="1" bestFit="1" customWidth="1"/>
    <col min="12" max="12" width="14.42578125" style="1" bestFit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15">
      <c r="B1" s="46" t="s">
        <v>144</v>
      </c>
      <c r="C1" s="67" t="s" vm="1">
        <v>229</v>
      </c>
    </row>
    <row r="2" spans="2:15">
      <c r="B2" s="46" t="s">
        <v>143</v>
      </c>
      <c r="C2" s="67" t="s">
        <v>230</v>
      </c>
    </row>
    <row r="3" spans="2:15">
      <c r="B3" s="46" t="s">
        <v>145</v>
      </c>
      <c r="C3" s="67" t="s">
        <v>231</v>
      </c>
    </row>
    <row r="4" spans="2:15">
      <c r="B4" s="46" t="s">
        <v>146</v>
      </c>
      <c r="C4" s="67">
        <v>8801</v>
      </c>
    </row>
    <row r="6" spans="2:15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</row>
    <row r="7" spans="2:15" ht="26.25" customHeight="1">
      <c r="B7" s="152" t="s">
        <v>90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4"/>
    </row>
    <row r="8" spans="2:15" s="3" customFormat="1" ht="78.75">
      <c r="B8" s="21" t="s">
        <v>113</v>
      </c>
      <c r="C8" s="29" t="s">
        <v>44</v>
      </c>
      <c r="D8" s="29" t="s">
        <v>117</v>
      </c>
      <c r="E8" s="29" t="s">
        <v>188</v>
      </c>
      <c r="F8" s="29" t="s">
        <v>115</v>
      </c>
      <c r="G8" s="29" t="s">
        <v>64</v>
      </c>
      <c r="H8" s="29" t="s">
        <v>101</v>
      </c>
      <c r="I8" s="12" t="s">
        <v>205</v>
      </c>
      <c r="J8" s="12" t="s">
        <v>204</v>
      </c>
      <c r="K8" s="29" t="s">
        <v>219</v>
      </c>
      <c r="L8" s="12" t="s">
        <v>60</v>
      </c>
      <c r="M8" s="12" t="s">
        <v>57</v>
      </c>
      <c r="N8" s="12" t="s">
        <v>147</v>
      </c>
      <c r="O8" s="13" t="s">
        <v>149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212</v>
      </c>
      <c r="J9" s="15"/>
      <c r="K9" s="15" t="s">
        <v>208</v>
      </c>
      <c r="L9" s="15" t="s">
        <v>208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8" t="s">
        <v>28</v>
      </c>
      <c r="C11" s="69"/>
      <c r="D11" s="69"/>
      <c r="E11" s="69"/>
      <c r="F11" s="69"/>
      <c r="G11" s="69"/>
      <c r="H11" s="69"/>
      <c r="I11" s="77"/>
      <c r="J11" s="79"/>
      <c r="K11" s="77">
        <v>668.03878570400013</v>
      </c>
      <c r="L11" s="77">
        <f>L12+L187</f>
        <v>3126878.1988642528</v>
      </c>
      <c r="M11" s="69"/>
      <c r="N11" s="78">
        <f>IFERROR(L11/$L$11,0)</f>
        <v>1</v>
      </c>
      <c r="O11" s="78">
        <f>L11/'סכום נכסי הקרן'!$C$42</f>
        <v>0.16691065680129558</v>
      </c>
    </row>
    <row r="12" spans="2:15">
      <c r="B12" s="70" t="s">
        <v>197</v>
      </c>
      <c r="C12" s="71"/>
      <c r="D12" s="71"/>
      <c r="E12" s="71"/>
      <c r="F12" s="71"/>
      <c r="G12" s="71"/>
      <c r="H12" s="71"/>
      <c r="I12" s="80"/>
      <c r="J12" s="82"/>
      <c r="K12" s="80">
        <v>586.47456910700009</v>
      </c>
      <c r="L12" s="80">
        <f>L13+L49+L115</f>
        <v>2347920.9450454707</v>
      </c>
      <c r="M12" s="71"/>
      <c r="N12" s="81">
        <f t="shared" ref="N12:N75" si="0">IFERROR(L12/$L$11,0)</f>
        <v>0.75088340374060125</v>
      </c>
      <c r="O12" s="81">
        <f>L12/'סכום נכסי הקרן'!$C$42</f>
        <v>0.12533044209953617</v>
      </c>
    </row>
    <row r="13" spans="2:15">
      <c r="B13" s="89" t="s">
        <v>912</v>
      </c>
      <c r="C13" s="71"/>
      <c r="D13" s="71"/>
      <c r="E13" s="71"/>
      <c r="F13" s="71"/>
      <c r="G13" s="71"/>
      <c r="H13" s="71"/>
      <c r="I13" s="80"/>
      <c r="J13" s="82"/>
      <c r="K13" s="80">
        <v>548.35679208800002</v>
      </c>
      <c r="L13" s="80">
        <v>1446123.4666542693</v>
      </c>
      <c r="M13" s="71"/>
      <c r="N13" s="81">
        <f t="shared" si="0"/>
        <v>0.46248154698815302</v>
      </c>
      <c r="O13" s="81">
        <f>L13/'סכום נכסי הקרן'!$C$42</f>
        <v>7.7193098766271867E-2</v>
      </c>
    </row>
    <row r="14" spans="2:15">
      <c r="B14" s="76" t="s">
        <v>913</v>
      </c>
      <c r="C14" s="73" t="s">
        <v>914</v>
      </c>
      <c r="D14" s="86" t="s">
        <v>118</v>
      </c>
      <c r="E14" s="86" t="s">
        <v>294</v>
      </c>
      <c r="F14" s="73" t="s">
        <v>493</v>
      </c>
      <c r="G14" s="86" t="s">
        <v>318</v>
      </c>
      <c r="H14" s="86" t="s">
        <v>131</v>
      </c>
      <c r="I14" s="83">
        <v>1351739.5310840001</v>
      </c>
      <c r="J14" s="85">
        <v>2442</v>
      </c>
      <c r="K14" s="73"/>
      <c r="L14" s="83">
        <v>33009.479348740002</v>
      </c>
      <c r="M14" s="84">
        <v>6.0231906112125852E-3</v>
      </c>
      <c r="N14" s="84">
        <f t="shared" si="0"/>
        <v>1.0556688572241072E-2</v>
      </c>
      <c r="O14" s="84">
        <f>L14/'סכום נכסי הקרן'!$C$42</f>
        <v>1.7620238232394887E-3</v>
      </c>
    </row>
    <row r="15" spans="2:15">
      <c r="B15" s="76" t="s">
        <v>915</v>
      </c>
      <c r="C15" s="73" t="s">
        <v>916</v>
      </c>
      <c r="D15" s="86" t="s">
        <v>118</v>
      </c>
      <c r="E15" s="86" t="s">
        <v>294</v>
      </c>
      <c r="F15" s="73" t="s">
        <v>911</v>
      </c>
      <c r="G15" s="86" t="s">
        <v>523</v>
      </c>
      <c r="H15" s="86" t="s">
        <v>131</v>
      </c>
      <c r="I15" s="83">
        <v>164948.38029800003</v>
      </c>
      <c r="J15" s="85">
        <v>29830</v>
      </c>
      <c r="K15" s="73"/>
      <c r="L15" s="83">
        <v>49204.101898166009</v>
      </c>
      <c r="M15" s="84">
        <v>2.9404702905120482E-3</v>
      </c>
      <c r="N15" s="84">
        <f t="shared" si="0"/>
        <v>1.5735854986624668E-2</v>
      </c>
      <c r="O15" s="84">
        <f>L15/'סכום נכסי הקרן'!$C$42</f>
        <v>2.6264818911474657E-3</v>
      </c>
    </row>
    <row r="16" spans="2:15">
      <c r="B16" s="76" t="s">
        <v>917</v>
      </c>
      <c r="C16" s="73" t="s">
        <v>918</v>
      </c>
      <c r="D16" s="86" t="s">
        <v>118</v>
      </c>
      <c r="E16" s="86" t="s">
        <v>294</v>
      </c>
      <c r="F16" s="73" t="s">
        <v>532</v>
      </c>
      <c r="G16" s="86" t="s">
        <v>395</v>
      </c>
      <c r="H16" s="86" t="s">
        <v>131</v>
      </c>
      <c r="I16" s="83">
        <v>5112820.5841280008</v>
      </c>
      <c r="J16" s="85">
        <v>2010</v>
      </c>
      <c r="K16" s="73"/>
      <c r="L16" s="83">
        <v>102767.69374096401</v>
      </c>
      <c r="M16" s="84">
        <v>3.9654190543782801E-3</v>
      </c>
      <c r="N16" s="84">
        <f t="shared" si="0"/>
        <v>3.2865908809077173E-2</v>
      </c>
      <c r="O16" s="84">
        <f>L16/'סכום נכסי הקרן'!$C$42</f>
        <v>5.4856704256945575E-3</v>
      </c>
    </row>
    <row r="17" spans="2:15">
      <c r="B17" s="76" t="s">
        <v>919</v>
      </c>
      <c r="C17" s="73" t="s">
        <v>920</v>
      </c>
      <c r="D17" s="86" t="s">
        <v>118</v>
      </c>
      <c r="E17" s="86" t="s">
        <v>294</v>
      </c>
      <c r="F17" s="73" t="s">
        <v>636</v>
      </c>
      <c r="G17" s="86" t="s">
        <v>530</v>
      </c>
      <c r="H17" s="86" t="s">
        <v>131</v>
      </c>
      <c r="I17" s="83">
        <v>129218.06351200001</v>
      </c>
      <c r="J17" s="85">
        <v>77200</v>
      </c>
      <c r="K17" s="83">
        <v>240.16264191300004</v>
      </c>
      <c r="L17" s="83">
        <v>99996.507673267028</v>
      </c>
      <c r="M17" s="84">
        <v>2.9137523485349213E-3</v>
      </c>
      <c r="N17" s="84">
        <f t="shared" si="0"/>
        <v>3.1979661922740654E-2</v>
      </c>
      <c r="O17" s="84">
        <f>L17/'סכום נכסי הקרן'!$C$42</f>
        <v>5.3377463758080262E-3</v>
      </c>
    </row>
    <row r="18" spans="2:15">
      <c r="B18" s="76" t="s">
        <v>921</v>
      </c>
      <c r="C18" s="73" t="s">
        <v>922</v>
      </c>
      <c r="D18" s="86" t="s">
        <v>118</v>
      </c>
      <c r="E18" s="86" t="s">
        <v>294</v>
      </c>
      <c r="F18" s="73" t="s">
        <v>923</v>
      </c>
      <c r="G18" s="86" t="s">
        <v>310</v>
      </c>
      <c r="H18" s="86" t="s">
        <v>131</v>
      </c>
      <c r="I18" s="83">
        <v>104482.90157500001</v>
      </c>
      <c r="J18" s="85">
        <v>2886</v>
      </c>
      <c r="K18" s="73"/>
      <c r="L18" s="83">
        <v>3015.3765394600005</v>
      </c>
      <c r="M18" s="84">
        <v>5.8135692301778926E-4</v>
      </c>
      <c r="N18" s="84">
        <f t="shared" si="0"/>
        <v>9.643409009520256E-4</v>
      </c>
      <c r="O18" s="84">
        <f>L18/'סכום נכסי הקרן'!$C$42</f>
        <v>1.6095877315825573E-4</v>
      </c>
    </row>
    <row r="19" spans="2:15">
      <c r="B19" s="76" t="s">
        <v>924</v>
      </c>
      <c r="C19" s="73" t="s">
        <v>925</v>
      </c>
      <c r="D19" s="86" t="s">
        <v>118</v>
      </c>
      <c r="E19" s="86" t="s">
        <v>294</v>
      </c>
      <c r="F19" s="73" t="s">
        <v>579</v>
      </c>
      <c r="G19" s="86" t="s">
        <v>456</v>
      </c>
      <c r="H19" s="86" t="s">
        <v>131</v>
      </c>
      <c r="I19" s="83">
        <v>31258.492506000002</v>
      </c>
      <c r="J19" s="85">
        <v>152880</v>
      </c>
      <c r="K19" s="73"/>
      <c r="L19" s="83">
        <v>47787.983343853004</v>
      </c>
      <c r="M19" s="84">
        <v>8.1590385824200518E-3</v>
      </c>
      <c r="N19" s="84">
        <f t="shared" si="0"/>
        <v>1.5282969244280315E-2</v>
      </c>
      <c r="O19" s="84">
        <f>L19/'סכום נכסי הקרן'!$C$42</f>
        <v>2.5508904344368278E-3</v>
      </c>
    </row>
    <row r="20" spans="2:15">
      <c r="B20" s="76" t="s">
        <v>926</v>
      </c>
      <c r="C20" s="73" t="s">
        <v>927</v>
      </c>
      <c r="D20" s="86" t="s">
        <v>118</v>
      </c>
      <c r="E20" s="86" t="s">
        <v>294</v>
      </c>
      <c r="F20" s="73" t="s">
        <v>336</v>
      </c>
      <c r="G20" s="86" t="s">
        <v>310</v>
      </c>
      <c r="H20" s="86" t="s">
        <v>131</v>
      </c>
      <c r="I20" s="83">
        <v>1414739.7922460001</v>
      </c>
      <c r="J20" s="85">
        <v>1943</v>
      </c>
      <c r="K20" s="73"/>
      <c r="L20" s="83">
        <v>27488.394163340003</v>
      </c>
      <c r="M20" s="84">
        <v>3.0095183562405445E-3</v>
      </c>
      <c r="N20" s="84">
        <f t="shared" si="0"/>
        <v>8.7910025319580271E-3</v>
      </c>
      <c r="O20" s="84">
        <f>L20/'סכום נכסי הקרן'!$C$42</f>
        <v>1.4673120065509669E-3</v>
      </c>
    </row>
    <row r="21" spans="2:15">
      <c r="B21" s="76" t="s">
        <v>928</v>
      </c>
      <c r="C21" s="73" t="s">
        <v>929</v>
      </c>
      <c r="D21" s="86" t="s">
        <v>118</v>
      </c>
      <c r="E21" s="86" t="s">
        <v>294</v>
      </c>
      <c r="F21" s="73" t="s">
        <v>605</v>
      </c>
      <c r="G21" s="86" t="s">
        <v>523</v>
      </c>
      <c r="H21" s="86" t="s">
        <v>131</v>
      </c>
      <c r="I21" s="83">
        <v>626761.84285800008</v>
      </c>
      <c r="J21" s="85">
        <v>6515</v>
      </c>
      <c r="K21" s="73"/>
      <c r="L21" s="83">
        <v>40833.534062180006</v>
      </c>
      <c r="M21" s="84">
        <v>5.3275170910659008E-3</v>
      </c>
      <c r="N21" s="84">
        <f t="shared" si="0"/>
        <v>1.3058882203026518E-2</v>
      </c>
      <c r="O21" s="84">
        <f>L21/'סכום נכסי הקרן'!$C$42</f>
        <v>2.1796666055979063E-3</v>
      </c>
    </row>
    <row r="22" spans="2:15">
      <c r="B22" s="76" t="s">
        <v>930</v>
      </c>
      <c r="C22" s="73" t="s">
        <v>931</v>
      </c>
      <c r="D22" s="86" t="s">
        <v>118</v>
      </c>
      <c r="E22" s="86" t="s">
        <v>294</v>
      </c>
      <c r="F22" s="73" t="s">
        <v>932</v>
      </c>
      <c r="G22" s="86" t="s">
        <v>125</v>
      </c>
      <c r="H22" s="86" t="s">
        <v>131</v>
      </c>
      <c r="I22" s="83">
        <v>261193.76338600006</v>
      </c>
      <c r="J22" s="85">
        <v>4750</v>
      </c>
      <c r="K22" s="73"/>
      <c r="L22" s="83">
        <v>12406.703760843002</v>
      </c>
      <c r="M22" s="84">
        <v>1.4749259669773812E-3</v>
      </c>
      <c r="N22" s="84">
        <f t="shared" si="0"/>
        <v>3.9677604856336824E-3</v>
      </c>
      <c r="O22" s="84">
        <f>L22/'סכום נכסי הקרן'!$C$42</f>
        <v>6.6226150868734554E-4</v>
      </c>
    </row>
    <row r="23" spans="2:15">
      <c r="B23" s="76" t="s">
        <v>933</v>
      </c>
      <c r="C23" s="73" t="s">
        <v>934</v>
      </c>
      <c r="D23" s="86" t="s">
        <v>118</v>
      </c>
      <c r="E23" s="86" t="s">
        <v>294</v>
      </c>
      <c r="F23" s="73" t="s">
        <v>608</v>
      </c>
      <c r="G23" s="86" t="s">
        <v>523</v>
      </c>
      <c r="H23" s="86" t="s">
        <v>131</v>
      </c>
      <c r="I23" s="83">
        <v>2757589.2418700005</v>
      </c>
      <c r="J23" s="85">
        <v>1200</v>
      </c>
      <c r="K23" s="73"/>
      <c r="L23" s="83">
        <v>33091.070902434003</v>
      </c>
      <c r="M23" s="84">
        <v>5.0336291068110118E-3</v>
      </c>
      <c r="N23" s="84">
        <f t="shared" si="0"/>
        <v>1.0582782186544192E-2</v>
      </c>
      <c r="O23" s="84">
        <f>L23/'סכום נכסי הקרן'!$C$42</f>
        <v>1.7663791255411421E-3</v>
      </c>
    </row>
    <row r="24" spans="2:15">
      <c r="B24" s="76" t="s">
        <v>935</v>
      </c>
      <c r="C24" s="73" t="s">
        <v>936</v>
      </c>
      <c r="D24" s="86" t="s">
        <v>118</v>
      </c>
      <c r="E24" s="86" t="s">
        <v>294</v>
      </c>
      <c r="F24" s="73" t="s">
        <v>341</v>
      </c>
      <c r="G24" s="86" t="s">
        <v>310</v>
      </c>
      <c r="H24" s="86" t="s">
        <v>131</v>
      </c>
      <c r="I24" s="83">
        <v>363303.64077200001</v>
      </c>
      <c r="J24" s="85">
        <v>4872</v>
      </c>
      <c r="K24" s="73"/>
      <c r="L24" s="83">
        <v>17700.153378596005</v>
      </c>
      <c r="M24" s="84">
        <v>2.9243547187568471E-3</v>
      </c>
      <c r="N24" s="84">
        <f t="shared" si="0"/>
        <v>5.6606468985664583E-3</v>
      </c>
      <c r="O24" s="84">
        <f>L24/'סכום נכסי הקרן'!$C$42</f>
        <v>9.4482229175994444E-4</v>
      </c>
    </row>
    <row r="25" spans="2:15">
      <c r="B25" s="76" t="s">
        <v>937</v>
      </c>
      <c r="C25" s="73" t="s">
        <v>938</v>
      </c>
      <c r="D25" s="86" t="s">
        <v>118</v>
      </c>
      <c r="E25" s="86" t="s">
        <v>294</v>
      </c>
      <c r="F25" s="73" t="s">
        <v>481</v>
      </c>
      <c r="G25" s="86" t="s">
        <v>482</v>
      </c>
      <c r="H25" s="86" t="s">
        <v>131</v>
      </c>
      <c r="I25" s="83">
        <v>80700.32710200001</v>
      </c>
      <c r="J25" s="85">
        <v>5122</v>
      </c>
      <c r="K25" s="73"/>
      <c r="L25" s="83">
        <v>4133.4707541750004</v>
      </c>
      <c r="M25" s="84">
        <v>7.972224359533652E-4</v>
      </c>
      <c r="N25" s="84">
        <f t="shared" si="0"/>
        <v>1.3219161384912157E-3</v>
      </c>
      <c r="O25" s="84">
        <f>L25/'סכום נכסי הקרן'!$C$42</f>
        <v>2.2064189091180122E-4</v>
      </c>
    </row>
    <row r="26" spans="2:15">
      <c r="B26" s="76" t="s">
        <v>939</v>
      </c>
      <c r="C26" s="73" t="s">
        <v>940</v>
      </c>
      <c r="D26" s="86" t="s">
        <v>118</v>
      </c>
      <c r="E26" s="86" t="s">
        <v>294</v>
      </c>
      <c r="F26" s="73" t="s">
        <v>398</v>
      </c>
      <c r="G26" s="86" t="s">
        <v>155</v>
      </c>
      <c r="H26" s="86" t="s">
        <v>131</v>
      </c>
      <c r="I26" s="83">
        <v>7973555.6624570014</v>
      </c>
      <c r="J26" s="85">
        <v>452.6</v>
      </c>
      <c r="K26" s="73"/>
      <c r="L26" s="83">
        <v>36088.312927916006</v>
      </c>
      <c r="M26" s="84">
        <v>2.8819685648813933E-3</v>
      </c>
      <c r="N26" s="84">
        <f t="shared" si="0"/>
        <v>1.1541323528695181E-2</v>
      </c>
      <c r="O26" s="84">
        <f>L26/'סכום נכסי הקרן'!$C$42</f>
        <v>1.926369890530759E-3</v>
      </c>
    </row>
    <row r="27" spans="2:15">
      <c r="B27" s="76" t="s">
        <v>941</v>
      </c>
      <c r="C27" s="73" t="s">
        <v>942</v>
      </c>
      <c r="D27" s="86" t="s">
        <v>118</v>
      </c>
      <c r="E27" s="86" t="s">
        <v>294</v>
      </c>
      <c r="F27" s="73" t="s">
        <v>346</v>
      </c>
      <c r="G27" s="86" t="s">
        <v>310</v>
      </c>
      <c r="H27" s="86" t="s">
        <v>131</v>
      </c>
      <c r="I27" s="83">
        <v>96310.855695000006</v>
      </c>
      <c r="J27" s="85">
        <v>33330</v>
      </c>
      <c r="K27" s="73"/>
      <c r="L27" s="83">
        <v>32100.408203223004</v>
      </c>
      <c r="M27" s="84">
        <v>3.9999734069129196E-3</v>
      </c>
      <c r="N27" s="84">
        <f t="shared" si="0"/>
        <v>1.0265960540094763E-2</v>
      </c>
      <c r="O27" s="84">
        <f>L27/'סכום נכסי הקרן'!$C$42</f>
        <v>1.7134982164434E-3</v>
      </c>
    </row>
    <row r="28" spans="2:15">
      <c r="B28" s="76" t="s">
        <v>943</v>
      </c>
      <c r="C28" s="73" t="s">
        <v>944</v>
      </c>
      <c r="D28" s="86" t="s">
        <v>118</v>
      </c>
      <c r="E28" s="86" t="s">
        <v>294</v>
      </c>
      <c r="F28" s="73" t="s">
        <v>409</v>
      </c>
      <c r="G28" s="86" t="s">
        <v>296</v>
      </c>
      <c r="H28" s="86" t="s">
        <v>131</v>
      </c>
      <c r="I28" s="83">
        <v>155647.37586200002</v>
      </c>
      <c r="J28" s="85">
        <v>14420</v>
      </c>
      <c r="K28" s="73"/>
      <c r="L28" s="83">
        <v>22444.351599265003</v>
      </c>
      <c r="M28" s="84">
        <v>1.5513536709643495E-3</v>
      </c>
      <c r="N28" s="84">
        <f t="shared" si="0"/>
        <v>7.1778784371637049E-3</v>
      </c>
      <c r="O28" s="84">
        <f>L28/'סכום נכסי הקרן'!$C$42</f>
        <v>1.198064404386851E-3</v>
      </c>
    </row>
    <row r="29" spans="2:15">
      <c r="B29" s="76" t="s">
        <v>945</v>
      </c>
      <c r="C29" s="73" t="s">
        <v>946</v>
      </c>
      <c r="D29" s="86" t="s">
        <v>118</v>
      </c>
      <c r="E29" s="86" t="s">
        <v>294</v>
      </c>
      <c r="F29" s="73" t="s">
        <v>414</v>
      </c>
      <c r="G29" s="86" t="s">
        <v>296</v>
      </c>
      <c r="H29" s="86" t="s">
        <v>131</v>
      </c>
      <c r="I29" s="83">
        <v>3637743.8923380007</v>
      </c>
      <c r="J29" s="85">
        <v>1840</v>
      </c>
      <c r="K29" s="73"/>
      <c r="L29" s="83">
        <v>66934.487618709012</v>
      </c>
      <c r="M29" s="84">
        <v>2.9407523705913337E-3</v>
      </c>
      <c r="N29" s="84">
        <f t="shared" si="0"/>
        <v>2.1406170423594054E-2</v>
      </c>
      <c r="O29" s="84">
        <f>L29/'סכום נכסי הקרן'!$C$42</f>
        <v>3.5729179650025511E-3</v>
      </c>
    </row>
    <row r="30" spans="2:15">
      <c r="B30" s="76" t="s">
        <v>947</v>
      </c>
      <c r="C30" s="73" t="s">
        <v>948</v>
      </c>
      <c r="D30" s="86" t="s">
        <v>118</v>
      </c>
      <c r="E30" s="86" t="s">
        <v>294</v>
      </c>
      <c r="F30" s="73" t="s">
        <v>949</v>
      </c>
      <c r="G30" s="86" t="s">
        <v>125</v>
      </c>
      <c r="H30" s="86" t="s">
        <v>131</v>
      </c>
      <c r="I30" s="83">
        <v>8895.1548300000013</v>
      </c>
      <c r="J30" s="85">
        <v>42110</v>
      </c>
      <c r="K30" s="73"/>
      <c r="L30" s="83">
        <v>3745.7496989290007</v>
      </c>
      <c r="M30" s="84">
        <v>4.8280185147352151E-4</v>
      </c>
      <c r="N30" s="84">
        <f t="shared" si="0"/>
        <v>1.197919925467367E-3</v>
      </c>
      <c r="O30" s="84">
        <f>L30/'סכום נכסי הקרן'!$C$42</f>
        <v>1.9994560155511731E-4</v>
      </c>
    </row>
    <row r="31" spans="2:15">
      <c r="B31" s="76" t="s">
        <v>950</v>
      </c>
      <c r="C31" s="73" t="s">
        <v>951</v>
      </c>
      <c r="D31" s="86" t="s">
        <v>118</v>
      </c>
      <c r="E31" s="86" t="s">
        <v>294</v>
      </c>
      <c r="F31" s="73" t="s">
        <v>419</v>
      </c>
      <c r="G31" s="86" t="s">
        <v>420</v>
      </c>
      <c r="H31" s="86" t="s">
        <v>131</v>
      </c>
      <c r="I31" s="83">
        <v>785692.15948800009</v>
      </c>
      <c r="J31" s="85">
        <v>3725</v>
      </c>
      <c r="K31" s="73"/>
      <c r="L31" s="83">
        <v>29267.032940943001</v>
      </c>
      <c r="M31" s="84">
        <v>3.0976915875543945E-3</v>
      </c>
      <c r="N31" s="84">
        <f t="shared" si="0"/>
        <v>9.3598250650036175E-3</v>
      </c>
      <c r="O31" s="84">
        <f>L31/'סכום נכסי הקרן'!$C$42</f>
        <v>1.5622545491449831E-3</v>
      </c>
    </row>
    <row r="32" spans="2:15">
      <c r="B32" s="76" t="s">
        <v>952</v>
      </c>
      <c r="C32" s="73" t="s">
        <v>953</v>
      </c>
      <c r="D32" s="86" t="s">
        <v>118</v>
      </c>
      <c r="E32" s="86" t="s">
        <v>294</v>
      </c>
      <c r="F32" s="73" t="s">
        <v>422</v>
      </c>
      <c r="G32" s="86" t="s">
        <v>420</v>
      </c>
      <c r="H32" s="86" t="s">
        <v>131</v>
      </c>
      <c r="I32" s="83">
        <v>639135.60757200012</v>
      </c>
      <c r="J32" s="85">
        <v>2884</v>
      </c>
      <c r="K32" s="73"/>
      <c r="L32" s="83">
        <v>18432.670922384004</v>
      </c>
      <c r="M32" s="84">
        <v>3.0421450679649271E-3</v>
      </c>
      <c r="N32" s="84">
        <f t="shared" si="0"/>
        <v>5.8949117138873955E-3</v>
      </c>
      <c r="O32" s="84">
        <f>L32/'סכום נכסי הקרן'!$C$42</f>
        <v>9.8392358595059625E-4</v>
      </c>
    </row>
    <row r="33" spans="2:15">
      <c r="B33" s="76" t="s">
        <v>954</v>
      </c>
      <c r="C33" s="73" t="s">
        <v>955</v>
      </c>
      <c r="D33" s="86" t="s">
        <v>118</v>
      </c>
      <c r="E33" s="86" t="s">
        <v>294</v>
      </c>
      <c r="F33" s="73" t="s">
        <v>956</v>
      </c>
      <c r="G33" s="86" t="s">
        <v>456</v>
      </c>
      <c r="H33" s="86" t="s">
        <v>131</v>
      </c>
      <c r="I33" s="83">
        <v>14799.020016000002</v>
      </c>
      <c r="J33" s="85">
        <v>97110</v>
      </c>
      <c r="K33" s="73"/>
      <c r="L33" s="83">
        <v>14371.328337345003</v>
      </c>
      <c r="M33" s="84">
        <v>1.9213542830212444E-3</v>
      </c>
      <c r="N33" s="84">
        <f t="shared" si="0"/>
        <v>4.5960627256171884E-3</v>
      </c>
      <c r="O33" s="84">
        <f>L33/'סכום נכסי הקרן'!$C$42</f>
        <v>7.6713184823271779E-4</v>
      </c>
    </row>
    <row r="34" spans="2:15">
      <c r="B34" s="76" t="s">
        <v>957</v>
      </c>
      <c r="C34" s="73" t="s">
        <v>958</v>
      </c>
      <c r="D34" s="86" t="s">
        <v>118</v>
      </c>
      <c r="E34" s="86" t="s">
        <v>294</v>
      </c>
      <c r="F34" s="73" t="s">
        <v>959</v>
      </c>
      <c r="G34" s="86" t="s">
        <v>960</v>
      </c>
      <c r="H34" s="86" t="s">
        <v>131</v>
      </c>
      <c r="I34" s="83">
        <v>157936.61795900002</v>
      </c>
      <c r="J34" s="85">
        <v>13670</v>
      </c>
      <c r="K34" s="73"/>
      <c r="L34" s="83">
        <v>21589.935660967003</v>
      </c>
      <c r="M34" s="84">
        <v>1.4341822210210214E-3</v>
      </c>
      <c r="N34" s="84">
        <f t="shared" si="0"/>
        <v>6.9046295659386143E-3</v>
      </c>
      <c r="O34" s="84">
        <f>L34/'סכום נכסי הקרן'!$C$42</f>
        <v>1.1524562558204586E-3</v>
      </c>
    </row>
    <row r="35" spans="2:15">
      <c r="B35" s="76" t="s">
        <v>961</v>
      </c>
      <c r="C35" s="73" t="s">
        <v>962</v>
      </c>
      <c r="D35" s="86" t="s">
        <v>118</v>
      </c>
      <c r="E35" s="86" t="s">
        <v>294</v>
      </c>
      <c r="F35" s="73" t="s">
        <v>667</v>
      </c>
      <c r="G35" s="86" t="s">
        <v>668</v>
      </c>
      <c r="H35" s="86" t="s">
        <v>131</v>
      </c>
      <c r="I35" s="83">
        <v>752395.90029999998</v>
      </c>
      <c r="J35" s="85">
        <v>2795</v>
      </c>
      <c r="K35" s="73"/>
      <c r="L35" s="83">
        <v>21029.465413393002</v>
      </c>
      <c r="M35" s="84">
        <v>6.7155876234962261E-4</v>
      </c>
      <c r="N35" s="84">
        <f t="shared" si="0"/>
        <v>6.7253868158444231E-3</v>
      </c>
      <c r="O35" s="84">
        <f>L35/'סכום נכסי הקרן'!$C$42</f>
        <v>1.1225387306753665E-3</v>
      </c>
    </row>
    <row r="36" spans="2:15">
      <c r="B36" s="76" t="s">
        <v>963</v>
      </c>
      <c r="C36" s="73" t="s">
        <v>964</v>
      </c>
      <c r="D36" s="86" t="s">
        <v>118</v>
      </c>
      <c r="E36" s="86" t="s">
        <v>294</v>
      </c>
      <c r="F36" s="73" t="s">
        <v>295</v>
      </c>
      <c r="G36" s="86" t="s">
        <v>296</v>
      </c>
      <c r="H36" s="86" t="s">
        <v>131</v>
      </c>
      <c r="I36" s="83">
        <v>5073910.2198950006</v>
      </c>
      <c r="J36" s="85">
        <v>2759</v>
      </c>
      <c r="K36" s="73"/>
      <c r="L36" s="83">
        <v>139989.18296690303</v>
      </c>
      <c r="M36" s="84">
        <v>3.2995187993887947E-3</v>
      </c>
      <c r="N36" s="84">
        <f t="shared" si="0"/>
        <v>4.4769630943012111E-2</v>
      </c>
      <c r="O36" s="84">
        <f>L36/'סכום נכסי הקרן'!$C$42</f>
        <v>7.4725285054497576E-3</v>
      </c>
    </row>
    <row r="37" spans="2:15">
      <c r="B37" s="76" t="s">
        <v>965</v>
      </c>
      <c r="C37" s="73" t="s">
        <v>966</v>
      </c>
      <c r="D37" s="86" t="s">
        <v>118</v>
      </c>
      <c r="E37" s="86" t="s">
        <v>294</v>
      </c>
      <c r="F37" s="73" t="s">
        <v>362</v>
      </c>
      <c r="G37" s="86" t="s">
        <v>310</v>
      </c>
      <c r="H37" s="86" t="s">
        <v>131</v>
      </c>
      <c r="I37" s="83">
        <v>5461954.0659950003</v>
      </c>
      <c r="J37" s="85">
        <v>902.1</v>
      </c>
      <c r="K37" s="73"/>
      <c r="L37" s="83">
        <v>49272.287629185004</v>
      </c>
      <c r="M37" s="84">
        <v>7.2354539360687774E-3</v>
      </c>
      <c r="N37" s="84">
        <f t="shared" si="0"/>
        <v>1.5757661314432306E-2</v>
      </c>
      <c r="O37" s="84">
        <f>L37/'סכום נכסי הקרן'!$C$42</f>
        <v>2.6301215996442631E-3</v>
      </c>
    </row>
    <row r="38" spans="2:15">
      <c r="B38" s="76" t="s">
        <v>967</v>
      </c>
      <c r="C38" s="73" t="s">
        <v>968</v>
      </c>
      <c r="D38" s="86" t="s">
        <v>118</v>
      </c>
      <c r="E38" s="86" t="s">
        <v>294</v>
      </c>
      <c r="F38" s="73" t="s">
        <v>299</v>
      </c>
      <c r="G38" s="86" t="s">
        <v>296</v>
      </c>
      <c r="H38" s="86" t="s">
        <v>131</v>
      </c>
      <c r="I38" s="83">
        <v>836930.08079700009</v>
      </c>
      <c r="J38" s="85">
        <v>12330</v>
      </c>
      <c r="K38" s="73"/>
      <c r="L38" s="83">
        <v>103193.47896231299</v>
      </c>
      <c r="M38" s="84">
        <v>3.251850047523523E-3</v>
      </c>
      <c r="N38" s="84">
        <f t="shared" si="0"/>
        <v>3.3002078238862968E-2</v>
      </c>
      <c r="O38" s="84">
        <f>L38/'סכום נכסי הקרן'!$C$42</f>
        <v>5.5083985546563628E-3</v>
      </c>
    </row>
    <row r="39" spans="2:15">
      <c r="B39" s="76" t="s">
        <v>969</v>
      </c>
      <c r="C39" s="73" t="s">
        <v>970</v>
      </c>
      <c r="D39" s="86" t="s">
        <v>118</v>
      </c>
      <c r="E39" s="86" t="s">
        <v>294</v>
      </c>
      <c r="F39" s="73" t="s">
        <v>368</v>
      </c>
      <c r="G39" s="86" t="s">
        <v>310</v>
      </c>
      <c r="H39" s="86" t="s">
        <v>131</v>
      </c>
      <c r="I39" s="83">
        <v>243977.93676700004</v>
      </c>
      <c r="J39" s="85">
        <v>24000</v>
      </c>
      <c r="K39" s="83">
        <v>308.19415017500006</v>
      </c>
      <c r="L39" s="83">
        <v>58862.898974353011</v>
      </c>
      <c r="M39" s="84">
        <v>5.1363019232769213E-3</v>
      </c>
      <c r="N39" s="84">
        <f t="shared" si="0"/>
        <v>1.8824813513917248E-2</v>
      </c>
      <c r="O39" s="84">
        <f>L39/'סכום נכסי הקרן'!$C$42</f>
        <v>3.1420619877698332E-3</v>
      </c>
    </row>
    <row r="40" spans="2:15">
      <c r="B40" s="76" t="s">
        <v>971</v>
      </c>
      <c r="C40" s="73" t="s">
        <v>972</v>
      </c>
      <c r="D40" s="86" t="s">
        <v>118</v>
      </c>
      <c r="E40" s="86" t="s">
        <v>294</v>
      </c>
      <c r="F40" s="73" t="s">
        <v>973</v>
      </c>
      <c r="G40" s="86" t="s">
        <v>960</v>
      </c>
      <c r="H40" s="86" t="s">
        <v>131</v>
      </c>
      <c r="I40" s="83">
        <v>35001.178981000005</v>
      </c>
      <c r="J40" s="85">
        <v>41920</v>
      </c>
      <c r="K40" s="73"/>
      <c r="L40" s="83">
        <v>14672.494229042</v>
      </c>
      <c r="M40" s="84">
        <v>1.2184999726543005E-3</v>
      </c>
      <c r="N40" s="84">
        <f t="shared" si="0"/>
        <v>4.6923779232498908E-3</v>
      </c>
      <c r="O40" s="84">
        <f>L40/'סכום נכסי הקרן'!$C$42</f>
        <v>7.8320788112953865E-4</v>
      </c>
    </row>
    <row r="41" spans="2:15">
      <c r="B41" s="76" t="s">
        <v>974</v>
      </c>
      <c r="C41" s="73" t="s">
        <v>975</v>
      </c>
      <c r="D41" s="86" t="s">
        <v>118</v>
      </c>
      <c r="E41" s="86" t="s">
        <v>294</v>
      </c>
      <c r="F41" s="73" t="s">
        <v>976</v>
      </c>
      <c r="G41" s="86" t="s">
        <v>125</v>
      </c>
      <c r="H41" s="86" t="s">
        <v>131</v>
      </c>
      <c r="I41" s="83">
        <v>2552510.7977180006</v>
      </c>
      <c r="J41" s="85">
        <v>1033</v>
      </c>
      <c r="K41" s="73"/>
      <c r="L41" s="83">
        <v>26367.436544031007</v>
      </c>
      <c r="M41" s="84">
        <v>2.174543236925632E-3</v>
      </c>
      <c r="N41" s="84">
        <f t="shared" si="0"/>
        <v>8.4325115553295967E-3</v>
      </c>
      <c r="O41" s="84">
        <f>L41/'סכום נכסי הקרן'!$C$42</f>
        <v>1.4074760421845776E-3</v>
      </c>
    </row>
    <row r="42" spans="2:15">
      <c r="B42" s="76" t="s">
        <v>977</v>
      </c>
      <c r="C42" s="73" t="s">
        <v>978</v>
      </c>
      <c r="D42" s="86" t="s">
        <v>118</v>
      </c>
      <c r="E42" s="86" t="s">
        <v>294</v>
      </c>
      <c r="F42" s="73" t="s">
        <v>979</v>
      </c>
      <c r="G42" s="86" t="s">
        <v>156</v>
      </c>
      <c r="H42" s="86" t="s">
        <v>131</v>
      </c>
      <c r="I42" s="83">
        <v>32691.873243000005</v>
      </c>
      <c r="J42" s="85">
        <v>75700</v>
      </c>
      <c r="K42" s="73"/>
      <c r="L42" s="83">
        <v>24747.748045232998</v>
      </c>
      <c r="M42" s="84">
        <v>5.1669453179639571E-4</v>
      </c>
      <c r="N42" s="84">
        <f t="shared" si="0"/>
        <v>7.9145225593442985E-3</v>
      </c>
      <c r="O42" s="84">
        <f>L42/'סכום נכסי הקרן'!$C$42</f>
        <v>1.321018158648828E-3</v>
      </c>
    </row>
    <row r="43" spans="2:15">
      <c r="B43" s="76" t="s">
        <v>980</v>
      </c>
      <c r="C43" s="73" t="s">
        <v>981</v>
      </c>
      <c r="D43" s="86" t="s">
        <v>118</v>
      </c>
      <c r="E43" s="86" t="s">
        <v>294</v>
      </c>
      <c r="F43" s="73" t="s">
        <v>328</v>
      </c>
      <c r="G43" s="86" t="s">
        <v>310</v>
      </c>
      <c r="H43" s="86" t="s">
        <v>131</v>
      </c>
      <c r="I43" s="83">
        <v>314347.99797600007</v>
      </c>
      <c r="J43" s="85">
        <v>20800</v>
      </c>
      <c r="K43" s="73"/>
      <c r="L43" s="83">
        <v>65384.383579013003</v>
      </c>
      <c r="M43" s="84">
        <v>2.5920742463187946E-3</v>
      </c>
      <c r="N43" s="84">
        <f t="shared" si="0"/>
        <v>2.0910435079550579E-2</v>
      </c>
      <c r="O43" s="84">
        <f>L43/'סכום נכסי הקרן'!$C$42</f>
        <v>3.4901744531286387E-3</v>
      </c>
    </row>
    <row r="44" spans="2:15">
      <c r="B44" s="76" t="s">
        <v>982</v>
      </c>
      <c r="C44" s="73" t="s">
        <v>983</v>
      </c>
      <c r="D44" s="86" t="s">
        <v>118</v>
      </c>
      <c r="E44" s="86" t="s">
        <v>294</v>
      </c>
      <c r="F44" s="73" t="s">
        <v>312</v>
      </c>
      <c r="G44" s="86" t="s">
        <v>296</v>
      </c>
      <c r="H44" s="86" t="s">
        <v>131</v>
      </c>
      <c r="I44" s="83">
        <v>4337287.3805109998</v>
      </c>
      <c r="J44" s="85">
        <v>3038</v>
      </c>
      <c r="K44" s="73"/>
      <c r="L44" s="83">
        <v>131766.790619768</v>
      </c>
      <c r="M44" s="84">
        <v>3.243396175521144E-3</v>
      </c>
      <c r="N44" s="84">
        <f t="shared" si="0"/>
        <v>4.2140045834733325E-2</v>
      </c>
      <c r="O44" s="84">
        <f>L44/'סכום נכסי הקרן'!$C$42</f>
        <v>7.0336227279120395E-3</v>
      </c>
    </row>
    <row r="45" spans="2:15">
      <c r="B45" s="76" t="s">
        <v>984</v>
      </c>
      <c r="C45" s="73" t="s">
        <v>985</v>
      </c>
      <c r="D45" s="86" t="s">
        <v>118</v>
      </c>
      <c r="E45" s="86" t="s">
        <v>294</v>
      </c>
      <c r="F45" s="73" t="s">
        <v>986</v>
      </c>
      <c r="G45" s="86" t="s">
        <v>987</v>
      </c>
      <c r="H45" s="86" t="s">
        <v>131</v>
      </c>
      <c r="I45" s="83">
        <v>413151.70009600004</v>
      </c>
      <c r="J45" s="85">
        <v>8344</v>
      </c>
      <c r="K45" s="73"/>
      <c r="L45" s="83">
        <v>34473.377856174004</v>
      </c>
      <c r="M45" s="84">
        <v>3.5459821886601188E-3</v>
      </c>
      <c r="N45" s="84">
        <f t="shared" si="0"/>
        <v>1.1024854715701894E-2</v>
      </c>
      <c r="O45" s="84">
        <f>L45/'סכום נכסי הקרן'!$C$42</f>
        <v>1.8401657417366642E-3</v>
      </c>
    </row>
    <row r="46" spans="2:15">
      <c r="B46" s="76" t="s">
        <v>988</v>
      </c>
      <c r="C46" s="73" t="s">
        <v>989</v>
      </c>
      <c r="D46" s="86" t="s">
        <v>118</v>
      </c>
      <c r="E46" s="86" t="s">
        <v>294</v>
      </c>
      <c r="F46" s="73" t="s">
        <v>990</v>
      </c>
      <c r="G46" s="86" t="s">
        <v>482</v>
      </c>
      <c r="H46" s="86" t="s">
        <v>131</v>
      </c>
      <c r="I46" s="83">
        <v>1741308.9233720002</v>
      </c>
      <c r="J46" s="85">
        <v>789.1</v>
      </c>
      <c r="K46" s="73"/>
      <c r="L46" s="83">
        <v>13740.668714326002</v>
      </c>
      <c r="M46" s="84">
        <v>3.6257549058130198E-3</v>
      </c>
      <c r="N46" s="84">
        <f t="shared" si="0"/>
        <v>4.394372866623618E-3</v>
      </c>
      <c r="O46" s="84">
        <f>L46/'סכום נכסי הקרן'!$C$42</f>
        <v>7.3346766139794023E-4</v>
      </c>
    </row>
    <row r="47" spans="2:15">
      <c r="B47" s="76" t="s">
        <v>991</v>
      </c>
      <c r="C47" s="73" t="s">
        <v>992</v>
      </c>
      <c r="D47" s="86" t="s">
        <v>118</v>
      </c>
      <c r="E47" s="86" t="s">
        <v>294</v>
      </c>
      <c r="F47" s="73" t="s">
        <v>596</v>
      </c>
      <c r="G47" s="86" t="s">
        <v>597</v>
      </c>
      <c r="H47" s="86" t="s">
        <v>131</v>
      </c>
      <c r="I47" s="83">
        <v>1810203.9030490003</v>
      </c>
      <c r="J47" s="85">
        <v>2553</v>
      </c>
      <c r="K47" s="73"/>
      <c r="L47" s="83">
        <v>46214.505644836012</v>
      </c>
      <c r="M47" s="84">
        <v>5.0670247867278286E-3</v>
      </c>
      <c r="N47" s="84">
        <f t="shared" si="0"/>
        <v>1.477975882195286E-2</v>
      </c>
      <c r="O47" s="84">
        <f>L47/'סכום נכסי הקרן'!$C$42</f>
        <v>2.4668992523368947E-3</v>
      </c>
    </row>
    <row r="48" spans="2:15">
      <c r="B48" s="72"/>
      <c r="C48" s="73"/>
      <c r="D48" s="73"/>
      <c r="E48" s="73"/>
      <c r="F48" s="73"/>
      <c r="G48" s="73"/>
      <c r="H48" s="73"/>
      <c r="I48" s="83"/>
      <c r="J48" s="85"/>
      <c r="K48" s="73"/>
      <c r="L48" s="73"/>
      <c r="M48" s="73"/>
      <c r="N48" s="84"/>
      <c r="O48" s="73"/>
    </row>
    <row r="49" spans="2:15">
      <c r="B49" s="89" t="s">
        <v>993</v>
      </c>
      <c r="C49" s="71"/>
      <c r="D49" s="71"/>
      <c r="E49" s="71"/>
      <c r="F49" s="71"/>
      <c r="G49" s="71"/>
      <c r="H49" s="71"/>
      <c r="I49" s="80"/>
      <c r="J49" s="82"/>
      <c r="K49" s="71"/>
      <c r="L49" s="80">
        <f>SUM(L50:L113)</f>
        <v>742730.31868722849</v>
      </c>
      <c r="M49" s="71"/>
      <c r="N49" s="81">
        <f t="shared" si="0"/>
        <v>0.23753094027039606</v>
      </c>
      <c r="O49" s="81">
        <f>L49/'סכום נכסי הקרן'!$C$42</f>
        <v>3.9646445251161122E-2</v>
      </c>
    </row>
    <row r="50" spans="2:15">
      <c r="B50" s="76" t="s">
        <v>994</v>
      </c>
      <c r="C50" s="73" t="s">
        <v>995</v>
      </c>
      <c r="D50" s="86" t="s">
        <v>118</v>
      </c>
      <c r="E50" s="86" t="s">
        <v>294</v>
      </c>
      <c r="F50" s="73" t="s">
        <v>600</v>
      </c>
      <c r="G50" s="86" t="s">
        <v>482</v>
      </c>
      <c r="H50" s="86" t="s">
        <v>131</v>
      </c>
      <c r="I50" s="83">
        <v>1058155.6385100002</v>
      </c>
      <c r="J50" s="85">
        <v>1125</v>
      </c>
      <c r="K50" s="73"/>
      <c r="L50" s="83">
        <v>11904.250933431002</v>
      </c>
      <c r="M50" s="84">
        <v>5.0211350317872485E-3</v>
      </c>
      <c r="N50" s="84">
        <f t="shared" si="0"/>
        <v>3.8070721583446624E-3</v>
      </c>
      <c r="O50" s="84">
        <f>L50/'סכום נכסי הקרן'!$C$42</f>
        <v>6.3544091443923356E-4</v>
      </c>
    </row>
    <row r="51" spans="2:15">
      <c r="B51" s="76" t="s">
        <v>996</v>
      </c>
      <c r="C51" s="73" t="s">
        <v>997</v>
      </c>
      <c r="D51" s="86" t="s">
        <v>118</v>
      </c>
      <c r="E51" s="86" t="s">
        <v>294</v>
      </c>
      <c r="F51" s="73" t="s">
        <v>603</v>
      </c>
      <c r="G51" s="86" t="s">
        <v>420</v>
      </c>
      <c r="H51" s="86" t="s">
        <v>131</v>
      </c>
      <c r="I51" s="83">
        <v>39172.872691000004</v>
      </c>
      <c r="J51" s="85">
        <v>8395</v>
      </c>
      <c r="K51" s="73"/>
      <c r="L51" s="83">
        <v>3288.5626623730004</v>
      </c>
      <c r="M51" s="84">
        <v>2.6693768263566539E-3</v>
      </c>
      <c r="N51" s="84">
        <f t="shared" si="0"/>
        <v>1.0517079506222771E-3</v>
      </c>
      <c r="O51" s="84">
        <f>L51/'סכום נכסי הקרן'!$C$42</f>
        <v>1.7554126480150882E-4</v>
      </c>
    </row>
    <row r="52" spans="2:15">
      <c r="B52" s="76" t="s">
        <v>998</v>
      </c>
      <c r="C52" s="73" t="s">
        <v>999</v>
      </c>
      <c r="D52" s="86" t="s">
        <v>118</v>
      </c>
      <c r="E52" s="86" t="s">
        <v>294</v>
      </c>
      <c r="F52" s="73" t="s">
        <v>1000</v>
      </c>
      <c r="G52" s="86" t="s">
        <v>597</v>
      </c>
      <c r="H52" s="86" t="s">
        <v>131</v>
      </c>
      <c r="I52" s="83">
        <v>1066758.9646480002</v>
      </c>
      <c r="J52" s="85">
        <v>1281</v>
      </c>
      <c r="K52" s="73"/>
      <c r="L52" s="83">
        <v>13665.182337135002</v>
      </c>
      <c r="M52" s="84">
        <v>8.5272486221444951E-3</v>
      </c>
      <c r="N52" s="84">
        <f t="shared" si="0"/>
        <v>4.3702317353130288E-3</v>
      </c>
      <c r="O52" s="84">
        <f>L52/'סכום נכסי הקרן'!$C$42</f>
        <v>7.2943824931496343E-4</v>
      </c>
    </row>
    <row r="53" spans="2:15">
      <c r="B53" s="76" t="s">
        <v>1001</v>
      </c>
      <c r="C53" s="73" t="s">
        <v>1002</v>
      </c>
      <c r="D53" s="86" t="s">
        <v>118</v>
      </c>
      <c r="E53" s="86" t="s">
        <v>294</v>
      </c>
      <c r="F53" s="73" t="s">
        <v>1003</v>
      </c>
      <c r="G53" s="86" t="s">
        <v>128</v>
      </c>
      <c r="H53" s="86" t="s">
        <v>131</v>
      </c>
      <c r="I53" s="83">
        <v>163282.56696300002</v>
      </c>
      <c r="J53" s="85">
        <v>657.6</v>
      </c>
      <c r="K53" s="73"/>
      <c r="L53" s="83">
        <v>1073.7461603460001</v>
      </c>
      <c r="M53" s="84">
        <v>8.2698967299206082E-4</v>
      </c>
      <c r="N53" s="84">
        <f t="shared" si="0"/>
        <v>3.4339238437109803E-4</v>
      </c>
      <c r="O53" s="84">
        <f>L53/'סכום נכסי הקרן'!$C$42</f>
        <v>5.7315848415942917E-5</v>
      </c>
    </row>
    <row r="54" spans="2:15">
      <c r="B54" s="76" t="s">
        <v>1004</v>
      </c>
      <c r="C54" s="73" t="s">
        <v>1005</v>
      </c>
      <c r="D54" s="86" t="s">
        <v>118</v>
      </c>
      <c r="E54" s="86" t="s">
        <v>294</v>
      </c>
      <c r="F54" s="73" t="s">
        <v>1006</v>
      </c>
      <c r="G54" s="86" t="s">
        <v>475</v>
      </c>
      <c r="H54" s="86" t="s">
        <v>131</v>
      </c>
      <c r="I54" s="83">
        <v>77744.166701000009</v>
      </c>
      <c r="J54" s="85">
        <v>4213</v>
      </c>
      <c r="K54" s="73"/>
      <c r="L54" s="83">
        <v>3275.3617431160005</v>
      </c>
      <c r="M54" s="84">
        <v>1.3793552965114296E-3</v>
      </c>
      <c r="N54" s="84">
        <f t="shared" si="0"/>
        <v>1.0474861938356537E-3</v>
      </c>
      <c r="O54" s="84">
        <f>L54/'סכום נכסי הקרן'!$C$42</f>
        <v>1.7483660860339819E-4</v>
      </c>
    </row>
    <row r="55" spans="2:15">
      <c r="B55" s="76" t="s">
        <v>1007</v>
      </c>
      <c r="C55" s="73" t="s">
        <v>1008</v>
      </c>
      <c r="D55" s="86" t="s">
        <v>118</v>
      </c>
      <c r="E55" s="86" t="s">
        <v>294</v>
      </c>
      <c r="F55" s="73" t="s">
        <v>1009</v>
      </c>
      <c r="G55" s="86" t="s">
        <v>546</v>
      </c>
      <c r="H55" s="86" t="s">
        <v>131</v>
      </c>
      <c r="I55" s="83">
        <v>94245.994143000018</v>
      </c>
      <c r="J55" s="85">
        <v>9180</v>
      </c>
      <c r="K55" s="73"/>
      <c r="L55" s="83">
        <v>8651.7822623730026</v>
      </c>
      <c r="M55" s="84">
        <v>4.3636172356085381E-3</v>
      </c>
      <c r="N55" s="84">
        <f t="shared" si="0"/>
        <v>2.7669073472434934E-3</v>
      </c>
      <c r="O55" s="84">
        <f>L55/'סכום נכסי הקרן'!$C$42</f>
        <v>4.6182632263674195E-4</v>
      </c>
    </row>
    <row r="56" spans="2:15">
      <c r="B56" s="76" t="s">
        <v>1010</v>
      </c>
      <c r="C56" s="73" t="s">
        <v>1011</v>
      </c>
      <c r="D56" s="86" t="s">
        <v>118</v>
      </c>
      <c r="E56" s="86" t="s">
        <v>294</v>
      </c>
      <c r="F56" s="73" t="s">
        <v>611</v>
      </c>
      <c r="G56" s="86" t="s">
        <v>482</v>
      </c>
      <c r="H56" s="86" t="s">
        <v>131</v>
      </c>
      <c r="I56" s="83">
        <v>94488.51659900001</v>
      </c>
      <c r="J56" s="85">
        <v>17820</v>
      </c>
      <c r="K56" s="73"/>
      <c r="L56" s="83">
        <v>16837.853657915002</v>
      </c>
      <c r="M56" s="84">
        <v>7.4732667031596235E-3</v>
      </c>
      <c r="N56" s="84">
        <f t="shared" si="0"/>
        <v>5.3848767323366993E-3</v>
      </c>
      <c r="O56" s="84">
        <f>L56/'סכום נכסי הקרן'!$C$42</f>
        <v>8.9879331218833296E-4</v>
      </c>
    </row>
    <row r="57" spans="2:15">
      <c r="B57" s="76" t="s">
        <v>1012</v>
      </c>
      <c r="C57" s="73" t="s">
        <v>1013</v>
      </c>
      <c r="D57" s="86" t="s">
        <v>118</v>
      </c>
      <c r="E57" s="86" t="s">
        <v>294</v>
      </c>
      <c r="F57" s="73" t="s">
        <v>1014</v>
      </c>
      <c r="G57" s="86" t="s">
        <v>456</v>
      </c>
      <c r="H57" s="86" t="s">
        <v>131</v>
      </c>
      <c r="I57" s="83">
        <v>73261.034956000003</v>
      </c>
      <c r="J57" s="85">
        <v>10400</v>
      </c>
      <c r="K57" s="73"/>
      <c r="L57" s="83">
        <v>7619.1476354240012</v>
      </c>
      <c r="M57" s="84">
        <v>2.0164862058850673E-3</v>
      </c>
      <c r="N57" s="84">
        <f t="shared" si="0"/>
        <v>2.4366627514277447E-3</v>
      </c>
      <c r="O57" s="84">
        <f>L57/'סכום נכסי הקרן'!$C$42</f>
        <v>4.0670498024405696E-4</v>
      </c>
    </row>
    <row r="58" spans="2:15">
      <c r="B58" s="76" t="s">
        <v>1015</v>
      </c>
      <c r="C58" s="73" t="s">
        <v>1016</v>
      </c>
      <c r="D58" s="86" t="s">
        <v>118</v>
      </c>
      <c r="E58" s="86" t="s">
        <v>294</v>
      </c>
      <c r="F58" s="73" t="s">
        <v>624</v>
      </c>
      <c r="G58" s="86" t="s">
        <v>482</v>
      </c>
      <c r="H58" s="86" t="s">
        <v>131</v>
      </c>
      <c r="I58" s="83">
        <v>34115.568456000008</v>
      </c>
      <c r="J58" s="85">
        <v>3235</v>
      </c>
      <c r="K58" s="73"/>
      <c r="L58" s="83">
        <v>1103.6386395490001</v>
      </c>
      <c r="M58" s="84">
        <v>5.929008532311995E-4</v>
      </c>
      <c r="N58" s="84">
        <f t="shared" si="0"/>
        <v>3.5295223202165809E-4</v>
      </c>
      <c r="O58" s="84">
        <f>L58/'סכום נכסי הקרן'!$C$42</f>
        <v>5.8911488866218224E-5</v>
      </c>
    </row>
    <row r="59" spans="2:15">
      <c r="B59" s="76" t="s">
        <v>1017</v>
      </c>
      <c r="C59" s="73" t="s">
        <v>1018</v>
      </c>
      <c r="D59" s="86" t="s">
        <v>118</v>
      </c>
      <c r="E59" s="86" t="s">
        <v>294</v>
      </c>
      <c r="F59" s="73" t="s">
        <v>1019</v>
      </c>
      <c r="G59" s="86" t="s">
        <v>475</v>
      </c>
      <c r="H59" s="86" t="s">
        <v>131</v>
      </c>
      <c r="I59" s="83">
        <v>5350.9447350000009</v>
      </c>
      <c r="J59" s="85">
        <v>4615</v>
      </c>
      <c r="K59" s="73"/>
      <c r="L59" s="83">
        <v>246.94609953200003</v>
      </c>
      <c r="M59" s="84">
        <v>2.9560725267814325E-4</v>
      </c>
      <c r="N59" s="84">
        <f t="shared" si="0"/>
        <v>7.897528583674797E-5</v>
      </c>
      <c r="O59" s="84">
        <f>L59/'סכום נכסי הקרן'!$C$42</f>
        <v>1.3181816830081662E-5</v>
      </c>
    </row>
    <row r="60" spans="2:15">
      <c r="B60" s="76" t="s">
        <v>1020</v>
      </c>
      <c r="C60" s="73" t="s">
        <v>1021</v>
      </c>
      <c r="D60" s="86" t="s">
        <v>118</v>
      </c>
      <c r="E60" s="86" t="s">
        <v>294</v>
      </c>
      <c r="F60" s="73" t="s">
        <v>582</v>
      </c>
      <c r="G60" s="86" t="s">
        <v>318</v>
      </c>
      <c r="H60" s="86" t="s">
        <v>131</v>
      </c>
      <c r="I60" s="83">
        <v>7126483.231850001</v>
      </c>
      <c r="J60" s="85">
        <v>105.8</v>
      </c>
      <c r="K60" s="73"/>
      <c r="L60" s="83">
        <v>7539.8192590050012</v>
      </c>
      <c r="M60" s="84">
        <v>2.2373529234850703E-3</v>
      </c>
      <c r="N60" s="84">
        <f t="shared" si="0"/>
        <v>2.411292918842704E-3</v>
      </c>
      <c r="O60" s="84">
        <f>L60/'סכום נכסי הקרן'!$C$42</f>
        <v>4.0247048482434889E-4</v>
      </c>
    </row>
    <row r="61" spans="2:15">
      <c r="B61" s="76" t="s">
        <v>1022</v>
      </c>
      <c r="C61" s="73" t="s">
        <v>1023</v>
      </c>
      <c r="D61" s="86" t="s">
        <v>118</v>
      </c>
      <c r="E61" s="86" t="s">
        <v>294</v>
      </c>
      <c r="F61" s="73" t="s">
        <v>485</v>
      </c>
      <c r="G61" s="86" t="s">
        <v>475</v>
      </c>
      <c r="H61" s="86" t="s">
        <v>131</v>
      </c>
      <c r="I61" s="83">
        <v>966101.61458900024</v>
      </c>
      <c r="J61" s="85">
        <v>1216</v>
      </c>
      <c r="K61" s="73"/>
      <c r="L61" s="83">
        <v>11747.795633405001</v>
      </c>
      <c r="M61" s="84">
        <v>5.4111138221717529E-3</v>
      </c>
      <c r="N61" s="84">
        <f t="shared" si="0"/>
        <v>3.7570365349286856E-3</v>
      </c>
      <c r="O61" s="84">
        <f>L61/'סכום נכסי הקרן'!$C$42</f>
        <v>6.2708943567141057E-4</v>
      </c>
    </row>
    <row r="62" spans="2:15">
      <c r="B62" s="76" t="s">
        <v>1024</v>
      </c>
      <c r="C62" s="73" t="s">
        <v>1025</v>
      </c>
      <c r="D62" s="86" t="s">
        <v>118</v>
      </c>
      <c r="E62" s="86" t="s">
        <v>294</v>
      </c>
      <c r="F62" s="73" t="s">
        <v>455</v>
      </c>
      <c r="G62" s="86" t="s">
        <v>456</v>
      </c>
      <c r="H62" s="86" t="s">
        <v>131</v>
      </c>
      <c r="I62" s="83">
        <v>12068448.237443002</v>
      </c>
      <c r="J62" s="85">
        <v>78.599999999999994</v>
      </c>
      <c r="K62" s="73"/>
      <c r="L62" s="83">
        <v>9485.800314938002</v>
      </c>
      <c r="M62" s="84">
        <v>9.5406100751970271E-3</v>
      </c>
      <c r="N62" s="84">
        <f t="shared" si="0"/>
        <v>3.0336328157532463E-3</v>
      </c>
      <c r="O62" s="84">
        <f>L62/'סכום נכסי הקרן'!$C$42</f>
        <v>5.0634564577133805E-4</v>
      </c>
    </row>
    <row r="63" spans="2:15">
      <c r="B63" s="76" t="s">
        <v>1026</v>
      </c>
      <c r="C63" s="73" t="s">
        <v>1027</v>
      </c>
      <c r="D63" s="86" t="s">
        <v>118</v>
      </c>
      <c r="E63" s="86" t="s">
        <v>294</v>
      </c>
      <c r="F63" s="73" t="s">
        <v>1028</v>
      </c>
      <c r="G63" s="86" t="s">
        <v>523</v>
      </c>
      <c r="H63" s="86" t="s">
        <v>131</v>
      </c>
      <c r="I63" s="83">
        <v>691495.01421000017</v>
      </c>
      <c r="J63" s="85">
        <v>742</v>
      </c>
      <c r="K63" s="73"/>
      <c r="L63" s="83">
        <v>5130.8930054390012</v>
      </c>
      <c r="M63" s="84">
        <v>3.8908612374005881E-3</v>
      </c>
      <c r="N63" s="84">
        <f t="shared" si="0"/>
        <v>1.6408995423303179E-3</v>
      </c>
      <c r="O63" s="84">
        <f>L63/'סכום נכסי הקרן'!$C$42</f>
        <v>2.738836203552987E-4</v>
      </c>
    </row>
    <row r="64" spans="2:15">
      <c r="B64" s="76" t="s">
        <v>1029</v>
      </c>
      <c r="C64" s="73" t="s">
        <v>1030</v>
      </c>
      <c r="D64" s="86" t="s">
        <v>118</v>
      </c>
      <c r="E64" s="86" t="s">
        <v>294</v>
      </c>
      <c r="F64" s="73" t="s">
        <v>1031</v>
      </c>
      <c r="G64" s="86" t="s">
        <v>126</v>
      </c>
      <c r="H64" s="86" t="s">
        <v>131</v>
      </c>
      <c r="I64" s="83">
        <v>35453.785073000006</v>
      </c>
      <c r="J64" s="85">
        <v>3189</v>
      </c>
      <c r="K64" s="73"/>
      <c r="L64" s="83">
        <v>1130.621205962</v>
      </c>
      <c r="M64" s="84">
        <v>1.2954268121068008E-3</v>
      </c>
      <c r="N64" s="84">
        <f t="shared" si="0"/>
        <v>3.6158146689969093E-4</v>
      </c>
      <c r="O64" s="84">
        <f>L64/'סכום נכסי הקרן'!$C$42</f>
        <v>6.0351800127403331E-5</v>
      </c>
    </row>
    <row r="65" spans="2:15">
      <c r="B65" s="76" t="s">
        <v>1032</v>
      </c>
      <c r="C65" s="73" t="s">
        <v>1033</v>
      </c>
      <c r="D65" s="86" t="s">
        <v>118</v>
      </c>
      <c r="E65" s="86" t="s">
        <v>294</v>
      </c>
      <c r="F65" s="73" t="s">
        <v>1034</v>
      </c>
      <c r="G65" s="86" t="s">
        <v>152</v>
      </c>
      <c r="H65" s="86" t="s">
        <v>131</v>
      </c>
      <c r="I65" s="83">
        <v>66716.351649000018</v>
      </c>
      <c r="J65" s="85">
        <v>14500</v>
      </c>
      <c r="K65" s="73"/>
      <c r="L65" s="83">
        <v>9673.8709890640021</v>
      </c>
      <c r="M65" s="84">
        <v>2.5950588206212978E-3</v>
      </c>
      <c r="N65" s="84">
        <f t="shared" si="0"/>
        <v>3.0937792820256806E-3</v>
      </c>
      <c r="O65" s="84">
        <f>L65/'סכום נכסי הקרן'!$C$42</f>
        <v>5.1638473196114712E-4</v>
      </c>
    </row>
    <row r="66" spans="2:15">
      <c r="B66" s="76" t="s">
        <v>1035</v>
      </c>
      <c r="C66" s="73" t="s">
        <v>1036</v>
      </c>
      <c r="D66" s="86" t="s">
        <v>118</v>
      </c>
      <c r="E66" s="86" t="s">
        <v>294</v>
      </c>
      <c r="F66" s="73" t="s">
        <v>585</v>
      </c>
      <c r="G66" s="86" t="s">
        <v>482</v>
      </c>
      <c r="H66" s="86" t="s">
        <v>131</v>
      </c>
      <c r="I66" s="83">
        <v>74971.87752400001</v>
      </c>
      <c r="J66" s="85">
        <v>22990</v>
      </c>
      <c r="K66" s="73"/>
      <c r="L66" s="83">
        <v>17236.034642859006</v>
      </c>
      <c r="M66" s="84">
        <v>4.0075045163610549E-3</v>
      </c>
      <c r="N66" s="84">
        <f t="shared" si="0"/>
        <v>5.5122181123394868E-3</v>
      </c>
      <c r="O66" s="84">
        <f>L66/'סכום נכסי הקרן'!$C$42</f>
        <v>9.2004794556258148E-4</v>
      </c>
    </row>
    <row r="67" spans="2:15">
      <c r="B67" s="76" t="s">
        <v>1037</v>
      </c>
      <c r="C67" s="73" t="s">
        <v>1038</v>
      </c>
      <c r="D67" s="86" t="s">
        <v>118</v>
      </c>
      <c r="E67" s="86" t="s">
        <v>294</v>
      </c>
      <c r="F67" s="73" t="s">
        <v>1039</v>
      </c>
      <c r="G67" s="86" t="s">
        <v>127</v>
      </c>
      <c r="H67" s="86" t="s">
        <v>131</v>
      </c>
      <c r="I67" s="83">
        <v>42707.47413000001</v>
      </c>
      <c r="J67" s="85">
        <v>26200</v>
      </c>
      <c r="K67" s="73"/>
      <c r="L67" s="83">
        <v>11189.358222119001</v>
      </c>
      <c r="M67" s="84">
        <v>7.3463583886320995E-3</v>
      </c>
      <c r="N67" s="84">
        <f t="shared" si="0"/>
        <v>3.578443901711045E-3</v>
      </c>
      <c r="O67" s="84">
        <f>L67/'סכום נכסי הקרן'!$C$42</f>
        <v>5.9728042196118133E-4</v>
      </c>
    </row>
    <row r="68" spans="2:15">
      <c r="B68" s="76" t="s">
        <v>1040</v>
      </c>
      <c r="C68" s="73" t="s">
        <v>1041</v>
      </c>
      <c r="D68" s="86" t="s">
        <v>118</v>
      </c>
      <c r="E68" s="86" t="s">
        <v>294</v>
      </c>
      <c r="F68" s="73" t="s">
        <v>1042</v>
      </c>
      <c r="G68" s="86" t="s">
        <v>482</v>
      </c>
      <c r="H68" s="86" t="s">
        <v>131</v>
      </c>
      <c r="I68" s="83">
        <v>50463.119332000009</v>
      </c>
      <c r="J68" s="85">
        <v>8995</v>
      </c>
      <c r="K68" s="73"/>
      <c r="L68" s="83">
        <v>4539.1575838850013</v>
      </c>
      <c r="M68" s="84">
        <v>1.6139781225771638E-3</v>
      </c>
      <c r="N68" s="84">
        <f t="shared" si="0"/>
        <v>1.4516579461053896E-3</v>
      </c>
      <c r="O68" s="84">
        <f>L68/'סכום נכסי הקרן'!$C$42</f>
        <v>2.4229718123527035E-4</v>
      </c>
    </row>
    <row r="69" spans="2:15">
      <c r="B69" s="76" t="s">
        <v>1043</v>
      </c>
      <c r="C69" s="73" t="s">
        <v>1044</v>
      </c>
      <c r="D69" s="86" t="s">
        <v>118</v>
      </c>
      <c r="E69" s="86" t="s">
        <v>294</v>
      </c>
      <c r="F69" s="73" t="s">
        <v>1045</v>
      </c>
      <c r="G69" s="86" t="s">
        <v>1046</v>
      </c>
      <c r="H69" s="86" t="s">
        <v>131</v>
      </c>
      <c r="I69" s="83">
        <v>687766.08732900012</v>
      </c>
      <c r="J69" s="85">
        <v>4990</v>
      </c>
      <c r="K69" s="73"/>
      <c r="L69" s="83">
        <v>34319.52775773</v>
      </c>
      <c r="M69" s="84">
        <v>9.6168061530598984E-3</v>
      </c>
      <c r="N69" s="84">
        <f t="shared" si="0"/>
        <v>1.0975652256041047E-2</v>
      </c>
      <c r="O69" s="84">
        <f>L69/'סכום נכסי הקרן'!$C$42</f>
        <v>1.8319533268784328E-3</v>
      </c>
    </row>
    <row r="70" spans="2:15">
      <c r="B70" s="76" t="s">
        <v>1047</v>
      </c>
      <c r="C70" s="73" t="s">
        <v>1048</v>
      </c>
      <c r="D70" s="86" t="s">
        <v>118</v>
      </c>
      <c r="E70" s="86" t="s">
        <v>294</v>
      </c>
      <c r="F70" s="73" t="s">
        <v>1049</v>
      </c>
      <c r="G70" s="86" t="s">
        <v>154</v>
      </c>
      <c r="H70" s="86" t="s">
        <v>131</v>
      </c>
      <c r="I70" s="83">
        <v>316659.84039900004</v>
      </c>
      <c r="J70" s="85">
        <v>1766</v>
      </c>
      <c r="K70" s="73"/>
      <c r="L70" s="83">
        <v>5592.2127814480009</v>
      </c>
      <c r="M70" s="84">
        <v>2.3968020894514605E-3</v>
      </c>
      <c r="N70" s="84">
        <f t="shared" si="0"/>
        <v>1.7884331994380879E-3</v>
      </c>
      <c r="O70" s="84">
        <f>L70/'סכום נכסי הקרן'!$C$42</f>
        <v>2.9850855996345371E-4</v>
      </c>
    </row>
    <row r="71" spans="2:15">
      <c r="B71" s="76" t="s">
        <v>1050</v>
      </c>
      <c r="C71" s="73" t="s">
        <v>1051</v>
      </c>
      <c r="D71" s="86" t="s">
        <v>118</v>
      </c>
      <c r="E71" s="86" t="s">
        <v>294</v>
      </c>
      <c r="F71" s="73" t="s">
        <v>1052</v>
      </c>
      <c r="G71" s="86" t="s">
        <v>1046</v>
      </c>
      <c r="H71" s="86" t="s">
        <v>131</v>
      </c>
      <c r="I71" s="83">
        <v>167177.83888100003</v>
      </c>
      <c r="J71" s="85">
        <v>18310</v>
      </c>
      <c r="K71" s="73"/>
      <c r="L71" s="83">
        <v>30610.262299110003</v>
      </c>
      <c r="M71" s="84">
        <v>7.2899399787037522E-3</v>
      </c>
      <c r="N71" s="84">
        <f t="shared" si="0"/>
        <v>9.7894002747623138E-3</v>
      </c>
      <c r="O71" s="84">
        <f>L71/'סכום נכסי הקרן'!$C$42</f>
        <v>1.6339552295513613E-3</v>
      </c>
    </row>
    <row r="72" spans="2:15">
      <c r="B72" s="76" t="s">
        <v>1053</v>
      </c>
      <c r="C72" s="73" t="s">
        <v>1054</v>
      </c>
      <c r="D72" s="86" t="s">
        <v>118</v>
      </c>
      <c r="E72" s="86" t="s">
        <v>294</v>
      </c>
      <c r="F72" s="73" t="s">
        <v>1055</v>
      </c>
      <c r="G72" s="86" t="s">
        <v>546</v>
      </c>
      <c r="H72" s="86" t="s">
        <v>131</v>
      </c>
      <c r="I72" s="83">
        <v>69538.067746999994</v>
      </c>
      <c r="J72" s="85">
        <v>16480</v>
      </c>
      <c r="K72" s="73"/>
      <c r="L72" s="83">
        <v>11459.873564763002</v>
      </c>
      <c r="M72" s="84">
        <v>4.7997473572356439E-3</v>
      </c>
      <c r="N72" s="84">
        <f t="shared" si="0"/>
        <v>3.6649568150513398E-3</v>
      </c>
      <c r="O72" s="84">
        <f>L72/'סכום נכסי הקרן'!$C$42</f>
        <v>6.1172034914860353E-4</v>
      </c>
    </row>
    <row r="73" spans="2:15">
      <c r="B73" s="76" t="s">
        <v>1056</v>
      </c>
      <c r="C73" s="73" t="s">
        <v>1057</v>
      </c>
      <c r="D73" s="86" t="s">
        <v>118</v>
      </c>
      <c r="E73" s="86" t="s">
        <v>294</v>
      </c>
      <c r="F73" s="73" t="s">
        <v>1058</v>
      </c>
      <c r="G73" s="86" t="s">
        <v>128</v>
      </c>
      <c r="H73" s="86" t="s">
        <v>131</v>
      </c>
      <c r="I73" s="83">
        <v>431057.28748200007</v>
      </c>
      <c r="J73" s="85">
        <v>1546</v>
      </c>
      <c r="K73" s="73"/>
      <c r="L73" s="83">
        <v>6664.1456648120011</v>
      </c>
      <c r="M73" s="84">
        <v>2.1526704477018398E-3</v>
      </c>
      <c r="N73" s="84">
        <f t="shared" si="0"/>
        <v>2.1312456837086131E-3</v>
      </c>
      <c r="O73" s="84">
        <f>L73/'סכום נכסי הקרן'!$C$42</f>
        <v>3.5572761687273087E-4</v>
      </c>
    </row>
    <row r="74" spans="2:15">
      <c r="B74" s="76" t="s">
        <v>1059</v>
      </c>
      <c r="C74" s="73" t="s">
        <v>1060</v>
      </c>
      <c r="D74" s="86" t="s">
        <v>118</v>
      </c>
      <c r="E74" s="86" t="s">
        <v>294</v>
      </c>
      <c r="F74" s="73" t="s">
        <v>1061</v>
      </c>
      <c r="G74" s="86" t="s">
        <v>482</v>
      </c>
      <c r="H74" s="86" t="s">
        <v>131</v>
      </c>
      <c r="I74" s="83">
        <v>1155948.6538570002</v>
      </c>
      <c r="J74" s="85">
        <v>855</v>
      </c>
      <c r="K74" s="73"/>
      <c r="L74" s="83">
        <v>9883.3609904730019</v>
      </c>
      <c r="M74" s="84">
        <v>3.8202542673152436E-3</v>
      </c>
      <c r="N74" s="84">
        <f t="shared" si="0"/>
        <v>3.160775815976089E-3</v>
      </c>
      <c r="O74" s="84">
        <f>L74/'סכום נכסי הקרן'!$C$42</f>
        <v>5.2756716744622003E-4</v>
      </c>
    </row>
    <row r="75" spans="2:15">
      <c r="B75" s="76" t="s">
        <v>1062</v>
      </c>
      <c r="C75" s="73" t="s">
        <v>1063</v>
      </c>
      <c r="D75" s="86" t="s">
        <v>118</v>
      </c>
      <c r="E75" s="86" t="s">
        <v>294</v>
      </c>
      <c r="F75" s="73" t="s">
        <v>541</v>
      </c>
      <c r="G75" s="86" t="s">
        <v>125</v>
      </c>
      <c r="H75" s="86" t="s">
        <v>131</v>
      </c>
      <c r="I75" s="83">
        <v>26738204.969865009</v>
      </c>
      <c r="J75" s="85">
        <v>125.8</v>
      </c>
      <c r="K75" s="73"/>
      <c r="L75" s="83">
        <v>33636.661852370002</v>
      </c>
      <c r="M75" s="84">
        <v>1.0321809885488361E-2</v>
      </c>
      <c r="N75" s="84">
        <f t="shared" si="0"/>
        <v>1.0757266421374373E-2</v>
      </c>
      <c r="O75" s="84">
        <f>L75/'סכום נכסי הקרן'!$C$42</f>
        <v>1.795502403778119E-3</v>
      </c>
    </row>
    <row r="76" spans="2:15">
      <c r="B76" s="76" t="s">
        <v>1064</v>
      </c>
      <c r="C76" s="73" t="s">
        <v>1065</v>
      </c>
      <c r="D76" s="86" t="s">
        <v>118</v>
      </c>
      <c r="E76" s="86" t="s">
        <v>294</v>
      </c>
      <c r="F76" s="73" t="s">
        <v>354</v>
      </c>
      <c r="G76" s="86" t="s">
        <v>310</v>
      </c>
      <c r="H76" s="86" t="s">
        <v>131</v>
      </c>
      <c r="I76" s="83">
        <v>16803.769821000005</v>
      </c>
      <c r="J76" s="85">
        <v>68330</v>
      </c>
      <c r="K76" s="73"/>
      <c r="L76" s="83">
        <v>11482.015918745001</v>
      </c>
      <c r="M76" s="84">
        <v>3.1432304713095867E-3</v>
      </c>
      <c r="N76" s="84">
        <f t="shared" ref="N76:N139" si="1">IFERROR(L76/$L$11,0)</f>
        <v>3.6720381122985566E-3</v>
      </c>
      <c r="O76" s="84">
        <f>L76/'סכום נכסי הקרן'!$C$42</f>
        <v>6.1290229312314167E-4</v>
      </c>
    </row>
    <row r="77" spans="2:15">
      <c r="B77" s="76" t="s">
        <v>1066</v>
      </c>
      <c r="C77" s="73" t="s">
        <v>1067</v>
      </c>
      <c r="D77" s="86" t="s">
        <v>118</v>
      </c>
      <c r="E77" s="86" t="s">
        <v>294</v>
      </c>
      <c r="F77" s="73" t="s">
        <v>427</v>
      </c>
      <c r="G77" s="86" t="s">
        <v>420</v>
      </c>
      <c r="H77" s="86" t="s">
        <v>131</v>
      </c>
      <c r="I77" s="83">
        <v>208365.22223300004</v>
      </c>
      <c r="J77" s="85">
        <v>5758</v>
      </c>
      <c r="K77" s="73"/>
      <c r="L77" s="83">
        <v>11997.669496303</v>
      </c>
      <c r="M77" s="84">
        <v>2.6365031186977583E-3</v>
      </c>
      <c r="N77" s="84">
        <f t="shared" si="1"/>
        <v>3.8369481422911847E-3</v>
      </c>
      <c r="O77" s="84">
        <f>L77/'סכום נכסי הקרן'!$C$42</f>
        <v>6.4042753454233265E-4</v>
      </c>
    </row>
    <row r="78" spans="2:15">
      <c r="B78" s="76" t="s">
        <v>1068</v>
      </c>
      <c r="C78" s="73" t="s">
        <v>1069</v>
      </c>
      <c r="D78" s="86" t="s">
        <v>118</v>
      </c>
      <c r="E78" s="86" t="s">
        <v>294</v>
      </c>
      <c r="F78" s="73" t="s">
        <v>1070</v>
      </c>
      <c r="G78" s="86" t="s">
        <v>310</v>
      </c>
      <c r="H78" s="86" t="s">
        <v>131</v>
      </c>
      <c r="I78" s="83">
        <v>298261.80252000008</v>
      </c>
      <c r="J78" s="85">
        <v>808</v>
      </c>
      <c r="K78" s="73"/>
      <c r="L78" s="83">
        <v>2409.9553643590007</v>
      </c>
      <c r="M78" s="84">
        <v>1.9831710905589802E-3</v>
      </c>
      <c r="N78" s="84">
        <f t="shared" si="1"/>
        <v>7.7072249415866174E-4</v>
      </c>
      <c r="O78" s="84">
        <f>L78/'סכום נכסי הקרן'!$C$42</f>
        <v>1.2864179771155494E-4</v>
      </c>
    </row>
    <row r="79" spans="2:15">
      <c r="B79" s="76" t="s">
        <v>1071</v>
      </c>
      <c r="C79" s="73" t="s">
        <v>1072</v>
      </c>
      <c r="D79" s="86" t="s">
        <v>118</v>
      </c>
      <c r="E79" s="86" t="s">
        <v>294</v>
      </c>
      <c r="F79" s="73" t="s">
        <v>429</v>
      </c>
      <c r="G79" s="86" t="s">
        <v>310</v>
      </c>
      <c r="H79" s="86" t="s">
        <v>131</v>
      </c>
      <c r="I79" s="83">
        <v>198355.92616100001</v>
      </c>
      <c r="J79" s="85">
        <v>7673</v>
      </c>
      <c r="K79" s="73"/>
      <c r="L79" s="83">
        <v>15219.850214361002</v>
      </c>
      <c r="M79" s="84">
        <v>5.4351076078327657E-3</v>
      </c>
      <c r="N79" s="84">
        <f t="shared" si="1"/>
        <v>4.8674266301415798E-3</v>
      </c>
      <c r="O79" s="84">
        <f>L79/'סכום נכסי הקרן'!$C$42</f>
        <v>8.1242537576904791E-4</v>
      </c>
    </row>
    <row r="80" spans="2:15">
      <c r="B80" s="76" t="s">
        <v>1073</v>
      </c>
      <c r="C80" s="73" t="s">
        <v>1074</v>
      </c>
      <c r="D80" s="86" t="s">
        <v>118</v>
      </c>
      <c r="E80" s="86" t="s">
        <v>294</v>
      </c>
      <c r="F80" s="73" t="s">
        <v>1075</v>
      </c>
      <c r="G80" s="86" t="s">
        <v>1046</v>
      </c>
      <c r="H80" s="86" t="s">
        <v>131</v>
      </c>
      <c r="I80" s="83">
        <v>458308.17443600006</v>
      </c>
      <c r="J80" s="85">
        <v>7553</v>
      </c>
      <c r="K80" s="73"/>
      <c r="L80" s="83">
        <v>34616.016415161997</v>
      </c>
      <c r="M80" s="84">
        <v>7.2149432653303095E-3</v>
      </c>
      <c r="N80" s="84">
        <f t="shared" si="1"/>
        <v>1.1070471637729687E-2</v>
      </c>
      <c r="O80" s="84">
        <f>L80/'סכום נכסי הקרן'!$C$42</f>
        <v>1.8477796921535766E-3</v>
      </c>
    </row>
    <row r="81" spans="2:15">
      <c r="B81" s="76" t="s">
        <v>1076</v>
      </c>
      <c r="C81" s="73" t="s">
        <v>1077</v>
      </c>
      <c r="D81" s="86" t="s">
        <v>118</v>
      </c>
      <c r="E81" s="86" t="s">
        <v>294</v>
      </c>
      <c r="F81" s="73" t="s">
        <v>1078</v>
      </c>
      <c r="G81" s="86" t="s">
        <v>1079</v>
      </c>
      <c r="H81" s="86" t="s">
        <v>131</v>
      </c>
      <c r="I81" s="83">
        <v>502450.61511600012</v>
      </c>
      <c r="J81" s="85">
        <v>5064</v>
      </c>
      <c r="K81" s="73"/>
      <c r="L81" s="83">
        <v>25444.099149215006</v>
      </c>
      <c r="M81" s="84">
        <v>4.5808809926046294E-3</v>
      </c>
      <c r="N81" s="84">
        <f t="shared" si="1"/>
        <v>8.1372210655524836E-3</v>
      </c>
      <c r="O81" s="84">
        <f>L81/'סכום נכסי הקרן'!$C$42</f>
        <v>1.3581889125887034E-3</v>
      </c>
    </row>
    <row r="82" spans="2:15">
      <c r="B82" s="76" t="s">
        <v>1080</v>
      </c>
      <c r="C82" s="73" t="s">
        <v>1081</v>
      </c>
      <c r="D82" s="86" t="s">
        <v>118</v>
      </c>
      <c r="E82" s="86" t="s">
        <v>294</v>
      </c>
      <c r="F82" s="73" t="s">
        <v>465</v>
      </c>
      <c r="G82" s="86" t="s">
        <v>466</v>
      </c>
      <c r="H82" s="86" t="s">
        <v>131</v>
      </c>
      <c r="I82" s="83">
        <v>11470.658750000002</v>
      </c>
      <c r="J82" s="85">
        <v>45610</v>
      </c>
      <c r="K82" s="73"/>
      <c r="L82" s="83">
        <v>5231.7674557580003</v>
      </c>
      <c r="M82" s="84">
        <v>3.8793587859217472E-3</v>
      </c>
      <c r="N82" s="84">
        <f t="shared" si="1"/>
        <v>1.6731599771485461E-3</v>
      </c>
      <c r="O82" s="84">
        <f>L82/'סכום נכסי הקרן'!$C$42</f>
        <v>2.7926823071950453E-4</v>
      </c>
    </row>
    <row r="83" spans="2:15">
      <c r="B83" s="76" t="s">
        <v>1082</v>
      </c>
      <c r="C83" s="73" t="s">
        <v>1083</v>
      </c>
      <c r="D83" s="86" t="s">
        <v>118</v>
      </c>
      <c r="E83" s="86" t="s">
        <v>294</v>
      </c>
      <c r="F83" s="73" t="s">
        <v>543</v>
      </c>
      <c r="G83" s="86" t="s">
        <v>420</v>
      </c>
      <c r="H83" s="86" t="s">
        <v>131</v>
      </c>
      <c r="I83" s="83">
        <v>194792.80623300004</v>
      </c>
      <c r="J83" s="85">
        <v>7851</v>
      </c>
      <c r="K83" s="73"/>
      <c r="L83" s="83">
        <v>15293.183217375003</v>
      </c>
      <c r="M83" s="84">
        <v>3.1477590736617377E-3</v>
      </c>
      <c r="N83" s="84">
        <f t="shared" si="1"/>
        <v>4.8908790956199719E-3</v>
      </c>
      <c r="O83" s="84">
        <f>L83/'סכום נכסי הקרן'!$C$42</f>
        <v>8.1633984218565608E-4</v>
      </c>
    </row>
    <row r="84" spans="2:15">
      <c r="B84" s="76" t="s">
        <v>1084</v>
      </c>
      <c r="C84" s="73" t="s">
        <v>1085</v>
      </c>
      <c r="D84" s="86" t="s">
        <v>118</v>
      </c>
      <c r="E84" s="86" t="s">
        <v>294</v>
      </c>
      <c r="F84" s="73" t="s">
        <v>516</v>
      </c>
      <c r="G84" s="86" t="s">
        <v>310</v>
      </c>
      <c r="H84" s="86" t="s">
        <v>131</v>
      </c>
      <c r="I84" s="83">
        <v>6645309.2178220013</v>
      </c>
      <c r="J84" s="85">
        <v>159</v>
      </c>
      <c r="K84" s="73"/>
      <c r="L84" s="83">
        <v>10566.041656337002</v>
      </c>
      <c r="M84" s="84">
        <v>9.6311070360530025E-3</v>
      </c>
      <c r="N84" s="84">
        <f t="shared" si="1"/>
        <v>3.3791024096093054E-3</v>
      </c>
      <c r="O84" s="84">
        <f>L84/'סכום נכסי הקרן'!$C$42</f>
        <v>5.6400820258672979E-4</v>
      </c>
    </row>
    <row r="85" spans="2:15">
      <c r="B85" s="76" t="s">
        <v>1086</v>
      </c>
      <c r="C85" s="73" t="s">
        <v>1087</v>
      </c>
      <c r="D85" s="86" t="s">
        <v>118</v>
      </c>
      <c r="E85" s="86" t="s">
        <v>294</v>
      </c>
      <c r="F85" s="73" t="s">
        <v>520</v>
      </c>
      <c r="G85" s="86" t="s">
        <v>318</v>
      </c>
      <c r="H85" s="86" t="s">
        <v>131</v>
      </c>
      <c r="I85" s="83">
        <v>1413092.0231960001</v>
      </c>
      <c r="J85" s="85">
        <v>311.60000000000002</v>
      </c>
      <c r="K85" s="73"/>
      <c r="L85" s="83">
        <v>4403.1947441250013</v>
      </c>
      <c r="M85" s="84">
        <v>2.4704585712834182E-3</v>
      </c>
      <c r="N85" s="84">
        <f t="shared" si="1"/>
        <v>1.4081759710769461E-3</v>
      </c>
      <c r="O85" s="84">
        <f>L85/'סכום נכסי הקרן'!$C$42</f>
        <v>2.3503957622425528E-4</v>
      </c>
    </row>
    <row r="86" spans="2:15">
      <c r="B86" s="76" t="s">
        <v>1088</v>
      </c>
      <c r="C86" s="73" t="s">
        <v>1089</v>
      </c>
      <c r="D86" s="86" t="s">
        <v>118</v>
      </c>
      <c r="E86" s="86" t="s">
        <v>294</v>
      </c>
      <c r="F86" s="73" t="s">
        <v>1090</v>
      </c>
      <c r="G86" s="86" t="s">
        <v>125</v>
      </c>
      <c r="H86" s="86" t="s">
        <v>131</v>
      </c>
      <c r="I86" s="83">
        <v>230684.89971800003</v>
      </c>
      <c r="J86" s="85">
        <v>1892</v>
      </c>
      <c r="K86" s="73"/>
      <c r="L86" s="83">
        <v>4364.5583026640006</v>
      </c>
      <c r="M86" s="84">
        <v>2.4588261394442017E-3</v>
      </c>
      <c r="N86" s="84">
        <f t="shared" si="1"/>
        <v>1.3958197361986467E-3</v>
      </c>
      <c r="O86" s="84">
        <f>L86/'סכום נכסי הקרן'!$C$42</f>
        <v>2.3297718894512725E-4</v>
      </c>
    </row>
    <row r="87" spans="2:15">
      <c r="B87" s="76" t="s">
        <v>1091</v>
      </c>
      <c r="C87" s="73" t="s">
        <v>1092</v>
      </c>
      <c r="D87" s="86" t="s">
        <v>118</v>
      </c>
      <c r="E87" s="86" t="s">
        <v>294</v>
      </c>
      <c r="F87" s="73" t="s">
        <v>1093</v>
      </c>
      <c r="G87" s="86" t="s">
        <v>156</v>
      </c>
      <c r="H87" s="86" t="s">
        <v>131</v>
      </c>
      <c r="I87" s="83">
        <v>47883.549029000009</v>
      </c>
      <c r="J87" s="85">
        <v>7005</v>
      </c>
      <c r="K87" s="73"/>
      <c r="L87" s="83">
        <v>3354.2426098750007</v>
      </c>
      <c r="M87" s="84">
        <v>1.4529537327705145E-3</v>
      </c>
      <c r="N87" s="84">
        <f t="shared" si="1"/>
        <v>1.0727129093462391E-3</v>
      </c>
      <c r="O87" s="84">
        <f>L87/'סכום נכסי הקרן'!$C$42</f>
        <v>1.7904721625820941E-4</v>
      </c>
    </row>
    <row r="88" spans="2:15">
      <c r="B88" s="76" t="s">
        <v>1094</v>
      </c>
      <c r="C88" s="73" t="s">
        <v>1095</v>
      </c>
      <c r="D88" s="86" t="s">
        <v>118</v>
      </c>
      <c r="E88" s="86" t="s">
        <v>294</v>
      </c>
      <c r="F88" s="73" t="s">
        <v>1096</v>
      </c>
      <c r="G88" s="86" t="s">
        <v>127</v>
      </c>
      <c r="H88" s="86" t="s">
        <v>131</v>
      </c>
      <c r="I88" s="83">
        <v>4888863.0497740014</v>
      </c>
      <c r="J88" s="85">
        <v>180</v>
      </c>
      <c r="K88" s="73"/>
      <c r="L88" s="83">
        <v>8799.9534895940014</v>
      </c>
      <c r="M88" s="84">
        <v>9.574767962147521E-3</v>
      </c>
      <c r="N88" s="84">
        <f t="shared" si="1"/>
        <v>2.8142936596604012E-3</v>
      </c>
      <c r="O88" s="84">
        <f>L88/'סכום נכסי הקרן'!$C$42</f>
        <v>4.6973560316563938E-4</v>
      </c>
    </row>
    <row r="89" spans="2:15">
      <c r="B89" s="76" t="s">
        <v>1097</v>
      </c>
      <c r="C89" s="73" t="s">
        <v>1098</v>
      </c>
      <c r="D89" s="86" t="s">
        <v>118</v>
      </c>
      <c r="E89" s="86" t="s">
        <v>294</v>
      </c>
      <c r="F89" s="73" t="s">
        <v>522</v>
      </c>
      <c r="G89" s="86" t="s">
        <v>523</v>
      </c>
      <c r="H89" s="86" t="s">
        <v>131</v>
      </c>
      <c r="I89" s="83">
        <v>158365.31848500003</v>
      </c>
      <c r="J89" s="85">
        <v>8242</v>
      </c>
      <c r="K89" s="73"/>
      <c r="L89" s="83">
        <v>13052.469549536001</v>
      </c>
      <c r="M89" s="84">
        <v>4.455909877859948E-3</v>
      </c>
      <c r="N89" s="84">
        <f t="shared" si="1"/>
        <v>4.1742814140560162E-3</v>
      </c>
      <c r="O89" s="84">
        <f>L89/'סכום נכסי הקרן'!$C$42</f>
        <v>6.967320524935305E-4</v>
      </c>
    </row>
    <row r="90" spans="2:15">
      <c r="B90" s="76" t="s">
        <v>1099</v>
      </c>
      <c r="C90" s="73" t="s">
        <v>1100</v>
      </c>
      <c r="D90" s="86" t="s">
        <v>118</v>
      </c>
      <c r="E90" s="86" t="s">
        <v>294</v>
      </c>
      <c r="F90" s="73" t="s">
        <v>1101</v>
      </c>
      <c r="G90" s="86" t="s">
        <v>125</v>
      </c>
      <c r="H90" s="86" t="s">
        <v>131</v>
      </c>
      <c r="I90" s="83">
        <v>495213.87188200006</v>
      </c>
      <c r="J90" s="85">
        <v>1540</v>
      </c>
      <c r="K90" s="73"/>
      <c r="L90" s="83">
        <v>7626.2936268320009</v>
      </c>
      <c r="M90" s="84">
        <v>5.2588928858305108E-3</v>
      </c>
      <c r="N90" s="84">
        <f t="shared" si="1"/>
        <v>2.4389480951327205E-3</v>
      </c>
      <c r="O90" s="84">
        <f>L90/'סכום נכסי הקרן'!$C$42</f>
        <v>4.0708642846287111E-4</v>
      </c>
    </row>
    <row r="91" spans="2:15">
      <c r="B91" s="76" t="s">
        <v>1102</v>
      </c>
      <c r="C91" s="73" t="s">
        <v>1103</v>
      </c>
      <c r="D91" s="86" t="s">
        <v>118</v>
      </c>
      <c r="E91" s="86" t="s">
        <v>294</v>
      </c>
      <c r="F91" s="73" t="s">
        <v>1104</v>
      </c>
      <c r="G91" s="86" t="s">
        <v>475</v>
      </c>
      <c r="H91" s="86" t="s">
        <v>131</v>
      </c>
      <c r="I91" s="83">
        <v>85021.762092999998</v>
      </c>
      <c r="J91" s="85">
        <v>4749</v>
      </c>
      <c r="K91" s="73"/>
      <c r="L91" s="83">
        <v>4037.6834817840004</v>
      </c>
      <c r="M91" s="84">
        <v>1.1506546563249018E-3</v>
      </c>
      <c r="N91" s="84">
        <f t="shared" si="1"/>
        <v>1.2912826227931011E-3</v>
      </c>
      <c r="O91" s="84">
        <f>L91/'סכום נכסי הקרן'!$C$42</f>
        <v>2.1552883068649614E-4</v>
      </c>
    </row>
    <row r="92" spans="2:15">
      <c r="B92" s="76" t="s">
        <v>1105</v>
      </c>
      <c r="C92" s="73" t="s">
        <v>1106</v>
      </c>
      <c r="D92" s="86" t="s">
        <v>118</v>
      </c>
      <c r="E92" s="86" t="s">
        <v>294</v>
      </c>
      <c r="F92" s="73" t="s">
        <v>491</v>
      </c>
      <c r="G92" s="86" t="s">
        <v>155</v>
      </c>
      <c r="H92" s="86" t="s">
        <v>131</v>
      </c>
      <c r="I92" s="83">
        <v>1011693.8375960002</v>
      </c>
      <c r="J92" s="85">
        <v>1279</v>
      </c>
      <c r="K92" s="73"/>
      <c r="L92" s="83">
        <v>12939.564182849001</v>
      </c>
      <c r="M92" s="84">
        <v>6.1191418361846222E-3</v>
      </c>
      <c r="N92" s="84">
        <f t="shared" si="1"/>
        <v>4.1381733984870023E-3</v>
      </c>
      <c r="O92" s="84">
        <f>L92/'סכום נכסי הקרן'!$C$42</f>
        <v>6.9070523989911501E-4</v>
      </c>
    </row>
    <row r="93" spans="2:15">
      <c r="B93" s="76" t="s">
        <v>1107</v>
      </c>
      <c r="C93" s="73" t="s">
        <v>1108</v>
      </c>
      <c r="D93" s="86" t="s">
        <v>118</v>
      </c>
      <c r="E93" s="86" t="s">
        <v>294</v>
      </c>
      <c r="F93" s="73" t="s">
        <v>1109</v>
      </c>
      <c r="G93" s="86" t="s">
        <v>126</v>
      </c>
      <c r="H93" s="86" t="s">
        <v>131</v>
      </c>
      <c r="I93" s="83">
        <v>67926.196633000014</v>
      </c>
      <c r="J93" s="85">
        <v>13450</v>
      </c>
      <c r="K93" s="73"/>
      <c r="L93" s="83">
        <v>9136.0734471140022</v>
      </c>
      <c r="M93" s="84">
        <v>5.5508981740910795E-3</v>
      </c>
      <c r="N93" s="84">
        <f t="shared" si="1"/>
        <v>2.9217874397641755E-3</v>
      </c>
      <c r="O93" s="84">
        <f>L93/'סכום נכסי הקרן'!$C$42</f>
        <v>4.8767746060481443E-4</v>
      </c>
    </row>
    <row r="94" spans="2:15">
      <c r="B94" s="76" t="s">
        <v>1110</v>
      </c>
      <c r="C94" s="73" t="s">
        <v>1111</v>
      </c>
      <c r="D94" s="86" t="s">
        <v>118</v>
      </c>
      <c r="E94" s="86" t="s">
        <v>294</v>
      </c>
      <c r="F94" s="73" t="s">
        <v>1112</v>
      </c>
      <c r="G94" s="86" t="s">
        <v>456</v>
      </c>
      <c r="H94" s="86" t="s">
        <v>131</v>
      </c>
      <c r="I94" s="83">
        <v>27843.883952000007</v>
      </c>
      <c r="J94" s="85">
        <v>40330</v>
      </c>
      <c r="K94" s="73"/>
      <c r="L94" s="83">
        <v>11229.438397835002</v>
      </c>
      <c r="M94" s="84">
        <v>4.0938688386237942E-3</v>
      </c>
      <c r="N94" s="84">
        <f t="shared" si="1"/>
        <v>3.5912618540478382E-3</v>
      </c>
      <c r="O94" s="84">
        <f>L94/'סכום נכסי הקרן'!$C$42</f>
        <v>5.9941987480456322E-4</v>
      </c>
    </row>
    <row r="95" spans="2:15">
      <c r="B95" s="76" t="s">
        <v>1113</v>
      </c>
      <c r="C95" s="73" t="s">
        <v>1114</v>
      </c>
      <c r="D95" s="86" t="s">
        <v>118</v>
      </c>
      <c r="E95" s="86" t="s">
        <v>294</v>
      </c>
      <c r="F95" s="73" t="s">
        <v>1115</v>
      </c>
      <c r="G95" s="86" t="s">
        <v>546</v>
      </c>
      <c r="H95" s="86" t="s">
        <v>131</v>
      </c>
      <c r="I95" s="83">
        <v>34487.231236000007</v>
      </c>
      <c r="J95" s="85">
        <v>30370</v>
      </c>
      <c r="K95" s="73"/>
      <c r="L95" s="83">
        <v>10473.772126424001</v>
      </c>
      <c r="M95" s="84">
        <v>2.5037572976881186E-3</v>
      </c>
      <c r="N95" s="84">
        <f t="shared" si="1"/>
        <v>3.3495938953516939E-3</v>
      </c>
      <c r="O95" s="84">
        <f>L95/'סכום נכסי הקרן'!$C$42</f>
        <v>5.5908291709076143E-4</v>
      </c>
    </row>
    <row r="96" spans="2:15">
      <c r="B96" s="76" t="s">
        <v>1116</v>
      </c>
      <c r="C96" s="73" t="s">
        <v>1117</v>
      </c>
      <c r="D96" s="86" t="s">
        <v>118</v>
      </c>
      <c r="E96" s="86" t="s">
        <v>294</v>
      </c>
      <c r="F96" s="73" t="s">
        <v>471</v>
      </c>
      <c r="G96" s="86" t="s">
        <v>318</v>
      </c>
      <c r="H96" s="86" t="s">
        <v>131</v>
      </c>
      <c r="I96" s="83">
        <v>67159.656562000004</v>
      </c>
      <c r="J96" s="85">
        <v>39800</v>
      </c>
      <c r="K96" s="73"/>
      <c r="L96" s="83">
        <v>26729.543311504003</v>
      </c>
      <c r="M96" s="84">
        <v>6.3166165261817385E-3</v>
      </c>
      <c r="N96" s="84">
        <f t="shared" si="1"/>
        <v>8.5483161196405824E-3</v>
      </c>
      <c r="O96" s="84">
        <f>L96/'סכום נכסי הקרן'!$C$42</f>
        <v>1.426805058074312E-3</v>
      </c>
    </row>
    <row r="97" spans="2:15">
      <c r="B97" s="76" t="s">
        <v>1118</v>
      </c>
      <c r="C97" s="73" t="s">
        <v>1119</v>
      </c>
      <c r="D97" s="86" t="s">
        <v>118</v>
      </c>
      <c r="E97" s="86" t="s">
        <v>294</v>
      </c>
      <c r="F97" s="73">
        <v>520029026</v>
      </c>
      <c r="G97" s="86" t="s">
        <v>296</v>
      </c>
      <c r="H97" s="86" t="s">
        <v>131</v>
      </c>
      <c r="I97" s="83">
        <v>7310.2648190000009</v>
      </c>
      <c r="J97" s="85">
        <v>14950</v>
      </c>
      <c r="K97" s="73"/>
      <c r="L97" s="83">
        <v>1092.8845904550003</v>
      </c>
      <c r="M97" s="84">
        <v>2.0619803825610734E-4</v>
      </c>
      <c r="N97" s="84">
        <f t="shared" si="1"/>
        <v>3.4951300336928979E-4</v>
      </c>
      <c r="O97" s="84">
        <f>L97/'סכום נכסי הקרן'!$C$42</f>
        <v>5.8337444952961595E-5</v>
      </c>
    </row>
    <row r="98" spans="2:15">
      <c r="B98" s="76" t="s">
        <v>1120</v>
      </c>
      <c r="C98" s="73" t="s">
        <v>1121</v>
      </c>
      <c r="D98" s="86" t="s">
        <v>118</v>
      </c>
      <c r="E98" s="86" t="s">
        <v>294</v>
      </c>
      <c r="F98" s="73" t="s">
        <v>1122</v>
      </c>
      <c r="G98" s="86" t="s">
        <v>395</v>
      </c>
      <c r="H98" s="86" t="s">
        <v>131</v>
      </c>
      <c r="I98" s="83">
        <v>40465.428978000011</v>
      </c>
      <c r="J98" s="85">
        <v>15850</v>
      </c>
      <c r="K98" s="73"/>
      <c r="L98" s="83">
        <v>6413.7704930100017</v>
      </c>
      <c r="M98" s="84">
        <v>4.2381252297481516E-3</v>
      </c>
      <c r="N98" s="84">
        <f t="shared" si="1"/>
        <v>2.0511737538544406E-3</v>
      </c>
      <c r="O98" s="84">
        <f>L98/'סכום נכסי הקרן'!$C$42</f>
        <v>3.4236275846942369E-4</v>
      </c>
    </row>
    <row r="99" spans="2:15">
      <c r="B99" s="76" t="s">
        <v>1123</v>
      </c>
      <c r="C99" s="73" t="s">
        <v>1124</v>
      </c>
      <c r="D99" s="86" t="s">
        <v>118</v>
      </c>
      <c r="E99" s="86" t="s">
        <v>294</v>
      </c>
      <c r="F99" s="73" t="s">
        <v>593</v>
      </c>
      <c r="G99" s="86" t="s">
        <v>155</v>
      </c>
      <c r="H99" s="86" t="s">
        <v>131</v>
      </c>
      <c r="I99" s="83">
        <v>1141140.9476170002</v>
      </c>
      <c r="J99" s="85">
        <v>1460</v>
      </c>
      <c r="K99" s="73"/>
      <c r="L99" s="83">
        <v>16660.657835201004</v>
      </c>
      <c r="M99" s="84">
        <v>6.1269189262947808E-3</v>
      </c>
      <c r="N99" s="84">
        <f t="shared" si="1"/>
        <v>5.3282081282387339E-3</v>
      </c>
      <c r="O99" s="84">
        <f>L99/'סכום נכסי הקרן'!$C$42</f>
        <v>8.8933471825832888E-4</v>
      </c>
    </row>
    <row r="100" spans="2:15">
      <c r="B100" s="76" t="s">
        <v>1125</v>
      </c>
      <c r="C100" s="73" t="s">
        <v>1126</v>
      </c>
      <c r="D100" s="86" t="s">
        <v>118</v>
      </c>
      <c r="E100" s="86" t="s">
        <v>294</v>
      </c>
      <c r="F100" s="73" t="s">
        <v>1127</v>
      </c>
      <c r="G100" s="86" t="s">
        <v>156</v>
      </c>
      <c r="H100" s="86" t="s">
        <v>131</v>
      </c>
      <c r="I100" s="83">
        <v>1921.7310250000003</v>
      </c>
      <c r="J100" s="85">
        <v>11580</v>
      </c>
      <c r="K100" s="73"/>
      <c r="L100" s="83">
        <v>222.53645269500007</v>
      </c>
      <c r="M100" s="84">
        <v>4.1621007459887993E-5</v>
      </c>
      <c r="N100" s="84">
        <f t="shared" si="1"/>
        <v>7.116889067691538E-5</v>
      </c>
      <c r="O100" s="84">
        <f>L100/'סכום נכסי הקרן'!$C$42</f>
        <v>1.1878846286703547E-5</v>
      </c>
    </row>
    <row r="101" spans="2:15">
      <c r="B101" s="76" t="s">
        <v>1128</v>
      </c>
      <c r="C101" s="73" t="s">
        <v>1129</v>
      </c>
      <c r="D101" s="86" t="s">
        <v>118</v>
      </c>
      <c r="E101" s="86" t="s">
        <v>294</v>
      </c>
      <c r="F101" s="73" t="s">
        <v>1130</v>
      </c>
      <c r="G101" s="86" t="s">
        <v>482</v>
      </c>
      <c r="H101" s="86" t="s">
        <v>131</v>
      </c>
      <c r="I101" s="83">
        <v>26030.615426000004</v>
      </c>
      <c r="J101" s="85">
        <v>8997</v>
      </c>
      <c r="K101" s="73"/>
      <c r="L101" s="83">
        <v>2341.9744698800005</v>
      </c>
      <c r="M101" s="84">
        <v>1.235519966513122E-3</v>
      </c>
      <c r="N101" s="84">
        <f t="shared" si="1"/>
        <v>7.4898167467177148E-4</v>
      </c>
      <c r="O101" s="84">
        <f>L101/'סכום נכסי הקרן'!$C$42</f>
        <v>1.2501302325159966E-4</v>
      </c>
    </row>
    <row r="102" spans="2:15">
      <c r="B102" s="76" t="s">
        <v>1131</v>
      </c>
      <c r="C102" s="73" t="s">
        <v>1132</v>
      </c>
      <c r="D102" s="86" t="s">
        <v>118</v>
      </c>
      <c r="E102" s="86" t="s">
        <v>294</v>
      </c>
      <c r="F102" s="73" t="s">
        <v>507</v>
      </c>
      <c r="G102" s="86" t="s">
        <v>508</v>
      </c>
      <c r="H102" s="86" t="s">
        <v>131</v>
      </c>
      <c r="I102" s="83">
        <v>127827.03926400002</v>
      </c>
      <c r="J102" s="85">
        <v>35950</v>
      </c>
      <c r="K102" s="73"/>
      <c r="L102" s="83">
        <v>45953.820615923003</v>
      </c>
      <c r="M102" s="84">
        <v>7.7823008896064525E-3</v>
      </c>
      <c r="N102" s="84">
        <f t="shared" si="1"/>
        <v>1.469638971950183E-2</v>
      </c>
      <c r="O102" s="84">
        <f>L102/'סכום נכסי הקרן'!$C$42</f>
        <v>2.4529840606898586E-3</v>
      </c>
    </row>
    <row r="103" spans="2:15">
      <c r="B103" s="76" t="s">
        <v>1133</v>
      </c>
      <c r="C103" s="73" t="s">
        <v>1134</v>
      </c>
      <c r="D103" s="86" t="s">
        <v>118</v>
      </c>
      <c r="E103" s="86" t="s">
        <v>294</v>
      </c>
      <c r="F103" s="73" t="s">
        <v>1135</v>
      </c>
      <c r="G103" s="86" t="s">
        <v>960</v>
      </c>
      <c r="H103" s="86" t="s">
        <v>131</v>
      </c>
      <c r="I103" s="83">
        <v>86819.118686000016</v>
      </c>
      <c r="J103" s="85">
        <v>12800</v>
      </c>
      <c r="K103" s="73"/>
      <c r="L103" s="83">
        <v>11112.847191781999</v>
      </c>
      <c r="M103" s="84">
        <v>1.9614163369385102E-3</v>
      </c>
      <c r="N103" s="84">
        <f t="shared" si="1"/>
        <v>3.5539750783444065E-3</v>
      </c>
      <c r="O103" s="84">
        <f>L103/'סכום נכסי הקרן'!$C$42</f>
        <v>5.9319631458190083E-4</v>
      </c>
    </row>
    <row r="104" spans="2:15">
      <c r="B104" s="76" t="s">
        <v>1136</v>
      </c>
      <c r="C104" s="73" t="s">
        <v>1137</v>
      </c>
      <c r="D104" s="86" t="s">
        <v>118</v>
      </c>
      <c r="E104" s="86" t="s">
        <v>294</v>
      </c>
      <c r="F104" s="73" t="s">
        <v>622</v>
      </c>
      <c r="G104" s="86" t="s">
        <v>482</v>
      </c>
      <c r="H104" s="86" t="s">
        <v>131</v>
      </c>
      <c r="I104" s="83">
        <v>242060.01000100002</v>
      </c>
      <c r="J104" s="85">
        <v>2255</v>
      </c>
      <c r="K104" s="73"/>
      <c r="L104" s="83">
        <v>5458.453225526001</v>
      </c>
      <c r="M104" s="84">
        <v>4.4694727233848142E-3</v>
      </c>
      <c r="N104" s="84">
        <f t="shared" si="1"/>
        <v>1.7456558517401238E-3</v>
      </c>
      <c r="O104" s="84">
        <f>L104/'סכום נכסי הקרן'!$C$42</f>
        <v>2.913685647629691E-4</v>
      </c>
    </row>
    <row r="105" spans="2:15">
      <c r="B105" s="76" t="s">
        <v>1138</v>
      </c>
      <c r="C105" s="73" t="s">
        <v>1139</v>
      </c>
      <c r="D105" s="86" t="s">
        <v>118</v>
      </c>
      <c r="E105" s="86" t="s">
        <v>294</v>
      </c>
      <c r="F105" s="73" t="s">
        <v>384</v>
      </c>
      <c r="G105" s="86" t="s">
        <v>310</v>
      </c>
      <c r="H105" s="86" t="s">
        <v>131</v>
      </c>
      <c r="I105" s="83">
        <v>83985.641593000008</v>
      </c>
      <c r="J105" s="85">
        <v>21470</v>
      </c>
      <c r="K105" s="73"/>
      <c r="L105" s="83">
        <v>18031.717250081001</v>
      </c>
      <c r="M105" s="84">
        <v>6.8845413077110295E-3</v>
      </c>
      <c r="N105" s="84">
        <f t="shared" si="1"/>
        <v>5.7666836068736215E-3</v>
      </c>
      <c r="O105" s="84">
        <f>L105/'סכום נכסי הקרן'!$C$42</f>
        <v>9.6252094838854036E-4</v>
      </c>
    </row>
    <row r="106" spans="2:15">
      <c r="B106" s="76" t="s">
        <v>1140</v>
      </c>
      <c r="C106" s="73" t="s">
        <v>1141</v>
      </c>
      <c r="D106" s="86" t="s">
        <v>118</v>
      </c>
      <c r="E106" s="86" t="s">
        <v>294</v>
      </c>
      <c r="F106" s="73" t="s">
        <v>386</v>
      </c>
      <c r="G106" s="86" t="s">
        <v>310</v>
      </c>
      <c r="H106" s="86" t="s">
        <v>131</v>
      </c>
      <c r="I106" s="83">
        <v>1205590.3484789999</v>
      </c>
      <c r="J106" s="85">
        <v>1625</v>
      </c>
      <c r="K106" s="73"/>
      <c r="L106" s="83">
        <v>19590.843162782003</v>
      </c>
      <c r="M106" s="84">
        <v>6.2158803696141778E-3</v>
      </c>
      <c r="N106" s="84">
        <f t="shared" si="1"/>
        <v>6.2653042161660809E-3</v>
      </c>
      <c r="O106" s="84">
        <f>L106/'סכום נכסי הקרן'!$C$42</f>
        <v>1.0457460417802069E-3</v>
      </c>
    </row>
    <row r="107" spans="2:15">
      <c r="B107" s="76" t="s">
        <v>1142</v>
      </c>
      <c r="C107" s="73" t="s">
        <v>1143</v>
      </c>
      <c r="D107" s="86" t="s">
        <v>118</v>
      </c>
      <c r="E107" s="86" t="s">
        <v>294</v>
      </c>
      <c r="F107" s="73" t="s">
        <v>1144</v>
      </c>
      <c r="G107" s="86" t="s">
        <v>546</v>
      </c>
      <c r="H107" s="86" t="s">
        <v>131</v>
      </c>
      <c r="I107" s="83">
        <v>123491.12749000001</v>
      </c>
      <c r="J107" s="85">
        <v>7180</v>
      </c>
      <c r="K107" s="73"/>
      <c r="L107" s="83">
        <v>8866.6629537579993</v>
      </c>
      <c r="M107" s="84">
        <v>2.5492088914454833E-3</v>
      </c>
      <c r="N107" s="84">
        <f t="shared" si="1"/>
        <v>2.8356278658307047E-3</v>
      </c>
      <c r="O107" s="84">
        <f>L107/'סכום נכסי הקרן'!$C$42</f>
        <v>4.7329650952985901E-4</v>
      </c>
    </row>
    <row r="108" spans="2:15">
      <c r="B108" s="76" t="s">
        <v>1145</v>
      </c>
      <c r="C108" s="73" t="s">
        <v>1146</v>
      </c>
      <c r="D108" s="86" t="s">
        <v>118</v>
      </c>
      <c r="E108" s="86" t="s">
        <v>294</v>
      </c>
      <c r="F108" s="73" t="s">
        <v>1147</v>
      </c>
      <c r="G108" s="86" t="s">
        <v>546</v>
      </c>
      <c r="H108" s="86" t="s">
        <v>131</v>
      </c>
      <c r="I108" s="83">
        <v>30856.850722000003</v>
      </c>
      <c r="J108" s="85">
        <v>21910</v>
      </c>
      <c r="K108" s="73"/>
      <c r="L108" s="83">
        <v>6760.7359932380014</v>
      </c>
      <c r="M108" s="84">
        <v>2.2399669561716557E-3</v>
      </c>
      <c r="N108" s="84">
        <f t="shared" si="1"/>
        <v>2.1621360229808892E-3</v>
      </c>
      <c r="O108" s="84">
        <f>L108/'סכום נכסי הקרן'!$C$42</f>
        <v>3.6088354368948134E-4</v>
      </c>
    </row>
    <row r="109" spans="2:15">
      <c r="B109" s="76" t="s">
        <v>1148</v>
      </c>
      <c r="C109" s="73" t="s">
        <v>1149</v>
      </c>
      <c r="D109" s="86" t="s">
        <v>118</v>
      </c>
      <c r="E109" s="86" t="s">
        <v>294</v>
      </c>
      <c r="F109" s="73" t="s">
        <v>1150</v>
      </c>
      <c r="G109" s="86" t="s">
        <v>125</v>
      </c>
      <c r="H109" s="86" t="s">
        <v>131</v>
      </c>
      <c r="I109" s="83">
        <v>3069414.7787770005</v>
      </c>
      <c r="J109" s="85">
        <v>282</v>
      </c>
      <c r="K109" s="73"/>
      <c r="L109" s="83">
        <v>8655.7496760740014</v>
      </c>
      <c r="M109" s="84">
        <v>2.7311091575768602E-3</v>
      </c>
      <c r="N109" s="84">
        <f t="shared" si="1"/>
        <v>2.7681761570431331E-3</v>
      </c>
      <c r="O109" s="84">
        <f>L109/'סכום נכסי הקרן'!$C$42</f>
        <v>4.6203810051375575E-4</v>
      </c>
    </row>
    <row r="110" spans="2:15">
      <c r="B110" s="76" t="s">
        <v>1151</v>
      </c>
      <c r="C110" s="73" t="s">
        <v>1152</v>
      </c>
      <c r="D110" s="86" t="s">
        <v>118</v>
      </c>
      <c r="E110" s="86" t="s">
        <v>294</v>
      </c>
      <c r="F110" s="73" t="s">
        <v>1153</v>
      </c>
      <c r="G110" s="86" t="s">
        <v>318</v>
      </c>
      <c r="H110" s="86" t="s">
        <v>131</v>
      </c>
      <c r="I110" s="83">
        <v>2936915.9560450003</v>
      </c>
      <c r="J110" s="85">
        <v>315</v>
      </c>
      <c r="K110" s="73"/>
      <c r="L110" s="83">
        <v>9251.2852615419997</v>
      </c>
      <c r="M110" s="84">
        <v>3.2035246848675565E-3</v>
      </c>
      <c r="N110" s="84">
        <f t="shared" si="1"/>
        <v>2.958633075283284E-3</v>
      </c>
      <c r="O110" s="84">
        <f>L110/'סכום נכסי הקרן'!$C$42</f>
        <v>4.9382738982956995E-4</v>
      </c>
    </row>
    <row r="111" spans="2:15">
      <c r="B111" s="76" t="s">
        <v>1154</v>
      </c>
      <c r="C111" s="73" t="s">
        <v>1155</v>
      </c>
      <c r="D111" s="86" t="s">
        <v>118</v>
      </c>
      <c r="E111" s="86" t="s">
        <v>294</v>
      </c>
      <c r="F111" s="73" t="s">
        <v>545</v>
      </c>
      <c r="G111" s="86" t="s">
        <v>546</v>
      </c>
      <c r="H111" s="86" t="s">
        <v>131</v>
      </c>
      <c r="I111" s="83">
        <v>2216326.0540319998</v>
      </c>
      <c r="J111" s="85">
        <v>1935</v>
      </c>
      <c r="K111" s="73"/>
      <c r="L111" s="83">
        <v>42885.909145832011</v>
      </c>
      <c r="M111" s="84">
        <v>8.3425406942397584E-3</v>
      </c>
      <c r="N111" s="84">
        <f t="shared" si="1"/>
        <v>1.3715247738594061E-2</v>
      </c>
      <c r="O111" s="84">
        <f>L111/'סכום נכסי הקרן'!$C$42</f>
        <v>2.2892210082412186E-3</v>
      </c>
    </row>
    <row r="112" spans="2:15">
      <c r="B112" s="76" t="s">
        <v>1156</v>
      </c>
      <c r="C112" s="73" t="s">
        <v>1157</v>
      </c>
      <c r="D112" s="86" t="s">
        <v>118</v>
      </c>
      <c r="E112" s="86" t="s">
        <v>294</v>
      </c>
      <c r="F112" s="73" t="s">
        <v>1158</v>
      </c>
      <c r="G112" s="86" t="s">
        <v>126</v>
      </c>
      <c r="H112" s="86" t="s">
        <v>131</v>
      </c>
      <c r="I112" s="83">
        <v>31689.190864000004</v>
      </c>
      <c r="J112" s="85">
        <v>28130</v>
      </c>
      <c r="K112" s="73"/>
      <c r="L112" s="83">
        <v>8914.1693899780021</v>
      </c>
      <c r="M112" s="84">
        <v>3.6907974811556631E-3</v>
      </c>
      <c r="N112" s="84">
        <f t="shared" si="1"/>
        <v>2.8508207941120999E-3</v>
      </c>
      <c r="O112" s="84">
        <f>L112/'סכום נכסי הקרן'!$C$42</f>
        <v>4.758323711680417E-4</v>
      </c>
    </row>
    <row r="113" spans="2:15">
      <c r="B113" s="76" t="s">
        <v>1159</v>
      </c>
      <c r="C113" s="73" t="s">
        <v>1160</v>
      </c>
      <c r="D113" s="86" t="s">
        <v>118</v>
      </c>
      <c r="E113" s="86" t="s">
        <v>294</v>
      </c>
      <c r="F113" s="73" t="s">
        <v>1161</v>
      </c>
      <c r="G113" s="86" t="s">
        <v>987</v>
      </c>
      <c r="H113" s="86" t="s">
        <v>131</v>
      </c>
      <c r="I113" s="83">
        <v>416565.33241100004</v>
      </c>
      <c r="J113" s="85">
        <v>1105</v>
      </c>
      <c r="K113" s="73"/>
      <c r="L113" s="83">
        <v>4603.0469231440002</v>
      </c>
      <c r="M113" s="84">
        <v>4.162124841154663E-3</v>
      </c>
      <c r="N113" s="84">
        <f t="shared" si="1"/>
        <v>1.4720902543680539E-3</v>
      </c>
      <c r="O113" s="84">
        <f>L113/'סכום נכסי הקרן'!$C$42</f>
        <v>2.4570755122735815E-4</v>
      </c>
    </row>
    <row r="114" spans="2:15">
      <c r="B114" s="72"/>
      <c r="C114" s="73"/>
      <c r="D114" s="73"/>
      <c r="E114" s="73"/>
      <c r="F114" s="73"/>
      <c r="G114" s="73"/>
      <c r="H114" s="73"/>
      <c r="I114" s="83"/>
      <c r="J114" s="85"/>
      <c r="K114" s="73"/>
      <c r="L114" s="73"/>
      <c r="M114" s="73"/>
      <c r="N114" s="84"/>
      <c r="O114" s="73"/>
    </row>
    <row r="115" spans="2:15">
      <c r="B115" s="89" t="s">
        <v>27</v>
      </c>
      <c r="C115" s="71"/>
      <c r="D115" s="71"/>
      <c r="E115" s="71"/>
      <c r="F115" s="71"/>
      <c r="G115" s="71"/>
      <c r="H115" s="71"/>
      <c r="I115" s="80"/>
      <c r="J115" s="82"/>
      <c r="K115" s="80">
        <v>38.117777019000009</v>
      </c>
      <c r="L115" s="80">
        <f>SUM(L116:L185)</f>
        <v>159067.15970397307</v>
      </c>
      <c r="M115" s="71"/>
      <c r="N115" s="81">
        <f t="shared" si="1"/>
        <v>5.0870916482052157E-2</v>
      </c>
      <c r="O115" s="81">
        <f>L115/'סכום נכסי הקרן'!$C$42</f>
        <v>8.4908980821031786E-3</v>
      </c>
    </row>
    <row r="116" spans="2:15">
      <c r="B116" s="76" t="s">
        <v>1162</v>
      </c>
      <c r="C116" s="73" t="s">
        <v>1163</v>
      </c>
      <c r="D116" s="86" t="s">
        <v>118</v>
      </c>
      <c r="E116" s="86" t="s">
        <v>294</v>
      </c>
      <c r="F116" s="73" t="s">
        <v>1164</v>
      </c>
      <c r="G116" s="86" t="s">
        <v>1165</v>
      </c>
      <c r="H116" s="86" t="s">
        <v>131</v>
      </c>
      <c r="I116" s="83">
        <v>1859404.7525740003</v>
      </c>
      <c r="J116" s="85">
        <v>147.80000000000001</v>
      </c>
      <c r="K116" s="73"/>
      <c r="L116" s="83">
        <v>2748.2002244580008</v>
      </c>
      <c r="M116" s="84">
        <v>6.2637202419821821E-3</v>
      </c>
      <c r="N116" s="84">
        <f t="shared" si="1"/>
        <v>8.7889583465585721E-4</v>
      </c>
      <c r="O116" s="84">
        <f>L116/'סכום נכסי הקרן'!$C$42</f>
        <v>1.4669708102233201E-4</v>
      </c>
    </row>
    <row r="117" spans="2:15">
      <c r="B117" s="76" t="s">
        <v>1166</v>
      </c>
      <c r="C117" s="73" t="s">
        <v>1167</v>
      </c>
      <c r="D117" s="86" t="s">
        <v>118</v>
      </c>
      <c r="E117" s="86" t="s">
        <v>294</v>
      </c>
      <c r="F117" s="73" t="s">
        <v>1168</v>
      </c>
      <c r="G117" s="86" t="s">
        <v>475</v>
      </c>
      <c r="H117" s="86" t="s">
        <v>131</v>
      </c>
      <c r="I117" s="83">
        <v>753244.99793600012</v>
      </c>
      <c r="J117" s="85">
        <v>427.1</v>
      </c>
      <c r="K117" s="73"/>
      <c r="L117" s="83">
        <v>3217.1093859560006</v>
      </c>
      <c r="M117" s="84">
        <v>4.5691213961653529E-3</v>
      </c>
      <c r="N117" s="84">
        <f t="shared" si="1"/>
        <v>1.028856636348842E-3</v>
      </c>
      <c r="O117" s="84">
        <f>L117/'סכום נכסי הקרן'!$C$42</f>
        <v>1.7172713692735695E-4</v>
      </c>
    </row>
    <row r="118" spans="2:15">
      <c r="B118" s="76" t="s">
        <v>1169</v>
      </c>
      <c r="C118" s="73" t="s">
        <v>1170</v>
      </c>
      <c r="D118" s="86" t="s">
        <v>118</v>
      </c>
      <c r="E118" s="86" t="s">
        <v>294</v>
      </c>
      <c r="F118" s="73" t="s">
        <v>1171</v>
      </c>
      <c r="G118" s="86" t="s">
        <v>1172</v>
      </c>
      <c r="H118" s="86" t="s">
        <v>131</v>
      </c>
      <c r="I118" s="83">
        <v>25670.483032000004</v>
      </c>
      <c r="J118" s="85">
        <v>1975</v>
      </c>
      <c r="K118" s="73"/>
      <c r="L118" s="83">
        <v>506.99203988100004</v>
      </c>
      <c r="M118" s="84">
        <v>5.7441275472164223E-3</v>
      </c>
      <c r="N118" s="84">
        <f t="shared" si="1"/>
        <v>1.6214000278781248E-4</v>
      </c>
      <c r="O118" s="84">
        <f>L118/'סכום נכסי הקרן'!$C$42</f>
        <v>2.7062894359077681E-5</v>
      </c>
    </row>
    <row r="119" spans="2:15">
      <c r="B119" s="76" t="s">
        <v>1173</v>
      </c>
      <c r="C119" s="73" t="s">
        <v>1174</v>
      </c>
      <c r="D119" s="86" t="s">
        <v>118</v>
      </c>
      <c r="E119" s="86" t="s">
        <v>294</v>
      </c>
      <c r="F119" s="73" t="s">
        <v>1175</v>
      </c>
      <c r="G119" s="86" t="s">
        <v>127</v>
      </c>
      <c r="H119" s="86" t="s">
        <v>131</v>
      </c>
      <c r="I119" s="83">
        <v>335540.69398100005</v>
      </c>
      <c r="J119" s="85">
        <v>461.8</v>
      </c>
      <c r="K119" s="73"/>
      <c r="L119" s="83">
        <v>1549.5269246519999</v>
      </c>
      <c r="M119" s="84">
        <v>6.0994624413297886E-3</v>
      </c>
      <c r="N119" s="84">
        <f t="shared" si="1"/>
        <v>4.9555077815785096E-4</v>
      </c>
      <c r="O119" s="84">
        <f>L119/'סכום נכסי הקרן'!$C$42</f>
        <v>8.2712705860720029E-5</v>
      </c>
    </row>
    <row r="120" spans="2:15">
      <c r="B120" s="76" t="s">
        <v>1176</v>
      </c>
      <c r="C120" s="73" t="s">
        <v>1177</v>
      </c>
      <c r="D120" s="86" t="s">
        <v>118</v>
      </c>
      <c r="E120" s="86" t="s">
        <v>294</v>
      </c>
      <c r="F120" s="73" t="s">
        <v>1178</v>
      </c>
      <c r="G120" s="86" t="s">
        <v>127</v>
      </c>
      <c r="H120" s="86" t="s">
        <v>131</v>
      </c>
      <c r="I120" s="83">
        <v>147547.58706799999</v>
      </c>
      <c r="J120" s="85">
        <v>2608</v>
      </c>
      <c r="K120" s="73"/>
      <c r="L120" s="83">
        <v>3848.0410707420006</v>
      </c>
      <c r="M120" s="84">
        <v>8.7319961887512652E-3</v>
      </c>
      <c r="N120" s="84">
        <f t="shared" si="1"/>
        <v>1.230633502814305E-3</v>
      </c>
      <c r="O120" s="84">
        <f>L120/'סכום נכסי הקרן'!$C$42</f>
        <v>2.0540584623641471E-4</v>
      </c>
    </row>
    <row r="121" spans="2:15">
      <c r="B121" s="76" t="s">
        <v>1179</v>
      </c>
      <c r="C121" s="73" t="s">
        <v>1180</v>
      </c>
      <c r="D121" s="86" t="s">
        <v>118</v>
      </c>
      <c r="E121" s="86" t="s">
        <v>294</v>
      </c>
      <c r="F121" s="73" t="s">
        <v>1181</v>
      </c>
      <c r="G121" s="86" t="s">
        <v>456</v>
      </c>
      <c r="H121" s="86" t="s">
        <v>131</v>
      </c>
      <c r="I121" s="83">
        <v>48427.621830000004</v>
      </c>
      <c r="J121" s="85">
        <v>9912</v>
      </c>
      <c r="K121" s="73"/>
      <c r="L121" s="83">
        <v>4800.1458757900009</v>
      </c>
      <c r="M121" s="84">
        <v>1.2106905457500001E-2</v>
      </c>
      <c r="N121" s="84">
        <f t="shared" si="1"/>
        <v>1.5351240344230594E-3</v>
      </c>
      <c r="O121" s="84">
        <f>L121/'סכום נכסי הקרן'!$C$42</f>
        <v>2.5622856085700754E-4</v>
      </c>
    </row>
    <row r="122" spans="2:15">
      <c r="B122" s="76" t="s">
        <v>1182</v>
      </c>
      <c r="C122" s="73" t="s">
        <v>1183</v>
      </c>
      <c r="D122" s="86" t="s">
        <v>118</v>
      </c>
      <c r="E122" s="86" t="s">
        <v>294</v>
      </c>
      <c r="F122" s="73" t="s">
        <v>1184</v>
      </c>
      <c r="G122" s="86" t="s">
        <v>126</v>
      </c>
      <c r="H122" s="86" t="s">
        <v>131</v>
      </c>
      <c r="I122" s="83">
        <v>184486.17840000003</v>
      </c>
      <c r="J122" s="85">
        <v>625.9</v>
      </c>
      <c r="K122" s="73"/>
      <c r="L122" s="83">
        <v>1154.6989906060003</v>
      </c>
      <c r="M122" s="84">
        <v>3.2463151017645586E-3</v>
      </c>
      <c r="N122" s="84">
        <f t="shared" si="1"/>
        <v>3.6928172994567265E-4</v>
      </c>
      <c r="O122" s="84">
        <f>L122/'סכום נכסי הקרן'!$C$42</f>
        <v>6.1637056089950887E-5</v>
      </c>
    </row>
    <row r="123" spans="2:15">
      <c r="B123" s="76" t="s">
        <v>1185</v>
      </c>
      <c r="C123" s="73" t="s">
        <v>1186</v>
      </c>
      <c r="D123" s="86" t="s">
        <v>118</v>
      </c>
      <c r="E123" s="86" t="s">
        <v>294</v>
      </c>
      <c r="F123" s="73" t="s">
        <v>1187</v>
      </c>
      <c r="G123" s="86" t="s">
        <v>126</v>
      </c>
      <c r="H123" s="86" t="s">
        <v>131</v>
      </c>
      <c r="I123" s="83">
        <v>9434.7338550000022</v>
      </c>
      <c r="J123" s="85">
        <v>6915</v>
      </c>
      <c r="K123" s="73"/>
      <c r="L123" s="83">
        <v>652.41186483500019</v>
      </c>
      <c r="M123" s="84">
        <v>8.4328241185036956E-4</v>
      </c>
      <c r="N123" s="84">
        <f t="shared" si="1"/>
        <v>2.0864639533192236E-4</v>
      </c>
      <c r="O123" s="84">
        <f>L123/'סכום נכסי הקרן'!$C$42</f>
        <v>3.4825306884073932E-5</v>
      </c>
    </row>
    <row r="124" spans="2:15">
      <c r="B124" s="76" t="s">
        <v>1188</v>
      </c>
      <c r="C124" s="73" t="s">
        <v>1189</v>
      </c>
      <c r="D124" s="86" t="s">
        <v>118</v>
      </c>
      <c r="E124" s="86" t="s">
        <v>294</v>
      </c>
      <c r="F124" s="73" t="s">
        <v>630</v>
      </c>
      <c r="G124" s="86" t="s">
        <v>523</v>
      </c>
      <c r="H124" s="86" t="s">
        <v>131</v>
      </c>
      <c r="I124" s="83">
        <v>14894.875959000003</v>
      </c>
      <c r="J124" s="85">
        <v>6622</v>
      </c>
      <c r="K124" s="73"/>
      <c r="L124" s="83">
        <v>986.33868602700011</v>
      </c>
      <c r="M124" s="84">
        <v>1.1589011828359822E-3</v>
      </c>
      <c r="N124" s="84">
        <f t="shared" si="1"/>
        <v>3.1543879335794366E-4</v>
      </c>
      <c r="O124" s="84">
        <f>L124/'סכום נכסי הקרן'!$C$42</f>
        <v>5.2650096179982536E-5</v>
      </c>
    </row>
    <row r="125" spans="2:15">
      <c r="B125" s="76" t="s">
        <v>1190</v>
      </c>
      <c r="C125" s="73" t="s">
        <v>1191</v>
      </c>
      <c r="D125" s="86" t="s">
        <v>118</v>
      </c>
      <c r="E125" s="86" t="s">
        <v>294</v>
      </c>
      <c r="F125" s="73" t="s">
        <v>1192</v>
      </c>
      <c r="G125" s="86" t="s">
        <v>1193</v>
      </c>
      <c r="H125" s="86" t="s">
        <v>131</v>
      </c>
      <c r="I125" s="83">
        <v>168116.64292100002</v>
      </c>
      <c r="J125" s="85">
        <v>343.1</v>
      </c>
      <c r="K125" s="73"/>
      <c r="L125" s="83">
        <v>576.80820209400008</v>
      </c>
      <c r="M125" s="84">
        <v>8.6553948776358514E-3</v>
      </c>
      <c r="N125" s="84">
        <f t="shared" si="1"/>
        <v>1.844677551890281E-4</v>
      </c>
      <c r="O125" s="84">
        <f>L125/'סכום נכסי הקרן'!$C$42</f>
        <v>3.0789634177261282E-5</v>
      </c>
    </row>
    <row r="126" spans="2:15">
      <c r="B126" s="76" t="s">
        <v>1194</v>
      </c>
      <c r="C126" s="73" t="s">
        <v>1195</v>
      </c>
      <c r="D126" s="86" t="s">
        <v>118</v>
      </c>
      <c r="E126" s="86" t="s">
        <v>294</v>
      </c>
      <c r="F126" s="73" t="s">
        <v>1196</v>
      </c>
      <c r="G126" s="86" t="s">
        <v>318</v>
      </c>
      <c r="H126" s="86" t="s">
        <v>131</v>
      </c>
      <c r="I126" s="83">
        <v>96062.491178000011</v>
      </c>
      <c r="J126" s="85">
        <v>4378</v>
      </c>
      <c r="K126" s="73"/>
      <c r="L126" s="83">
        <v>4205.6158637540002</v>
      </c>
      <c r="M126" s="84">
        <v>5.9894262606399037E-3</v>
      </c>
      <c r="N126" s="84">
        <f t="shared" si="1"/>
        <v>1.3449887063978275E-3</v>
      </c>
      <c r="O126" s="84">
        <f>L126/'סכום נכסי הקרן'!$C$42</f>
        <v>2.2449294837518632E-4</v>
      </c>
    </row>
    <row r="127" spans="2:15">
      <c r="B127" s="76" t="s">
        <v>1197</v>
      </c>
      <c r="C127" s="73" t="s">
        <v>1198</v>
      </c>
      <c r="D127" s="86" t="s">
        <v>118</v>
      </c>
      <c r="E127" s="86" t="s">
        <v>294</v>
      </c>
      <c r="F127" s="73" t="s">
        <v>1199</v>
      </c>
      <c r="G127" s="86" t="s">
        <v>154</v>
      </c>
      <c r="H127" s="86" t="s">
        <v>131</v>
      </c>
      <c r="I127" s="83">
        <v>9818.5081530000025</v>
      </c>
      <c r="J127" s="85">
        <v>8800</v>
      </c>
      <c r="K127" s="73"/>
      <c r="L127" s="83">
        <v>864.02871745800019</v>
      </c>
      <c r="M127" s="84">
        <v>9.0921785595523099E-4</v>
      </c>
      <c r="N127" s="84">
        <f t="shared" si="1"/>
        <v>2.7632311286440047E-4</v>
      </c>
      <c r="O127" s="84">
        <f>L127/'סכום נכסי הקרן'!$C$42</f>
        <v>4.6121272257575616E-5</v>
      </c>
    </row>
    <row r="128" spans="2:15">
      <c r="B128" s="76" t="s">
        <v>1200</v>
      </c>
      <c r="C128" s="73" t="s">
        <v>1201</v>
      </c>
      <c r="D128" s="86" t="s">
        <v>118</v>
      </c>
      <c r="E128" s="86" t="s">
        <v>294</v>
      </c>
      <c r="F128" s="73" t="s">
        <v>1202</v>
      </c>
      <c r="G128" s="86" t="s">
        <v>1172</v>
      </c>
      <c r="H128" s="86" t="s">
        <v>131</v>
      </c>
      <c r="I128" s="83">
        <v>100903.15329300001</v>
      </c>
      <c r="J128" s="85">
        <v>474.8</v>
      </c>
      <c r="K128" s="73"/>
      <c r="L128" s="83">
        <v>479.08817178600009</v>
      </c>
      <c r="M128" s="84">
        <v>1.9434027034448407E-3</v>
      </c>
      <c r="N128" s="84">
        <f t="shared" si="1"/>
        <v>1.5321612845681514E-4</v>
      </c>
      <c r="O128" s="84">
        <f>L128/'סכום נכסי הקרן'!$C$42</f>
        <v>2.557340463327869E-5</v>
      </c>
    </row>
    <row r="129" spans="2:15">
      <c r="B129" s="76" t="s">
        <v>1203</v>
      </c>
      <c r="C129" s="73" t="s">
        <v>1204</v>
      </c>
      <c r="D129" s="86" t="s">
        <v>118</v>
      </c>
      <c r="E129" s="86" t="s">
        <v>294</v>
      </c>
      <c r="F129" s="73" t="s">
        <v>1205</v>
      </c>
      <c r="G129" s="86" t="s">
        <v>456</v>
      </c>
      <c r="H129" s="86" t="s">
        <v>131</v>
      </c>
      <c r="I129" s="83">
        <v>105776.61090100002</v>
      </c>
      <c r="J129" s="85">
        <v>2461</v>
      </c>
      <c r="K129" s="73"/>
      <c r="L129" s="83">
        <v>2603.1623942790002</v>
      </c>
      <c r="M129" s="84">
        <v>3.7785762970366206E-3</v>
      </c>
      <c r="N129" s="84">
        <f t="shared" si="1"/>
        <v>8.325116070157523E-4</v>
      </c>
      <c r="O129" s="84">
        <f>L129/'סכום נכסי הקרן'!$C$42</f>
        <v>1.3895505912170131E-4</v>
      </c>
    </row>
    <row r="130" spans="2:15">
      <c r="B130" s="76" t="s">
        <v>1206</v>
      </c>
      <c r="C130" s="73" t="s">
        <v>1207</v>
      </c>
      <c r="D130" s="86" t="s">
        <v>118</v>
      </c>
      <c r="E130" s="86" t="s">
        <v>294</v>
      </c>
      <c r="F130" s="73" t="s">
        <v>1208</v>
      </c>
      <c r="G130" s="86" t="s">
        <v>127</v>
      </c>
      <c r="H130" s="86" t="s">
        <v>131</v>
      </c>
      <c r="I130" s="83">
        <v>56467.836962000008</v>
      </c>
      <c r="J130" s="85">
        <v>1686</v>
      </c>
      <c r="K130" s="73"/>
      <c r="L130" s="83">
        <v>952.0477311730001</v>
      </c>
      <c r="M130" s="84">
        <v>8.6496457464461506E-3</v>
      </c>
      <c r="N130" s="84">
        <f t="shared" si="1"/>
        <v>3.0447227893904013E-4</v>
      </c>
      <c r="O130" s="84">
        <f>L130/'סכום נכסי הקרן'!$C$42</f>
        <v>5.081966805550246E-5</v>
      </c>
    </row>
    <row r="131" spans="2:15">
      <c r="B131" s="76" t="s">
        <v>1209</v>
      </c>
      <c r="C131" s="73" t="s">
        <v>1210</v>
      </c>
      <c r="D131" s="86" t="s">
        <v>118</v>
      </c>
      <c r="E131" s="86" t="s">
        <v>294</v>
      </c>
      <c r="F131" s="73" t="s">
        <v>1211</v>
      </c>
      <c r="G131" s="86" t="s">
        <v>456</v>
      </c>
      <c r="H131" s="86" t="s">
        <v>131</v>
      </c>
      <c r="I131" s="83">
        <v>24617.993996000005</v>
      </c>
      <c r="J131" s="85">
        <v>7850</v>
      </c>
      <c r="K131" s="73"/>
      <c r="L131" s="83">
        <v>1932.5125287120002</v>
      </c>
      <c r="M131" s="84">
        <v>4.8642414338312453E-3</v>
      </c>
      <c r="N131" s="84">
        <f t="shared" si="1"/>
        <v>6.1803255701291119E-4</v>
      </c>
      <c r="O131" s="84">
        <f>L131/'סכום נכסי הקרן'!$C$42</f>
        <v>1.0315622001560917E-4</v>
      </c>
    </row>
    <row r="132" spans="2:15">
      <c r="B132" s="76" t="s">
        <v>1212</v>
      </c>
      <c r="C132" s="73" t="s">
        <v>1213</v>
      </c>
      <c r="D132" s="86" t="s">
        <v>118</v>
      </c>
      <c r="E132" s="86" t="s">
        <v>294</v>
      </c>
      <c r="F132" s="73" t="s">
        <v>1214</v>
      </c>
      <c r="G132" s="86" t="s">
        <v>1215</v>
      </c>
      <c r="H132" s="86" t="s">
        <v>131</v>
      </c>
      <c r="I132" s="83">
        <v>75819.053429000021</v>
      </c>
      <c r="J132" s="85">
        <v>206</v>
      </c>
      <c r="K132" s="73"/>
      <c r="L132" s="83">
        <v>156.18725006500003</v>
      </c>
      <c r="M132" s="84">
        <v>2.5773865881012869E-3</v>
      </c>
      <c r="N132" s="84">
        <f t="shared" si="1"/>
        <v>4.9949898950886697E-5</v>
      </c>
      <c r="O132" s="84">
        <f>L132/'סכום נכסי הקרן'!$C$42</f>
        <v>8.3371704410508451E-6</v>
      </c>
    </row>
    <row r="133" spans="2:15">
      <c r="B133" s="76" t="s">
        <v>1216</v>
      </c>
      <c r="C133" s="73" t="s">
        <v>1217</v>
      </c>
      <c r="D133" s="86" t="s">
        <v>118</v>
      </c>
      <c r="E133" s="86" t="s">
        <v>294</v>
      </c>
      <c r="F133" s="73" t="s">
        <v>1218</v>
      </c>
      <c r="G133" s="86" t="s">
        <v>523</v>
      </c>
      <c r="H133" s="86" t="s">
        <v>131</v>
      </c>
      <c r="I133" s="83">
        <v>153738.48200000002</v>
      </c>
      <c r="J133" s="85">
        <v>956.7</v>
      </c>
      <c r="K133" s="73"/>
      <c r="L133" s="83">
        <v>1470.8160572940001</v>
      </c>
      <c r="M133" s="84">
        <v>3.3717083027261633E-3</v>
      </c>
      <c r="N133" s="84">
        <f t="shared" si="1"/>
        <v>4.7037842977965406E-4</v>
      </c>
      <c r="O133" s="84">
        <f>L133/'סכום נכסי הקרן'!$C$42</f>
        <v>7.8511172659684152E-5</v>
      </c>
    </row>
    <row r="134" spans="2:15">
      <c r="B134" s="76" t="s">
        <v>1219</v>
      </c>
      <c r="C134" s="73" t="s">
        <v>1220</v>
      </c>
      <c r="D134" s="86" t="s">
        <v>118</v>
      </c>
      <c r="E134" s="86" t="s">
        <v>294</v>
      </c>
      <c r="F134" s="73" t="s">
        <v>1221</v>
      </c>
      <c r="G134" s="86" t="s">
        <v>1079</v>
      </c>
      <c r="H134" s="86" t="s">
        <v>131</v>
      </c>
      <c r="I134" s="83">
        <v>155776.82366400003</v>
      </c>
      <c r="J134" s="85">
        <v>116.9</v>
      </c>
      <c r="K134" s="73"/>
      <c r="L134" s="83">
        <v>182.10310663200002</v>
      </c>
      <c r="M134" s="84">
        <v>1.5845981776037334E-3</v>
      </c>
      <c r="N134" s="84">
        <f t="shared" si="1"/>
        <v>5.8237991712674849E-5</v>
      </c>
      <c r="O134" s="84">
        <f>L134/'סכום נכסי הקרן'!$C$42</f>
        <v>9.7205414475509691E-6</v>
      </c>
    </row>
    <row r="135" spans="2:15">
      <c r="B135" s="76" t="s">
        <v>1222</v>
      </c>
      <c r="C135" s="73" t="s">
        <v>1223</v>
      </c>
      <c r="D135" s="86" t="s">
        <v>118</v>
      </c>
      <c r="E135" s="86" t="s">
        <v>294</v>
      </c>
      <c r="F135" s="73" t="s">
        <v>1224</v>
      </c>
      <c r="G135" s="86" t="s">
        <v>1215</v>
      </c>
      <c r="H135" s="86" t="s">
        <v>131</v>
      </c>
      <c r="I135" s="83">
        <v>169155.22323600002</v>
      </c>
      <c r="J135" s="85">
        <v>5770</v>
      </c>
      <c r="K135" s="73"/>
      <c r="L135" s="83">
        <v>9760.2563807450006</v>
      </c>
      <c r="M135" s="84">
        <v>6.8398804611008628E-3</v>
      </c>
      <c r="N135" s="84">
        <f t="shared" si="1"/>
        <v>3.1214060030512634E-3</v>
      </c>
      <c r="O135" s="84">
        <f>L135/'סכום נכסי הקרן'!$C$42</f>
        <v>5.2099592611279323E-4</v>
      </c>
    </row>
    <row r="136" spans="2:15">
      <c r="B136" s="76" t="s">
        <v>1225</v>
      </c>
      <c r="C136" s="73" t="s">
        <v>1226</v>
      </c>
      <c r="D136" s="86" t="s">
        <v>118</v>
      </c>
      <c r="E136" s="86" t="s">
        <v>294</v>
      </c>
      <c r="F136" s="73" t="s">
        <v>1227</v>
      </c>
      <c r="G136" s="86" t="s">
        <v>597</v>
      </c>
      <c r="H136" s="86" t="s">
        <v>131</v>
      </c>
      <c r="I136" s="83">
        <v>51281.776748000004</v>
      </c>
      <c r="J136" s="85">
        <v>9957</v>
      </c>
      <c r="K136" s="73"/>
      <c r="L136" s="83">
        <v>5106.1265108310008</v>
      </c>
      <c r="M136" s="84">
        <v>5.7945962231795937E-3</v>
      </c>
      <c r="N136" s="84">
        <f t="shared" si="1"/>
        <v>1.6329790244742032E-3</v>
      </c>
      <c r="O136" s="84">
        <f>L136/'סכום נכסי הקרן'!$C$42</f>
        <v>2.725616015177282E-4</v>
      </c>
    </row>
    <row r="137" spans="2:15">
      <c r="B137" s="76" t="s">
        <v>1228</v>
      </c>
      <c r="C137" s="73" t="s">
        <v>1229</v>
      </c>
      <c r="D137" s="86" t="s">
        <v>118</v>
      </c>
      <c r="E137" s="86" t="s">
        <v>294</v>
      </c>
      <c r="F137" s="73" t="s">
        <v>1230</v>
      </c>
      <c r="G137" s="86" t="s">
        <v>126</v>
      </c>
      <c r="H137" s="86" t="s">
        <v>131</v>
      </c>
      <c r="I137" s="83">
        <v>636477.31548000011</v>
      </c>
      <c r="J137" s="85">
        <v>187.1</v>
      </c>
      <c r="K137" s="73"/>
      <c r="L137" s="83">
        <v>1190.8490572630001</v>
      </c>
      <c r="M137" s="84">
        <v>4.2504580372681967E-3</v>
      </c>
      <c r="N137" s="84">
        <f t="shared" si="1"/>
        <v>3.8084280279786442E-4</v>
      </c>
      <c r="O137" s="84">
        <f>L137/'סכום נכסי הקרן'!$C$42</f>
        <v>6.356672235303784E-5</v>
      </c>
    </row>
    <row r="138" spans="2:15">
      <c r="B138" s="76" t="s">
        <v>1231</v>
      </c>
      <c r="C138" s="73" t="s">
        <v>1232</v>
      </c>
      <c r="D138" s="86" t="s">
        <v>118</v>
      </c>
      <c r="E138" s="86" t="s">
        <v>294</v>
      </c>
      <c r="F138" s="73" t="s">
        <v>1233</v>
      </c>
      <c r="G138" s="86" t="s">
        <v>154</v>
      </c>
      <c r="H138" s="86" t="s">
        <v>131</v>
      </c>
      <c r="I138" s="83">
        <v>74311.429305000012</v>
      </c>
      <c r="J138" s="85">
        <v>326.2</v>
      </c>
      <c r="K138" s="73"/>
      <c r="L138" s="83">
        <v>242.40388224500001</v>
      </c>
      <c r="M138" s="84">
        <v>4.1911850490203E-3</v>
      </c>
      <c r="N138" s="84">
        <f t="shared" si="1"/>
        <v>7.7522649373757546E-5</v>
      </c>
      <c r="O138" s="84">
        <f>L138/'סכום נכסי הקרן'!$C$42</f>
        <v>1.2939356323950419E-5</v>
      </c>
    </row>
    <row r="139" spans="2:15">
      <c r="B139" s="76" t="s">
        <v>1234</v>
      </c>
      <c r="C139" s="73" t="s">
        <v>1235</v>
      </c>
      <c r="D139" s="86" t="s">
        <v>118</v>
      </c>
      <c r="E139" s="86" t="s">
        <v>294</v>
      </c>
      <c r="F139" s="73" t="s">
        <v>1236</v>
      </c>
      <c r="G139" s="86" t="s">
        <v>127</v>
      </c>
      <c r="H139" s="86" t="s">
        <v>131</v>
      </c>
      <c r="I139" s="83">
        <v>599580.07980000007</v>
      </c>
      <c r="J139" s="85">
        <v>369.5</v>
      </c>
      <c r="K139" s="73"/>
      <c r="L139" s="83">
        <v>2215.4483948610005</v>
      </c>
      <c r="M139" s="84">
        <v>7.519794262329264E-3</v>
      </c>
      <c r="N139" s="84">
        <f t="shared" si="1"/>
        <v>7.0851765050064866E-4</v>
      </c>
      <c r="O139" s="84">
        <f>L139/'סכום נכסי הקרן'!$C$42</f>
        <v>1.1825914640037406E-4</v>
      </c>
    </row>
    <row r="140" spans="2:15">
      <c r="B140" s="76" t="s">
        <v>1237</v>
      </c>
      <c r="C140" s="73" t="s">
        <v>1238</v>
      </c>
      <c r="D140" s="86" t="s">
        <v>118</v>
      </c>
      <c r="E140" s="86" t="s">
        <v>294</v>
      </c>
      <c r="F140" s="73" t="s">
        <v>1239</v>
      </c>
      <c r="G140" s="86" t="s">
        <v>154</v>
      </c>
      <c r="H140" s="86" t="s">
        <v>131</v>
      </c>
      <c r="I140" s="83">
        <v>620382.35693000013</v>
      </c>
      <c r="J140" s="85">
        <v>169.8</v>
      </c>
      <c r="K140" s="73"/>
      <c r="L140" s="83">
        <v>1053.4092419140002</v>
      </c>
      <c r="M140" s="84">
        <v>5.7348541506725111E-3</v>
      </c>
      <c r="N140" s="84">
        <f t="shared" ref="N140:N200" si="2">IFERROR(L140/$L$11,0)</f>
        <v>3.3688847947343148E-4</v>
      </c>
      <c r="O140" s="84">
        <f>L140/'סכום נכסי הקרן'!$C$42</f>
        <v>5.6230277377700231E-5</v>
      </c>
    </row>
    <row r="141" spans="2:15">
      <c r="B141" s="76" t="s">
        <v>1240</v>
      </c>
      <c r="C141" s="73" t="s">
        <v>1241</v>
      </c>
      <c r="D141" s="86" t="s">
        <v>118</v>
      </c>
      <c r="E141" s="86" t="s">
        <v>294</v>
      </c>
      <c r="F141" s="73" t="s">
        <v>1242</v>
      </c>
      <c r="G141" s="86" t="s">
        <v>395</v>
      </c>
      <c r="H141" s="86" t="s">
        <v>131</v>
      </c>
      <c r="I141" s="83">
        <v>208060.80159000002</v>
      </c>
      <c r="J141" s="85">
        <v>1067</v>
      </c>
      <c r="K141" s="73"/>
      <c r="L141" s="83">
        <v>2220.0087548260003</v>
      </c>
      <c r="M141" s="84">
        <v>6.077990950705014E-3</v>
      </c>
      <c r="N141" s="84">
        <f t="shared" si="2"/>
        <v>7.0997608913335789E-4</v>
      </c>
      <c r="O141" s="84">
        <f>L141/'סכום נכסי הקרן'!$C$42</f>
        <v>1.1850257535046395E-4</v>
      </c>
    </row>
    <row r="142" spans="2:15">
      <c r="B142" s="76" t="s">
        <v>1243</v>
      </c>
      <c r="C142" s="73" t="s">
        <v>1244</v>
      </c>
      <c r="D142" s="86" t="s">
        <v>118</v>
      </c>
      <c r="E142" s="86" t="s">
        <v>294</v>
      </c>
      <c r="F142" s="73" t="s">
        <v>1245</v>
      </c>
      <c r="G142" s="86" t="s">
        <v>156</v>
      </c>
      <c r="H142" s="86" t="s">
        <v>131</v>
      </c>
      <c r="I142" s="83">
        <v>51616.926638999998</v>
      </c>
      <c r="J142" s="85">
        <v>2004</v>
      </c>
      <c r="K142" s="73"/>
      <c r="L142" s="83">
        <v>1034.403209847</v>
      </c>
      <c r="M142" s="84">
        <v>4.3660388432268651E-3</v>
      </c>
      <c r="N142" s="84">
        <f t="shared" si="2"/>
        <v>3.3081020240018197E-4</v>
      </c>
      <c r="O142" s="84">
        <f>L142/'סכום נכסי הקרן'!$C$42</f>
        <v>5.5215748159183903E-5</v>
      </c>
    </row>
    <row r="143" spans="2:15">
      <c r="B143" s="76" t="s">
        <v>1246</v>
      </c>
      <c r="C143" s="73" t="s">
        <v>1247</v>
      </c>
      <c r="D143" s="86" t="s">
        <v>118</v>
      </c>
      <c r="E143" s="86" t="s">
        <v>294</v>
      </c>
      <c r="F143" s="73" t="s">
        <v>552</v>
      </c>
      <c r="G143" s="86" t="s">
        <v>128</v>
      </c>
      <c r="H143" s="86" t="s">
        <v>131</v>
      </c>
      <c r="I143" s="83">
        <v>245075.97467200004</v>
      </c>
      <c r="J143" s="85">
        <v>982</v>
      </c>
      <c r="K143" s="73"/>
      <c r="L143" s="83">
        <v>2406.6460712770004</v>
      </c>
      <c r="M143" s="84">
        <v>3.5989956169011545E-3</v>
      </c>
      <c r="N143" s="84">
        <f t="shared" si="2"/>
        <v>7.6966415645839494E-4</v>
      </c>
      <c r="O143" s="84">
        <f>L143/'סכום נכסי הקרן'!$C$42</f>
        <v>1.2846514987088583E-4</v>
      </c>
    </row>
    <row r="144" spans="2:15">
      <c r="B144" s="76" t="s">
        <v>1248</v>
      </c>
      <c r="C144" s="73" t="s">
        <v>1249</v>
      </c>
      <c r="D144" s="86" t="s">
        <v>118</v>
      </c>
      <c r="E144" s="86" t="s">
        <v>294</v>
      </c>
      <c r="F144" s="73" t="s">
        <v>1250</v>
      </c>
      <c r="G144" s="86" t="s">
        <v>395</v>
      </c>
      <c r="H144" s="86" t="s">
        <v>131</v>
      </c>
      <c r="I144" s="83">
        <v>129897.41003500001</v>
      </c>
      <c r="J144" s="85">
        <v>619.70000000000005</v>
      </c>
      <c r="K144" s="73"/>
      <c r="L144" s="83">
        <v>804.97424975400008</v>
      </c>
      <c r="M144" s="84">
        <v>8.5572729828461806E-3</v>
      </c>
      <c r="N144" s="84">
        <f t="shared" si="2"/>
        <v>2.574370341788124E-4</v>
      </c>
      <c r="O144" s="84">
        <f>L144/'סכום נכסי הקרן'!$C$42</f>
        <v>4.2968984459763166E-5</v>
      </c>
    </row>
    <row r="145" spans="2:15">
      <c r="B145" s="76" t="s">
        <v>1251</v>
      </c>
      <c r="C145" s="73" t="s">
        <v>1252</v>
      </c>
      <c r="D145" s="86" t="s">
        <v>118</v>
      </c>
      <c r="E145" s="86" t="s">
        <v>294</v>
      </c>
      <c r="F145" s="73" t="s">
        <v>1253</v>
      </c>
      <c r="G145" s="86" t="s">
        <v>154</v>
      </c>
      <c r="H145" s="86" t="s">
        <v>131</v>
      </c>
      <c r="I145" s="83">
        <v>156244.41925700003</v>
      </c>
      <c r="J145" s="85">
        <v>456.4</v>
      </c>
      <c r="K145" s="73"/>
      <c r="L145" s="83">
        <v>713.09952948700004</v>
      </c>
      <c r="M145" s="84">
        <v>6.4992459048504713E-3</v>
      </c>
      <c r="N145" s="84">
        <f t="shared" si="2"/>
        <v>2.2805478312075368E-4</v>
      </c>
      <c r="O145" s="84">
        <f>L145/'סכום נכסי הקרן'!$C$42</f>
        <v>3.8064773637362018E-5</v>
      </c>
    </row>
    <row r="146" spans="2:15">
      <c r="B146" s="76" t="s">
        <v>1254</v>
      </c>
      <c r="C146" s="73" t="s">
        <v>1255</v>
      </c>
      <c r="D146" s="86" t="s">
        <v>118</v>
      </c>
      <c r="E146" s="86" t="s">
        <v>294</v>
      </c>
      <c r="F146" s="73" t="s">
        <v>1256</v>
      </c>
      <c r="G146" s="86" t="s">
        <v>1079</v>
      </c>
      <c r="H146" s="86" t="s">
        <v>131</v>
      </c>
      <c r="I146" s="83">
        <v>646800.39333100012</v>
      </c>
      <c r="J146" s="85">
        <v>36.200000000000003</v>
      </c>
      <c r="K146" s="73"/>
      <c r="L146" s="83">
        <v>234.14174254000002</v>
      </c>
      <c r="M146" s="84">
        <v>7.1111707104095914E-3</v>
      </c>
      <c r="N146" s="84">
        <f t="shared" si="2"/>
        <v>7.4880352750882704E-5</v>
      </c>
      <c r="O146" s="84">
        <f>L146/'סכום נכסי הקרן'!$C$42</f>
        <v>1.2498328859162534E-5</v>
      </c>
    </row>
    <row r="147" spans="2:15">
      <c r="B147" s="76" t="s">
        <v>1257</v>
      </c>
      <c r="C147" s="73" t="s">
        <v>1258</v>
      </c>
      <c r="D147" s="86" t="s">
        <v>118</v>
      </c>
      <c r="E147" s="86" t="s">
        <v>294</v>
      </c>
      <c r="F147" s="73" t="s">
        <v>1259</v>
      </c>
      <c r="G147" s="86" t="s">
        <v>546</v>
      </c>
      <c r="H147" s="86" t="s">
        <v>131</v>
      </c>
      <c r="I147" s="83">
        <v>388588.84901900007</v>
      </c>
      <c r="J147" s="85">
        <v>90.8</v>
      </c>
      <c r="K147" s="73"/>
      <c r="L147" s="83">
        <v>352.83867460100004</v>
      </c>
      <c r="M147" s="84">
        <v>2.222412214351713E-3</v>
      </c>
      <c r="N147" s="84">
        <f t="shared" si="2"/>
        <v>1.1284055603098271E-4</v>
      </c>
      <c r="O147" s="84">
        <f>L147/'סכום נכסי הקרן'!$C$42</f>
        <v>1.8834291320954721E-5</v>
      </c>
    </row>
    <row r="148" spans="2:15">
      <c r="B148" s="76" t="s">
        <v>1260</v>
      </c>
      <c r="C148" s="73" t="s">
        <v>1261</v>
      </c>
      <c r="D148" s="86" t="s">
        <v>118</v>
      </c>
      <c r="E148" s="86" t="s">
        <v>294</v>
      </c>
      <c r="F148" s="73" t="s">
        <v>1262</v>
      </c>
      <c r="G148" s="86" t="s">
        <v>987</v>
      </c>
      <c r="H148" s="86" t="s">
        <v>131</v>
      </c>
      <c r="I148" s="83">
        <v>90109.583416000009</v>
      </c>
      <c r="J148" s="85">
        <v>1900</v>
      </c>
      <c r="K148" s="73"/>
      <c r="L148" s="83">
        <v>1712.0820849050003</v>
      </c>
      <c r="M148" s="84">
        <v>6.3304514751895882E-3</v>
      </c>
      <c r="N148" s="84">
        <f t="shared" si="2"/>
        <v>5.4753718437989185E-4</v>
      </c>
      <c r="O148" s="84">
        <f>L148/'סכום נכסי הקרן'!$C$42</f>
        <v>9.1389791067979828E-5</v>
      </c>
    </row>
    <row r="149" spans="2:15">
      <c r="B149" s="76" t="s">
        <v>1263</v>
      </c>
      <c r="C149" s="73" t="s">
        <v>1264</v>
      </c>
      <c r="D149" s="86" t="s">
        <v>118</v>
      </c>
      <c r="E149" s="86" t="s">
        <v>294</v>
      </c>
      <c r="F149" s="73" t="s">
        <v>1265</v>
      </c>
      <c r="G149" s="86" t="s">
        <v>1266</v>
      </c>
      <c r="H149" s="86" t="s">
        <v>131</v>
      </c>
      <c r="I149" s="83">
        <v>551944.28802199999</v>
      </c>
      <c r="J149" s="85">
        <v>764.7</v>
      </c>
      <c r="K149" s="73"/>
      <c r="L149" s="83">
        <v>4220.7179707310015</v>
      </c>
      <c r="M149" s="84">
        <v>5.8655496061661653E-3</v>
      </c>
      <c r="N149" s="84">
        <f t="shared" si="2"/>
        <v>1.3498184778236819E-3</v>
      </c>
      <c r="O149" s="84">
        <f>L149/'סכום נכסי הקרן'!$C$42</f>
        <v>2.2529908869607578E-4</v>
      </c>
    </row>
    <row r="150" spans="2:15">
      <c r="B150" s="76" t="s">
        <v>1267</v>
      </c>
      <c r="C150" s="73" t="s">
        <v>1268</v>
      </c>
      <c r="D150" s="86" t="s">
        <v>118</v>
      </c>
      <c r="E150" s="86" t="s">
        <v>294</v>
      </c>
      <c r="F150" s="73" t="s">
        <v>1269</v>
      </c>
      <c r="G150" s="86" t="s">
        <v>597</v>
      </c>
      <c r="H150" s="86" t="s">
        <v>131</v>
      </c>
      <c r="I150" s="83">
        <v>77895.007213000019</v>
      </c>
      <c r="J150" s="85">
        <v>245.7</v>
      </c>
      <c r="K150" s="73"/>
      <c r="L150" s="83">
        <v>191.38803309800002</v>
      </c>
      <c r="M150" s="84">
        <v>1.0587368187380214E-3</v>
      </c>
      <c r="N150" s="84">
        <f t="shared" si="2"/>
        <v>6.1207383507140174E-5</v>
      </c>
      <c r="O150" s="84">
        <f>L150/'סכום נכסי הקרן'!$C$42</f>
        <v>1.0216164582265553E-5</v>
      </c>
    </row>
    <row r="151" spans="2:15">
      <c r="B151" s="76" t="s">
        <v>1270</v>
      </c>
      <c r="C151" s="73" t="s">
        <v>1271</v>
      </c>
      <c r="D151" s="86" t="s">
        <v>118</v>
      </c>
      <c r="E151" s="86" t="s">
        <v>294</v>
      </c>
      <c r="F151" s="73" t="s">
        <v>1272</v>
      </c>
      <c r="G151" s="86" t="s">
        <v>523</v>
      </c>
      <c r="H151" s="86" t="s">
        <v>131</v>
      </c>
      <c r="I151" s="83">
        <v>175971.06509700004</v>
      </c>
      <c r="J151" s="85">
        <v>531.6</v>
      </c>
      <c r="K151" s="73"/>
      <c r="L151" s="83">
        <v>935.46218236600009</v>
      </c>
      <c r="M151" s="84">
        <v>2.4195599509826554E-3</v>
      </c>
      <c r="N151" s="84">
        <f t="shared" si="2"/>
        <v>2.991680912629662E-4</v>
      </c>
      <c r="O151" s="84">
        <f>L151/'סכום נכסי הקרן'!$C$42</f>
        <v>4.9934342606691627E-5</v>
      </c>
    </row>
    <row r="152" spans="2:15">
      <c r="B152" s="76" t="s">
        <v>1273</v>
      </c>
      <c r="C152" s="73" t="s">
        <v>1274</v>
      </c>
      <c r="D152" s="86" t="s">
        <v>118</v>
      </c>
      <c r="E152" s="86" t="s">
        <v>294</v>
      </c>
      <c r="F152" s="73" t="s">
        <v>1275</v>
      </c>
      <c r="G152" s="86" t="s">
        <v>546</v>
      </c>
      <c r="H152" s="86" t="s">
        <v>131</v>
      </c>
      <c r="I152" s="83">
        <v>258405.94662300003</v>
      </c>
      <c r="J152" s="85">
        <v>206</v>
      </c>
      <c r="K152" s="73"/>
      <c r="L152" s="83">
        <v>532.31625004300008</v>
      </c>
      <c r="M152" s="84">
        <v>2.0693024068284003E-3</v>
      </c>
      <c r="N152" s="84">
        <f t="shared" si="2"/>
        <v>1.7023888242156295E-4</v>
      </c>
      <c r="O152" s="84">
        <f>L152/'סכום נכסי הקרן'!$C$42</f>
        <v>2.8414683678101609E-5</v>
      </c>
    </row>
    <row r="153" spans="2:15">
      <c r="B153" s="76" t="s">
        <v>1276</v>
      </c>
      <c r="C153" s="73" t="s">
        <v>1277</v>
      </c>
      <c r="D153" s="86" t="s">
        <v>118</v>
      </c>
      <c r="E153" s="86" t="s">
        <v>294</v>
      </c>
      <c r="F153" s="73" t="s">
        <v>1278</v>
      </c>
      <c r="G153" s="86" t="s">
        <v>508</v>
      </c>
      <c r="H153" s="86" t="s">
        <v>131</v>
      </c>
      <c r="I153" s="83">
        <v>61991.353143000008</v>
      </c>
      <c r="J153" s="85">
        <v>7412</v>
      </c>
      <c r="K153" s="73"/>
      <c r="L153" s="83">
        <v>4594.7990949540008</v>
      </c>
      <c r="M153" s="84">
        <v>1.0451527340119907E-3</v>
      </c>
      <c r="N153" s="84">
        <f t="shared" si="2"/>
        <v>1.4694525346791339E-3</v>
      </c>
      <c r="O153" s="84">
        <f>L153/'סכום נכסי הקרן'!$C$42</f>
        <v>2.452672877016228E-4</v>
      </c>
    </row>
    <row r="154" spans="2:15">
      <c r="B154" s="76" t="s">
        <v>1279</v>
      </c>
      <c r="C154" s="73" t="s">
        <v>1280</v>
      </c>
      <c r="D154" s="86" t="s">
        <v>118</v>
      </c>
      <c r="E154" s="86" t="s">
        <v>294</v>
      </c>
      <c r="F154" s="73" t="s">
        <v>1281</v>
      </c>
      <c r="G154" s="86" t="s">
        <v>127</v>
      </c>
      <c r="H154" s="86" t="s">
        <v>131</v>
      </c>
      <c r="I154" s="83">
        <v>90184.300317999994</v>
      </c>
      <c r="J154" s="85">
        <v>1352</v>
      </c>
      <c r="K154" s="73"/>
      <c r="L154" s="83">
        <v>1219.2917403030001</v>
      </c>
      <c r="M154" s="84">
        <v>7.8253219715677894E-3</v>
      </c>
      <c r="N154" s="84">
        <f t="shared" si="2"/>
        <v>3.8993899434454219E-4</v>
      </c>
      <c r="O154" s="84">
        <f>L154/'סכום נכסי הקרן'!$C$42</f>
        <v>6.5084973658484217E-5</v>
      </c>
    </row>
    <row r="155" spans="2:15">
      <c r="B155" s="76" t="s">
        <v>1282</v>
      </c>
      <c r="C155" s="73" t="s">
        <v>1283</v>
      </c>
      <c r="D155" s="86" t="s">
        <v>118</v>
      </c>
      <c r="E155" s="86" t="s">
        <v>294</v>
      </c>
      <c r="F155" s="73" t="s">
        <v>1284</v>
      </c>
      <c r="G155" s="86" t="s">
        <v>482</v>
      </c>
      <c r="H155" s="86" t="s">
        <v>131</v>
      </c>
      <c r="I155" s="83">
        <v>37829.659573000004</v>
      </c>
      <c r="J155" s="85">
        <v>28700</v>
      </c>
      <c r="K155" s="73"/>
      <c r="L155" s="83">
        <v>10857.112297546</v>
      </c>
      <c r="M155" s="84">
        <v>1.0363745132584808E-2</v>
      </c>
      <c r="N155" s="84">
        <f t="shared" si="2"/>
        <v>3.4721890675145357E-3</v>
      </c>
      <c r="O155" s="84">
        <f>L155/'סכום נכסי הקרן'!$C$42</f>
        <v>5.7954535779712916E-4</v>
      </c>
    </row>
    <row r="156" spans="2:15">
      <c r="B156" s="76" t="s">
        <v>1285</v>
      </c>
      <c r="C156" s="73" t="s">
        <v>1286</v>
      </c>
      <c r="D156" s="86" t="s">
        <v>118</v>
      </c>
      <c r="E156" s="86" t="s">
        <v>294</v>
      </c>
      <c r="F156" s="73" t="s">
        <v>1287</v>
      </c>
      <c r="G156" s="86" t="s">
        <v>1079</v>
      </c>
      <c r="H156" s="86" t="s">
        <v>131</v>
      </c>
      <c r="I156" s="83">
        <v>109999.88387100001</v>
      </c>
      <c r="J156" s="85">
        <v>619.29999999999995</v>
      </c>
      <c r="K156" s="73"/>
      <c r="L156" s="83">
        <v>681.22928081300017</v>
      </c>
      <c r="M156" s="84">
        <v>5.0291309918101433E-3</v>
      </c>
      <c r="N156" s="84">
        <f t="shared" si="2"/>
        <v>2.1786242939057774E-4</v>
      </c>
      <c r="O156" s="84">
        <f>L156/'סכום נכסי הקרן'!$C$42</f>
        <v>3.6363561181907215E-5</v>
      </c>
    </row>
    <row r="157" spans="2:15">
      <c r="B157" s="76" t="s">
        <v>1288</v>
      </c>
      <c r="C157" s="73" t="s">
        <v>1289</v>
      </c>
      <c r="D157" s="86" t="s">
        <v>118</v>
      </c>
      <c r="E157" s="86" t="s">
        <v>294</v>
      </c>
      <c r="F157" s="73" t="s">
        <v>1290</v>
      </c>
      <c r="G157" s="86" t="s">
        <v>987</v>
      </c>
      <c r="H157" s="86" t="s">
        <v>131</v>
      </c>
      <c r="I157" s="83">
        <v>3800.1208660000011</v>
      </c>
      <c r="J157" s="85">
        <v>12670</v>
      </c>
      <c r="K157" s="73"/>
      <c r="L157" s="83">
        <v>481.47531378000008</v>
      </c>
      <c r="M157" s="84">
        <v>1.1429539927526994E-3</v>
      </c>
      <c r="N157" s="84">
        <f t="shared" si="2"/>
        <v>1.5397955505746337E-4</v>
      </c>
      <c r="O157" s="84">
        <f>L157/'סכום נכסי הקרן'!$C$42</f>
        <v>2.5700828668612467E-5</v>
      </c>
    </row>
    <row r="158" spans="2:15">
      <c r="B158" s="76" t="s">
        <v>1291</v>
      </c>
      <c r="C158" s="73" t="s">
        <v>1292</v>
      </c>
      <c r="D158" s="86" t="s">
        <v>118</v>
      </c>
      <c r="E158" s="86" t="s">
        <v>294</v>
      </c>
      <c r="F158" s="73" t="s">
        <v>1293</v>
      </c>
      <c r="G158" s="86" t="s">
        <v>126</v>
      </c>
      <c r="H158" s="86" t="s">
        <v>131</v>
      </c>
      <c r="I158" s="83">
        <v>244387.53374900002</v>
      </c>
      <c r="J158" s="85">
        <v>839.3</v>
      </c>
      <c r="K158" s="73"/>
      <c r="L158" s="83">
        <v>2051.1445708350002</v>
      </c>
      <c r="M158" s="84">
        <v>6.1682704125205923E-3</v>
      </c>
      <c r="N158" s="84">
        <f t="shared" si="2"/>
        <v>6.5597200798547849E-4</v>
      </c>
      <c r="O158" s="84">
        <f>L158/'סכום נכסי הקרן'!$C$42</f>
        <v>1.0948871869612093E-4</v>
      </c>
    </row>
    <row r="159" spans="2:15">
      <c r="B159" s="76" t="s">
        <v>1296</v>
      </c>
      <c r="C159" s="73" t="s">
        <v>1297</v>
      </c>
      <c r="D159" s="86" t="s">
        <v>118</v>
      </c>
      <c r="E159" s="86" t="s">
        <v>294</v>
      </c>
      <c r="F159" s="73" t="s">
        <v>1298</v>
      </c>
      <c r="G159" s="86" t="s">
        <v>456</v>
      </c>
      <c r="H159" s="86" t="s">
        <v>131</v>
      </c>
      <c r="I159" s="83">
        <v>121502.05901000001</v>
      </c>
      <c r="J159" s="85">
        <v>8907</v>
      </c>
      <c r="K159" s="73"/>
      <c r="L159" s="83">
        <v>10822.188395981002</v>
      </c>
      <c r="M159" s="84">
        <v>4.8600823604000006E-3</v>
      </c>
      <c r="N159" s="84">
        <f t="shared" si="2"/>
        <v>3.4610201318080909E-3</v>
      </c>
      <c r="O159" s="84">
        <f>L159/'סכום נכסי הקרן'!$C$42</f>
        <v>5.7768114340259506E-4</v>
      </c>
    </row>
    <row r="160" spans="2:15">
      <c r="B160" s="76" t="s">
        <v>1299</v>
      </c>
      <c r="C160" s="73" t="s">
        <v>1300</v>
      </c>
      <c r="D160" s="86" t="s">
        <v>118</v>
      </c>
      <c r="E160" s="86" t="s">
        <v>294</v>
      </c>
      <c r="F160" s="73" t="s">
        <v>1301</v>
      </c>
      <c r="G160" s="86" t="s">
        <v>546</v>
      </c>
      <c r="H160" s="86" t="s">
        <v>131</v>
      </c>
      <c r="I160" s="83">
        <v>343726.730063</v>
      </c>
      <c r="J160" s="85">
        <v>761.9</v>
      </c>
      <c r="K160" s="73"/>
      <c r="L160" s="83">
        <v>2618.8539561200005</v>
      </c>
      <c r="M160" s="84">
        <v>2.472197422309236E-3</v>
      </c>
      <c r="N160" s="84">
        <f t="shared" si="2"/>
        <v>8.3752989069776451E-4</v>
      </c>
      <c r="O160" s="84">
        <f>L160/'סכום נכסי הקרן'!$C$42</f>
        <v>1.3979266414708118E-4</v>
      </c>
    </row>
    <row r="161" spans="2:15">
      <c r="B161" s="76" t="s">
        <v>1302</v>
      </c>
      <c r="C161" s="73" t="s">
        <v>1303</v>
      </c>
      <c r="D161" s="86" t="s">
        <v>118</v>
      </c>
      <c r="E161" s="86" t="s">
        <v>294</v>
      </c>
      <c r="F161" s="73" t="s">
        <v>1304</v>
      </c>
      <c r="G161" s="86" t="s">
        <v>154</v>
      </c>
      <c r="H161" s="86" t="s">
        <v>131</v>
      </c>
      <c r="I161" s="83">
        <v>50733.699060000006</v>
      </c>
      <c r="J161" s="85">
        <v>642.70000000000005</v>
      </c>
      <c r="K161" s="73"/>
      <c r="L161" s="83">
        <v>326.06548385900004</v>
      </c>
      <c r="M161" s="84">
        <v>6.6927063473573994E-3</v>
      </c>
      <c r="N161" s="84">
        <f t="shared" si="2"/>
        <v>1.0427828112314506E-4</v>
      </c>
      <c r="O161" s="84">
        <f>L161/'סכום נכסי הקרן'!$C$42</f>
        <v>1.7405156392374284E-5</v>
      </c>
    </row>
    <row r="162" spans="2:15">
      <c r="B162" s="76" t="s">
        <v>1305</v>
      </c>
      <c r="C162" s="73" t="s">
        <v>1306</v>
      </c>
      <c r="D162" s="86" t="s">
        <v>118</v>
      </c>
      <c r="E162" s="86" t="s">
        <v>294</v>
      </c>
      <c r="F162" s="73" t="s">
        <v>1307</v>
      </c>
      <c r="G162" s="86" t="s">
        <v>523</v>
      </c>
      <c r="H162" s="86" t="s">
        <v>131</v>
      </c>
      <c r="I162" s="83">
        <v>166177.69318600002</v>
      </c>
      <c r="J162" s="85">
        <v>510.4</v>
      </c>
      <c r="K162" s="73"/>
      <c r="L162" s="83">
        <v>848.17094586900021</v>
      </c>
      <c r="M162" s="84">
        <v>2.8443550687263274E-3</v>
      </c>
      <c r="N162" s="84">
        <f t="shared" si="2"/>
        <v>2.7125167401054304E-4</v>
      </c>
      <c r="O162" s="84">
        <f>L162/'סכום נכסי הקרן'!$C$42</f>
        <v>4.5274795067550656E-5</v>
      </c>
    </row>
    <row r="163" spans="2:15">
      <c r="B163" s="76" t="s">
        <v>1308</v>
      </c>
      <c r="C163" s="73" t="s">
        <v>1309</v>
      </c>
      <c r="D163" s="86" t="s">
        <v>118</v>
      </c>
      <c r="E163" s="86" t="s">
        <v>294</v>
      </c>
      <c r="F163" s="73" t="s">
        <v>1310</v>
      </c>
      <c r="G163" s="86" t="s">
        <v>156</v>
      </c>
      <c r="H163" s="86" t="s">
        <v>131</v>
      </c>
      <c r="I163" s="83">
        <v>1014136.4345980003</v>
      </c>
      <c r="J163" s="85">
        <v>26.7</v>
      </c>
      <c r="K163" s="73"/>
      <c r="L163" s="83">
        <v>270.77442811399999</v>
      </c>
      <c r="M163" s="84">
        <v>7.3869040832182037E-3</v>
      </c>
      <c r="N163" s="84">
        <f t="shared" si="2"/>
        <v>8.6595770891348091E-5</v>
      </c>
      <c r="O163" s="84">
        <f>L163/'סכום נכסי הקרן'!$C$42</f>
        <v>1.4453756995689423E-5</v>
      </c>
    </row>
    <row r="164" spans="2:15">
      <c r="B164" s="76" t="s">
        <v>1311</v>
      </c>
      <c r="C164" s="73" t="s">
        <v>1312</v>
      </c>
      <c r="D164" s="86" t="s">
        <v>118</v>
      </c>
      <c r="E164" s="86" t="s">
        <v>294</v>
      </c>
      <c r="F164" s="73" t="s">
        <v>1313</v>
      </c>
      <c r="G164" s="86" t="s">
        <v>1165</v>
      </c>
      <c r="H164" s="86" t="s">
        <v>131</v>
      </c>
      <c r="I164" s="83">
        <v>10508.152848</v>
      </c>
      <c r="J164" s="85">
        <v>927</v>
      </c>
      <c r="K164" s="73"/>
      <c r="L164" s="83">
        <v>97.410577036000035</v>
      </c>
      <c r="M164" s="84">
        <v>5.635151879291526E-4</v>
      </c>
      <c r="N164" s="84">
        <f t="shared" si="2"/>
        <v>3.1152661165817579E-5</v>
      </c>
      <c r="O164" s="84">
        <f>L164/'סכום נכסי הקרן'!$C$42</f>
        <v>5.1997111362948277E-6</v>
      </c>
    </row>
    <row r="165" spans="2:15">
      <c r="B165" s="76" t="s">
        <v>1314</v>
      </c>
      <c r="C165" s="73" t="s">
        <v>1315</v>
      </c>
      <c r="D165" s="86" t="s">
        <v>118</v>
      </c>
      <c r="E165" s="86" t="s">
        <v>294</v>
      </c>
      <c r="F165" s="73" t="s">
        <v>1316</v>
      </c>
      <c r="G165" s="86" t="s">
        <v>395</v>
      </c>
      <c r="H165" s="86" t="s">
        <v>131</v>
      </c>
      <c r="I165" s="83">
        <v>990874.95670900017</v>
      </c>
      <c r="J165" s="85">
        <v>933</v>
      </c>
      <c r="K165" s="73"/>
      <c r="L165" s="83">
        <v>9244.8633460990004</v>
      </c>
      <c r="M165" s="84">
        <v>9.2842150002413193E-3</v>
      </c>
      <c r="N165" s="84">
        <f t="shared" si="2"/>
        <v>2.9565792967109904E-3</v>
      </c>
      <c r="O165" s="84">
        <f>L165/'סכום נכסי הקרן'!$C$42</f>
        <v>4.9348459229914396E-4</v>
      </c>
    </row>
    <row r="166" spans="2:15">
      <c r="B166" s="76" t="s">
        <v>1317</v>
      </c>
      <c r="C166" s="73" t="s">
        <v>1318</v>
      </c>
      <c r="D166" s="86" t="s">
        <v>118</v>
      </c>
      <c r="E166" s="86" t="s">
        <v>294</v>
      </c>
      <c r="F166" s="73" t="s">
        <v>1319</v>
      </c>
      <c r="G166" s="86" t="s">
        <v>154</v>
      </c>
      <c r="H166" s="86" t="s">
        <v>131</v>
      </c>
      <c r="I166" s="83">
        <v>413564.28037300007</v>
      </c>
      <c r="J166" s="85">
        <v>384.2</v>
      </c>
      <c r="K166" s="73"/>
      <c r="L166" s="83">
        <v>1588.9139650410002</v>
      </c>
      <c r="M166" s="84">
        <v>5.4068758151690228E-3</v>
      </c>
      <c r="N166" s="84">
        <f t="shared" si="2"/>
        <v>5.0814706041895936E-4</v>
      </c>
      <c r="O166" s="84">
        <f>L166/'סכום נכסי הקרן'!$C$42</f>
        <v>8.4815159606176142E-5</v>
      </c>
    </row>
    <row r="167" spans="2:15">
      <c r="B167" s="76" t="s">
        <v>1320</v>
      </c>
      <c r="C167" s="73" t="s">
        <v>1321</v>
      </c>
      <c r="D167" s="86" t="s">
        <v>118</v>
      </c>
      <c r="E167" s="86" t="s">
        <v>294</v>
      </c>
      <c r="F167" s="73" t="s">
        <v>1322</v>
      </c>
      <c r="G167" s="86" t="s">
        <v>482</v>
      </c>
      <c r="H167" s="86" t="s">
        <v>131</v>
      </c>
      <c r="I167" s="83">
        <v>1175.563609</v>
      </c>
      <c r="J167" s="85">
        <v>158.5</v>
      </c>
      <c r="K167" s="73"/>
      <c r="L167" s="83">
        <v>1.8632688920000002</v>
      </c>
      <c r="M167" s="84">
        <v>1.7147486647053512E-4</v>
      </c>
      <c r="N167" s="84">
        <f t="shared" si="2"/>
        <v>5.9588790272572124E-7</v>
      </c>
      <c r="O167" s="84">
        <f>L167/'סכום נכסי הקרן'!$C$42</f>
        <v>9.9460041223896664E-8</v>
      </c>
    </row>
    <row r="168" spans="2:15">
      <c r="B168" s="76" t="s">
        <v>1323</v>
      </c>
      <c r="C168" s="73" t="s">
        <v>1324</v>
      </c>
      <c r="D168" s="86" t="s">
        <v>118</v>
      </c>
      <c r="E168" s="86" t="s">
        <v>294</v>
      </c>
      <c r="F168" s="73" t="s">
        <v>1325</v>
      </c>
      <c r="G168" s="86" t="s">
        <v>1326</v>
      </c>
      <c r="H168" s="86" t="s">
        <v>131</v>
      </c>
      <c r="I168" s="83">
        <v>124912.51662500002</v>
      </c>
      <c r="J168" s="85">
        <v>635.5</v>
      </c>
      <c r="K168" s="73"/>
      <c r="L168" s="83">
        <v>793.81904315200018</v>
      </c>
      <c r="M168" s="84">
        <v>2.4998499364773533E-3</v>
      </c>
      <c r="N168" s="84">
        <f t="shared" si="2"/>
        <v>2.5386951223118693E-4</v>
      </c>
      <c r="O168" s="84">
        <f>L168/'סכום נכסי הקרן'!$C$42</f>
        <v>4.2373527028331955E-5</v>
      </c>
    </row>
    <row r="169" spans="2:15">
      <c r="B169" s="76" t="s">
        <v>1327</v>
      </c>
      <c r="C169" s="73" t="s">
        <v>1328</v>
      </c>
      <c r="D169" s="86" t="s">
        <v>118</v>
      </c>
      <c r="E169" s="86" t="s">
        <v>294</v>
      </c>
      <c r="F169" s="73" t="s">
        <v>1329</v>
      </c>
      <c r="G169" s="86" t="s">
        <v>395</v>
      </c>
      <c r="H169" s="86" t="s">
        <v>131</v>
      </c>
      <c r="I169" s="83">
        <v>56753.098715</v>
      </c>
      <c r="J169" s="85">
        <v>553.5</v>
      </c>
      <c r="K169" s="73"/>
      <c r="L169" s="83">
        <v>314.12840177200007</v>
      </c>
      <c r="M169" s="84">
        <v>3.7813031474781618E-3</v>
      </c>
      <c r="N169" s="84">
        <f t="shared" si="2"/>
        <v>1.0046070930620132E-4</v>
      </c>
      <c r="O169" s="84">
        <f>L169/'סכום נכסי הקרן'!$C$42</f>
        <v>1.676796297302209E-5</v>
      </c>
    </row>
    <row r="170" spans="2:15">
      <c r="B170" s="76" t="s">
        <v>1330</v>
      </c>
      <c r="C170" s="73" t="s">
        <v>1331</v>
      </c>
      <c r="D170" s="86" t="s">
        <v>118</v>
      </c>
      <c r="E170" s="86" t="s">
        <v>294</v>
      </c>
      <c r="F170" s="73" t="s">
        <v>1332</v>
      </c>
      <c r="G170" s="86" t="s">
        <v>395</v>
      </c>
      <c r="H170" s="86" t="s">
        <v>131</v>
      </c>
      <c r="I170" s="83">
        <v>124514.10334900001</v>
      </c>
      <c r="J170" s="85">
        <v>2450</v>
      </c>
      <c r="K170" s="73"/>
      <c r="L170" s="83">
        <v>3050.5955320480007</v>
      </c>
      <c r="M170" s="84">
        <v>4.8401067528478668E-3</v>
      </c>
      <c r="N170" s="84">
        <f t="shared" si="2"/>
        <v>9.7560420906578338E-4</v>
      </c>
      <c r="O170" s="84">
        <f>L170/'סכום נכסי הקרן'!$C$42</f>
        <v>1.6283873931327841E-4</v>
      </c>
    </row>
    <row r="171" spans="2:15">
      <c r="B171" s="76" t="s">
        <v>1333</v>
      </c>
      <c r="C171" s="73" t="s">
        <v>1334</v>
      </c>
      <c r="D171" s="86" t="s">
        <v>118</v>
      </c>
      <c r="E171" s="86" t="s">
        <v>294</v>
      </c>
      <c r="F171" s="73" t="s">
        <v>1335</v>
      </c>
      <c r="G171" s="86" t="s">
        <v>466</v>
      </c>
      <c r="H171" s="86" t="s">
        <v>131</v>
      </c>
      <c r="I171" s="83">
        <v>1727474.3817230002</v>
      </c>
      <c r="J171" s="85">
        <v>182.7</v>
      </c>
      <c r="K171" s="73"/>
      <c r="L171" s="83">
        <v>3156.0956957920002</v>
      </c>
      <c r="M171" s="84">
        <v>7.5518631036140694E-3</v>
      </c>
      <c r="N171" s="84">
        <f t="shared" si="2"/>
        <v>1.0093439830621991E-3</v>
      </c>
      <c r="O171" s="84">
        <f>L171/'סכום נכסי הקרן'!$C$42</f>
        <v>1.6847026715134745E-4</v>
      </c>
    </row>
    <row r="172" spans="2:15">
      <c r="B172" s="76" t="s">
        <v>1336</v>
      </c>
      <c r="C172" s="73" t="s">
        <v>1337</v>
      </c>
      <c r="D172" s="86" t="s">
        <v>118</v>
      </c>
      <c r="E172" s="86" t="s">
        <v>294</v>
      </c>
      <c r="F172" s="73" t="s">
        <v>1338</v>
      </c>
      <c r="G172" s="86" t="s">
        <v>597</v>
      </c>
      <c r="H172" s="86" t="s">
        <v>131</v>
      </c>
      <c r="I172" s="83">
        <v>691823.16900000011</v>
      </c>
      <c r="J172" s="85">
        <v>452.9</v>
      </c>
      <c r="K172" s="73"/>
      <c r="L172" s="83">
        <v>3133.2671324010003</v>
      </c>
      <c r="M172" s="84">
        <v>2.4062577614691666E-3</v>
      </c>
      <c r="N172" s="84">
        <f t="shared" si="2"/>
        <v>1.0020432307018125E-3</v>
      </c>
      <c r="O172" s="84">
        <f>L172/'סכום נכסי הקרן'!$C$42</f>
        <v>1.6725169377973168E-4</v>
      </c>
    </row>
    <row r="173" spans="2:15">
      <c r="B173" s="76" t="s">
        <v>1339</v>
      </c>
      <c r="C173" s="73" t="s">
        <v>1340</v>
      </c>
      <c r="D173" s="86" t="s">
        <v>118</v>
      </c>
      <c r="E173" s="86" t="s">
        <v>294</v>
      </c>
      <c r="F173" s="73" t="s">
        <v>1341</v>
      </c>
      <c r="G173" s="86" t="s">
        <v>456</v>
      </c>
      <c r="H173" s="86" t="s">
        <v>131</v>
      </c>
      <c r="I173" s="83">
        <v>581285.20044200006</v>
      </c>
      <c r="J173" s="85">
        <v>636.5</v>
      </c>
      <c r="K173" s="83">
        <v>38.117777019000009</v>
      </c>
      <c r="L173" s="83">
        <v>3737.9980778320005</v>
      </c>
      <c r="M173" s="84">
        <v>3.8117641462264056E-3</v>
      </c>
      <c r="N173" s="84">
        <f t="shared" si="2"/>
        <v>1.1954408966712291E-3</v>
      </c>
      <c r="O173" s="84">
        <f>L173/'סכום נכסי הקרן'!$C$42</f>
        <v>1.9953182523052459E-4</v>
      </c>
    </row>
    <row r="174" spans="2:15">
      <c r="B174" s="76" t="s">
        <v>1342</v>
      </c>
      <c r="C174" s="73" t="s">
        <v>1343</v>
      </c>
      <c r="D174" s="86" t="s">
        <v>118</v>
      </c>
      <c r="E174" s="86" t="s">
        <v>294</v>
      </c>
      <c r="F174" s="73" t="s">
        <v>1344</v>
      </c>
      <c r="G174" s="86" t="s">
        <v>597</v>
      </c>
      <c r="H174" s="86" t="s">
        <v>131</v>
      </c>
      <c r="I174" s="83">
        <v>10792.210829</v>
      </c>
      <c r="J174" s="85">
        <v>18910</v>
      </c>
      <c r="K174" s="73"/>
      <c r="L174" s="83">
        <v>2040.8070677030003</v>
      </c>
      <c r="M174" s="84">
        <v>4.7739013668077895E-3</v>
      </c>
      <c r="N174" s="84">
        <f t="shared" si="2"/>
        <v>6.5266599397580116E-4</v>
      </c>
      <c r="O174" s="84">
        <f>L174/'סכום נכסי הקרן'!$C$42</f>
        <v>1.089369097263714E-4</v>
      </c>
    </row>
    <row r="175" spans="2:15">
      <c r="B175" s="76" t="s">
        <v>1345</v>
      </c>
      <c r="C175" s="73" t="s">
        <v>1346</v>
      </c>
      <c r="D175" s="86" t="s">
        <v>118</v>
      </c>
      <c r="E175" s="86" t="s">
        <v>294</v>
      </c>
      <c r="F175" s="73" t="s">
        <v>1347</v>
      </c>
      <c r="G175" s="86" t="s">
        <v>1348</v>
      </c>
      <c r="H175" s="86" t="s">
        <v>131</v>
      </c>
      <c r="I175" s="83">
        <v>51016.193521000008</v>
      </c>
      <c r="J175" s="85">
        <v>1951</v>
      </c>
      <c r="K175" s="73"/>
      <c r="L175" s="83">
        <v>995.32593558800011</v>
      </c>
      <c r="M175" s="84">
        <v>1.1382472406823766E-3</v>
      </c>
      <c r="N175" s="84">
        <f t="shared" si="2"/>
        <v>3.1831298575989408E-4</v>
      </c>
      <c r="O175" s="84">
        <f>L175/'סכום נכסי הקרן'!$C$42</f>
        <v>5.3129829521565369E-5</v>
      </c>
    </row>
    <row r="176" spans="2:15">
      <c r="B176" s="76" t="s">
        <v>1349</v>
      </c>
      <c r="C176" s="73" t="s">
        <v>1350</v>
      </c>
      <c r="D176" s="86" t="s">
        <v>118</v>
      </c>
      <c r="E176" s="86" t="s">
        <v>294</v>
      </c>
      <c r="F176" s="73" t="s">
        <v>525</v>
      </c>
      <c r="G176" s="86" t="s">
        <v>456</v>
      </c>
      <c r="H176" s="86" t="s">
        <v>131</v>
      </c>
      <c r="I176" s="83">
        <v>82395.382266000015</v>
      </c>
      <c r="J176" s="85">
        <v>6.5</v>
      </c>
      <c r="K176" s="73"/>
      <c r="L176" s="83">
        <v>5.355699866000001</v>
      </c>
      <c r="M176" s="84">
        <v>3.3521486856460726E-3</v>
      </c>
      <c r="N176" s="84">
        <f t="shared" si="2"/>
        <v>1.7127945271246264E-6</v>
      </c>
      <c r="O176" s="84">
        <f>L176/'סכום נכסי הקרן'!$C$42</f>
        <v>2.8588365948803587E-7</v>
      </c>
    </row>
    <row r="177" spans="2:15">
      <c r="B177" s="76" t="s">
        <v>1351</v>
      </c>
      <c r="C177" s="73" t="s">
        <v>1352</v>
      </c>
      <c r="D177" s="86" t="s">
        <v>118</v>
      </c>
      <c r="E177" s="86" t="s">
        <v>294</v>
      </c>
      <c r="F177" s="73" t="s">
        <v>1353</v>
      </c>
      <c r="G177" s="86" t="s">
        <v>987</v>
      </c>
      <c r="H177" s="86" t="s">
        <v>131</v>
      </c>
      <c r="I177" s="83">
        <v>65603.131301000001</v>
      </c>
      <c r="J177" s="85">
        <v>8116</v>
      </c>
      <c r="K177" s="73"/>
      <c r="L177" s="83">
        <v>5324.3501363530013</v>
      </c>
      <c r="M177" s="84">
        <v>5.2158977507832617E-3</v>
      </c>
      <c r="N177" s="84">
        <f t="shared" si="2"/>
        <v>1.7027686394330665E-3</v>
      </c>
      <c r="O177" s="84">
        <f>L177/'סכום נכסי הקרן'!$C$42</f>
        <v>2.842102319884216E-4</v>
      </c>
    </row>
    <row r="178" spans="2:15">
      <c r="B178" s="76" t="s">
        <v>1354</v>
      </c>
      <c r="C178" s="73" t="s">
        <v>1355</v>
      </c>
      <c r="D178" s="86" t="s">
        <v>118</v>
      </c>
      <c r="E178" s="86" t="s">
        <v>294</v>
      </c>
      <c r="F178" s="73" t="s">
        <v>1356</v>
      </c>
      <c r="G178" s="86" t="s">
        <v>395</v>
      </c>
      <c r="H178" s="86" t="s">
        <v>131</v>
      </c>
      <c r="I178" s="83">
        <v>636457.48321600014</v>
      </c>
      <c r="J178" s="85">
        <v>415.6</v>
      </c>
      <c r="K178" s="73"/>
      <c r="L178" s="83">
        <v>2645.1173000910003</v>
      </c>
      <c r="M178" s="84">
        <v>7.4529215356699827E-3</v>
      </c>
      <c r="N178" s="84">
        <f t="shared" si="2"/>
        <v>8.4592911263756988E-4</v>
      </c>
      <c r="O178" s="84">
        <f>L178/'סכום נכסי הקרן'!$C$42</f>
        <v>1.4119458379767394E-4</v>
      </c>
    </row>
    <row r="179" spans="2:15">
      <c r="B179" s="76" t="s">
        <v>1357</v>
      </c>
      <c r="C179" s="73" t="s">
        <v>1358</v>
      </c>
      <c r="D179" s="86" t="s">
        <v>118</v>
      </c>
      <c r="E179" s="86" t="s">
        <v>294</v>
      </c>
      <c r="F179" s="73" t="s">
        <v>634</v>
      </c>
      <c r="G179" s="86" t="s">
        <v>310</v>
      </c>
      <c r="H179" s="86" t="s">
        <v>131</v>
      </c>
      <c r="I179" s="83">
        <v>853248.57510000025</v>
      </c>
      <c r="J179" s="85">
        <v>566.6</v>
      </c>
      <c r="K179" s="73"/>
      <c r="L179" s="83">
        <v>4834.5064265170013</v>
      </c>
      <c r="M179" s="84">
        <v>1.2000646061292078E-2</v>
      </c>
      <c r="N179" s="84">
        <f t="shared" si="2"/>
        <v>1.5461128061441582E-3</v>
      </c>
      <c r="O179" s="84">
        <f>L179/'סכום נכסי הקרן'!$C$42</f>
        <v>2.5806270396241569E-4</v>
      </c>
    </row>
    <row r="180" spans="2:15">
      <c r="B180" s="76" t="s">
        <v>1359</v>
      </c>
      <c r="C180" s="73" t="s">
        <v>1360</v>
      </c>
      <c r="D180" s="86" t="s">
        <v>118</v>
      </c>
      <c r="E180" s="86" t="s">
        <v>294</v>
      </c>
      <c r="F180" s="73" t="s">
        <v>1361</v>
      </c>
      <c r="G180" s="86" t="s">
        <v>156</v>
      </c>
      <c r="H180" s="86" t="s">
        <v>131</v>
      </c>
      <c r="I180" s="83">
        <v>144591.04232100002</v>
      </c>
      <c r="J180" s="85">
        <v>71.8</v>
      </c>
      <c r="K180" s="73"/>
      <c r="L180" s="83">
        <v>103.81636838600002</v>
      </c>
      <c r="M180" s="84">
        <v>3.682643682583516E-3</v>
      </c>
      <c r="N180" s="84">
        <f t="shared" si="2"/>
        <v>3.3201283127596173E-5</v>
      </c>
      <c r="O180" s="84">
        <f>L180/'סכום נכסי הקרן'!$C$42</f>
        <v>5.5416479734728501E-6</v>
      </c>
    </row>
    <row r="181" spans="2:15">
      <c r="B181" s="76" t="s">
        <v>1362</v>
      </c>
      <c r="C181" s="73" t="s">
        <v>1363</v>
      </c>
      <c r="D181" s="86" t="s">
        <v>118</v>
      </c>
      <c r="E181" s="86" t="s">
        <v>294</v>
      </c>
      <c r="F181" s="73" t="s">
        <v>1364</v>
      </c>
      <c r="G181" s="86" t="s">
        <v>482</v>
      </c>
      <c r="H181" s="86" t="s">
        <v>131</v>
      </c>
      <c r="I181" s="83">
        <v>176353.33583300002</v>
      </c>
      <c r="J181" s="85">
        <v>3471</v>
      </c>
      <c r="K181" s="73"/>
      <c r="L181" s="83">
        <v>6121.2242867620016</v>
      </c>
      <c r="M181" s="84">
        <v>4.9412534556738585E-3</v>
      </c>
      <c r="N181" s="84">
        <f t="shared" si="2"/>
        <v>1.9576151987580961E-3</v>
      </c>
      <c r="O181" s="84">
        <f>L181/'סכום נכסי הקרן'!$C$42</f>
        <v>3.267468385889126E-4</v>
      </c>
    </row>
    <row r="182" spans="2:15">
      <c r="B182" s="76" t="s">
        <v>1365</v>
      </c>
      <c r="C182" s="73" t="s">
        <v>1366</v>
      </c>
      <c r="D182" s="86" t="s">
        <v>118</v>
      </c>
      <c r="E182" s="86" t="s">
        <v>294</v>
      </c>
      <c r="F182" s="73" t="s">
        <v>1367</v>
      </c>
      <c r="G182" s="86" t="s">
        <v>395</v>
      </c>
      <c r="H182" s="86" t="s">
        <v>131</v>
      </c>
      <c r="I182" s="83">
        <v>38434.620500000005</v>
      </c>
      <c r="J182" s="85">
        <v>6021</v>
      </c>
      <c r="K182" s="73"/>
      <c r="L182" s="83">
        <v>2314.1485003050007</v>
      </c>
      <c r="M182" s="84">
        <v>4.573481103786383E-3</v>
      </c>
      <c r="N182" s="84">
        <f t="shared" si="2"/>
        <v>7.4008271289414073E-4</v>
      </c>
      <c r="O182" s="84">
        <f>L182/'סכום נכסי הקרן'!$C$42</f>
        <v>1.2352769169644571E-4</v>
      </c>
    </row>
    <row r="183" spans="2:15">
      <c r="B183" s="76" t="s">
        <v>1368</v>
      </c>
      <c r="C183" s="73" t="s">
        <v>1369</v>
      </c>
      <c r="D183" s="86" t="s">
        <v>118</v>
      </c>
      <c r="E183" s="86" t="s">
        <v>294</v>
      </c>
      <c r="F183" s="73" t="s">
        <v>1370</v>
      </c>
      <c r="G183" s="86" t="s">
        <v>395</v>
      </c>
      <c r="H183" s="86" t="s">
        <v>131</v>
      </c>
      <c r="I183" s="83">
        <v>150709.21895100002</v>
      </c>
      <c r="J183" s="85">
        <v>1028</v>
      </c>
      <c r="K183" s="73"/>
      <c r="L183" s="83">
        <v>1549.2907708130001</v>
      </c>
      <c r="M183" s="84">
        <v>9.0385544805578026E-3</v>
      </c>
      <c r="N183" s="84">
        <f t="shared" si="2"/>
        <v>4.9547525432098213E-4</v>
      </c>
      <c r="O183" s="84">
        <f>L183/'סכום נכסי הקרן'!$C$42</f>
        <v>8.2700100127504098E-5</v>
      </c>
    </row>
    <row r="184" spans="2:15">
      <c r="B184" s="76" t="s">
        <v>1371</v>
      </c>
      <c r="C184" s="73" t="s">
        <v>1372</v>
      </c>
      <c r="D184" s="86" t="s">
        <v>118</v>
      </c>
      <c r="E184" s="86" t="s">
        <v>294</v>
      </c>
      <c r="F184" s="73" t="s">
        <v>1373</v>
      </c>
      <c r="G184" s="86" t="s">
        <v>125</v>
      </c>
      <c r="H184" s="86" t="s">
        <v>131</v>
      </c>
      <c r="I184" s="83">
        <v>122260.52781100004</v>
      </c>
      <c r="J184" s="85">
        <v>862.9</v>
      </c>
      <c r="K184" s="73"/>
      <c r="L184" s="83">
        <v>1054.9860944770003</v>
      </c>
      <c r="M184" s="84">
        <v>6.1127207545122759E-3</v>
      </c>
      <c r="N184" s="84">
        <f t="shared" si="2"/>
        <v>3.3739276920354401E-4</v>
      </c>
      <c r="O184" s="84">
        <f>L184/'סכום נכסי הקרן'!$C$42</f>
        <v>5.631444870777147E-5</v>
      </c>
    </row>
    <row r="185" spans="2:15">
      <c r="B185" s="76" t="s">
        <v>1374</v>
      </c>
      <c r="C185" s="73" t="s">
        <v>1375</v>
      </c>
      <c r="D185" s="86" t="s">
        <v>118</v>
      </c>
      <c r="E185" s="86" t="s">
        <v>294</v>
      </c>
      <c r="F185" s="73" t="s">
        <v>641</v>
      </c>
      <c r="G185" s="86" t="s">
        <v>125</v>
      </c>
      <c r="H185" s="86" t="s">
        <v>131</v>
      </c>
      <c r="I185" s="83">
        <v>372088.71269900008</v>
      </c>
      <c r="J185" s="85">
        <v>1176</v>
      </c>
      <c r="K185" s="73"/>
      <c r="L185" s="83">
        <v>4375.7632613450005</v>
      </c>
      <c r="M185" s="84">
        <v>4.2046024164981996E-3</v>
      </c>
      <c r="N185" s="84">
        <f t="shared" si="2"/>
        <v>1.3994031692486034E-3</v>
      </c>
      <c r="O185" s="84">
        <f>L185/'סכום נכסי הקרן'!$C$42</f>
        <v>2.3357530210909902E-4</v>
      </c>
    </row>
    <row r="186" spans="2:15">
      <c r="B186" s="72"/>
      <c r="C186" s="73"/>
      <c r="D186" s="73"/>
      <c r="E186" s="73"/>
      <c r="F186" s="73"/>
      <c r="G186" s="73"/>
      <c r="H186" s="73"/>
      <c r="I186" s="83"/>
      <c r="J186" s="85"/>
      <c r="K186" s="73"/>
      <c r="L186" s="73"/>
      <c r="M186" s="73"/>
      <c r="N186" s="84"/>
      <c r="O186" s="73"/>
    </row>
    <row r="187" spans="2:15">
      <c r="B187" s="70" t="s">
        <v>196</v>
      </c>
      <c r="C187" s="71"/>
      <c r="D187" s="71"/>
      <c r="E187" s="71"/>
      <c r="F187" s="71"/>
      <c r="G187" s="71"/>
      <c r="H187" s="71"/>
      <c r="I187" s="80"/>
      <c r="J187" s="82"/>
      <c r="K187" s="80">
        <v>81.564216597000026</v>
      </c>
      <c r="L187" s="80">
        <f>L188+L217</f>
        <v>778957.25381878205</v>
      </c>
      <c r="M187" s="71"/>
      <c r="N187" s="81">
        <f t="shared" si="2"/>
        <v>0.24911659625939875</v>
      </c>
      <c r="O187" s="81">
        <f>L187/'סכום נכסי הקרן'!$C$42</f>
        <v>4.1580214701759426E-2</v>
      </c>
    </row>
    <row r="188" spans="2:15">
      <c r="B188" s="89" t="s">
        <v>63</v>
      </c>
      <c r="C188" s="71"/>
      <c r="D188" s="71"/>
      <c r="E188" s="71"/>
      <c r="F188" s="71"/>
      <c r="G188" s="71"/>
      <c r="H188" s="71"/>
      <c r="I188" s="80"/>
      <c r="J188" s="82"/>
      <c r="K188" s="80">
        <v>0.99545667100000024</v>
      </c>
      <c r="L188" s="80">
        <f>SUM(L189:L215)</f>
        <v>279588.403769581</v>
      </c>
      <c r="M188" s="71"/>
      <c r="N188" s="81">
        <f t="shared" si="2"/>
        <v>8.9414548948895209E-2</v>
      </c>
      <c r="O188" s="81">
        <f>L188/'סכום נכסי הקרן'!$C$42</f>
        <v>1.4924241092651693E-2</v>
      </c>
    </row>
    <row r="189" spans="2:15">
      <c r="B189" s="76" t="s">
        <v>1376</v>
      </c>
      <c r="C189" s="73" t="s">
        <v>1377</v>
      </c>
      <c r="D189" s="86" t="s">
        <v>1378</v>
      </c>
      <c r="E189" s="86" t="s">
        <v>645</v>
      </c>
      <c r="F189" s="73" t="s">
        <v>1379</v>
      </c>
      <c r="G189" s="86" t="s">
        <v>724</v>
      </c>
      <c r="H189" s="86" t="s">
        <v>130</v>
      </c>
      <c r="I189" s="83">
        <v>107616.9374</v>
      </c>
      <c r="J189" s="85">
        <v>289</v>
      </c>
      <c r="K189" s="73"/>
      <c r="L189" s="83">
        <v>1150.7479116180002</v>
      </c>
      <c r="M189" s="84">
        <v>1.6398612737232941E-3</v>
      </c>
      <c r="N189" s="84">
        <f t="shared" si="2"/>
        <v>3.6801814411446403E-4</v>
      </c>
      <c r="O189" s="84">
        <f>L189/'סכום נכסי הקרן'!$C$42</f>
        <v>6.1426150148939036E-5</v>
      </c>
    </row>
    <row r="190" spans="2:15">
      <c r="B190" s="76" t="s">
        <v>1380</v>
      </c>
      <c r="C190" s="73" t="s">
        <v>1381</v>
      </c>
      <c r="D190" s="86" t="s">
        <v>1378</v>
      </c>
      <c r="E190" s="86" t="s">
        <v>645</v>
      </c>
      <c r="F190" s="73" t="s">
        <v>1135</v>
      </c>
      <c r="G190" s="86" t="s">
        <v>960</v>
      </c>
      <c r="H190" s="86" t="s">
        <v>130</v>
      </c>
      <c r="I190" s="83">
        <v>117761.60174200003</v>
      </c>
      <c r="J190" s="85">
        <v>3563</v>
      </c>
      <c r="K190" s="73"/>
      <c r="L190" s="83">
        <v>15524.629719084001</v>
      </c>
      <c r="M190" s="84">
        <v>2.6420021325531166E-3</v>
      </c>
      <c r="N190" s="84">
        <f t="shared" si="2"/>
        <v>4.9648974893626713E-3</v>
      </c>
      <c r="O190" s="84">
        <f>L190/'סכום נכסי הקרן'!$C$42</f>
        <v>8.2869430090062705E-4</v>
      </c>
    </row>
    <row r="191" spans="2:15">
      <c r="B191" s="76" t="s">
        <v>1382</v>
      </c>
      <c r="C191" s="73" t="s">
        <v>1383</v>
      </c>
      <c r="D191" s="86" t="s">
        <v>1378</v>
      </c>
      <c r="E191" s="86" t="s">
        <v>645</v>
      </c>
      <c r="F191" s="73" t="s">
        <v>1384</v>
      </c>
      <c r="G191" s="86" t="s">
        <v>770</v>
      </c>
      <c r="H191" s="86" t="s">
        <v>130</v>
      </c>
      <c r="I191" s="83">
        <v>12685.653973000002</v>
      </c>
      <c r="J191" s="85">
        <v>12562</v>
      </c>
      <c r="K191" s="73"/>
      <c r="L191" s="83">
        <v>5896.2158522600012</v>
      </c>
      <c r="M191" s="84">
        <v>1.0843018606917197E-4</v>
      </c>
      <c r="N191" s="84">
        <f t="shared" si="2"/>
        <v>1.8856557490476058E-3</v>
      </c>
      <c r="O191" s="84">
        <f>L191/'סכום נכסי הקרן'!$C$42</f>
        <v>3.1473603957467489E-4</v>
      </c>
    </row>
    <row r="192" spans="2:15">
      <c r="B192" s="76" t="s">
        <v>1385</v>
      </c>
      <c r="C192" s="73" t="s">
        <v>1386</v>
      </c>
      <c r="D192" s="86" t="s">
        <v>1378</v>
      </c>
      <c r="E192" s="86" t="s">
        <v>645</v>
      </c>
      <c r="F192" s="73" t="s">
        <v>1387</v>
      </c>
      <c r="G192" s="86" t="s">
        <v>770</v>
      </c>
      <c r="H192" s="86" t="s">
        <v>130</v>
      </c>
      <c r="I192" s="83">
        <v>7994.4010640000006</v>
      </c>
      <c r="J192" s="85">
        <v>15633</v>
      </c>
      <c r="K192" s="73"/>
      <c r="L192" s="83">
        <v>4624.1294578400011</v>
      </c>
      <c r="M192" s="84">
        <v>1.9141358627327443E-4</v>
      </c>
      <c r="N192" s="84">
        <f t="shared" si="2"/>
        <v>1.4788326131537778E-3</v>
      </c>
      <c r="O192" s="84">
        <f>L192/'סכום נכסי הקרן'!$C$42</f>
        <v>2.4683292276067332E-4</v>
      </c>
    </row>
    <row r="193" spans="2:15">
      <c r="B193" s="76" t="s">
        <v>1388</v>
      </c>
      <c r="C193" s="73" t="s">
        <v>1389</v>
      </c>
      <c r="D193" s="86" t="s">
        <v>1378</v>
      </c>
      <c r="E193" s="86" t="s">
        <v>645</v>
      </c>
      <c r="F193" s="73" t="s">
        <v>636</v>
      </c>
      <c r="G193" s="86" t="s">
        <v>530</v>
      </c>
      <c r="H193" s="86" t="s">
        <v>130</v>
      </c>
      <c r="I193" s="83">
        <v>538.08468700000014</v>
      </c>
      <c r="J193" s="85">
        <v>20896</v>
      </c>
      <c r="K193" s="83">
        <v>0.99545667100000024</v>
      </c>
      <c r="L193" s="83">
        <v>417.01670859400014</v>
      </c>
      <c r="M193" s="84">
        <v>1.2133330881493426E-5</v>
      </c>
      <c r="N193" s="84">
        <f t="shared" si="2"/>
        <v>1.3336519111792371E-4</v>
      </c>
      <c r="O193" s="84">
        <f>L193/'סכום נכסי הקרן'!$C$42</f>
        <v>2.2260071643922959E-5</v>
      </c>
    </row>
    <row r="194" spans="2:15">
      <c r="B194" s="76" t="s">
        <v>1392</v>
      </c>
      <c r="C194" s="73" t="s">
        <v>1393</v>
      </c>
      <c r="D194" s="86" t="s">
        <v>1394</v>
      </c>
      <c r="E194" s="86" t="s">
        <v>645</v>
      </c>
      <c r="F194" s="73" t="s">
        <v>1395</v>
      </c>
      <c r="G194" s="86" t="s">
        <v>747</v>
      </c>
      <c r="H194" s="86" t="s">
        <v>130</v>
      </c>
      <c r="I194" s="83">
        <v>15354.861497000002</v>
      </c>
      <c r="J194" s="85">
        <v>2601</v>
      </c>
      <c r="K194" s="73"/>
      <c r="L194" s="83">
        <v>1477.7058058549999</v>
      </c>
      <c r="M194" s="84">
        <v>4.0667083635823157E-4</v>
      </c>
      <c r="N194" s="84">
        <f t="shared" si="2"/>
        <v>4.7258182502654992E-4</v>
      </c>
      <c r="O194" s="84">
        <f>L194/'סכום נכסי הקרן'!$C$42</f>
        <v>7.88789428075364E-5</v>
      </c>
    </row>
    <row r="195" spans="2:15">
      <c r="B195" s="76" t="s">
        <v>1396</v>
      </c>
      <c r="C195" s="73" t="s">
        <v>1397</v>
      </c>
      <c r="D195" s="86" t="s">
        <v>1394</v>
      </c>
      <c r="E195" s="86" t="s">
        <v>645</v>
      </c>
      <c r="F195" s="73" t="s">
        <v>1398</v>
      </c>
      <c r="G195" s="86" t="s">
        <v>1399</v>
      </c>
      <c r="H195" s="86" t="s">
        <v>130</v>
      </c>
      <c r="I195" s="83">
        <v>44661.029021000002</v>
      </c>
      <c r="J195" s="85">
        <v>4094</v>
      </c>
      <c r="K195" s="73"/>
      <c r="L195" s="83">
        <v>6765.1633540430012</v>
      </c>
      <c r="M195" s="84">
        <v>2.7190298070701633E-4</v>
      </c>
      <c r="N195" s="84">
        <f t="shared" si="2"/>
        <v>2.1635519274464383E-3</v>
      </c>
      <c r="O195" s="84">
        <f>L195/'סכום נכסי הקרן'!$C$42</f>
        <v>3.61119873233794E-4</v>
      </c>
    </row>
    <row r="196" spans="2:15">
      <c r="B196" s="76" t="s">
        <v>1400</v>
      </c>
      <c r="C196" s="73" t="s">
        <v>1401</v>
      </c>
      <c r="D196" s="86" t="s">
        <v>1378</v>
      </c>
      <c r="E196" s="86" t="s">
        <v>645</v>
      </c>
      <c r="F196" s="73" t="s">
        <v>1402</v>
      </c>
      <c r="G196" s="86" t="s">
        <v>1403</v>
      </c>
      <c r="H196" s="86" t="s">
        <v>130</v>
      </c>
      <c r="I196" s="83">
        <v>57972.168008000015</v>
      </c>
      <c r="J196" s="85">
        <v>3735</v>
      </c>
      <c r="K196" s="73"/>
      <c r="L196" s="83">
        <v>8011.4637578660004</v>
      </c>
      <c r="M196" s="84">
        <v>6.9777821867505834E-4</v>
      </c>
      <c r="N196" s="84">
        <f t="shared" si="2"/>
        <v>2.5621285027270747E-3</v>
      </c>
      <c r="O196" s="84">
        <f>L196/'סכום נכסי הקרן'!$C$42</f>
        <v>4.276465511994961E-4</v>
      </c>
    </row>
    <row r="197" spans="2:15">
      <c r="B197" s="76" t="s">
        <v>1404</v>
      </c>
      <c r="C197" s="73" t="s">
        <v>1405</v>
      </c>
      <c r="D197" s="86" t="s">
        <v>1394</v>
      </c>
      <c r="E197" s="86" t="s">
        <v>645</v>
      </c>
      <c r="F197" s="73" t="s">
        <v>1406</v>
      </c>
      <c r="G197" s="86" t="s">
        <v>724</v>
      </c>
      <c r="H197" s="86" t="s">
        <v>130</v>
      </c>
      <c r="I197" s="83">
        <v>185639.21701500003</v>
      </c>
      <c r="J197" s="85">
        <v>284</v>
      </c>
      <c r="K197" s="73"/>
      <c r="L197" s="83">
        <v>1950.6968923940001</v>
      </c>
      <c r="M197" s="84">
        <v>1.3669082661077667E-3</v>
      </c>
      <c r="N197" s="84">
        <f t="shared" si="2"/>
        <v>6.2384805813751681E-4</v>
      </c>
      <c r="O197" s="84">
        <f>L197/'סכום נכסי הקרן'!$C$42</f>
        <v>1.0412688912794576E-4</v>
      </c>
    </row>
    <row r="198" spans="2:15">
      <c r="B198" s="76" t="s">
        <v>1407</v>
      </c>
      <c r="C198" s="73" t="s">
        <v>1408</v>
      </c>
      <c r="D198" s="86" t="s">
        <v>1378</v>
      </c>
      <c r="E198" s="86" t="s">
        <v>645</v>
      </c>
      <c r="F198" s="73" t="s">
        <v>1409</v>
      </c>
      <c r="G198" s="86" t="s">
        <v>770</v>
      </c>
      <c r="H198" s="86" t="s">
        <v>130</v>
      </c>
      <c r="I198" s="83">
        <v>19217.310250000002</v>
      </c>
      <c r="J198" s="85">
        <v>2770</v>
      </c>
      <c r="K198" s="73"/>
      <c r="L198" s="83">
        <v>1969.5821275230003</v>
      </c>
      <c r="M198" s="84">
        <v>1.886194313078055E-4</v>
      </c>
      <c r="N198" s="84">
        <f t="shared" si="2"/>
        <v>6.298877034092321E-4</v>
      </c>
      <c r="O198" s="84">
        <f>L198/'סכום נכסי הקרן'!$C$42</f>
        <v>1.0513497028709461E-4</v>
      </c>
    </row>
    <row r="199" spans="2:15">
      <c r="B199" s="76" t="s">
        <v>1410</v>
      </c>
      <c r="C199" s="73" t="s">
        <v>1411</v>
      </c>
      <c r="D199" s="86" t="s">
        <v>1378</v>
      </c>
      <c r="E199" s="86" t="s">
        <v>645</v>
      </c>
      <c r="F199" s="73" t="s">
        <v>1412</v>
      </c>
      <c r="G199" s="86" t="s">
        <v>717</v>
      </c>
      <c r="H199" s="86" t="s">
        <v>130</v>
      </c>
      <c r="I199" s="83">
        <v>46020.230940000009</v>
      </c>
      <c r="J199" s="85">
        <v>2937</v>
      </c>
      <c r="K199" s="73"/>
      <c r="L199" s="83">
        <v>5000.9724762120004</v>
      </c>
      <c r="M199" s="84">
        <v>9.2438568913511215E-4</v>
      </c>
      <c r="N199" s="84">
        <f t="shared" si="2"/>
        <v>1.5993499452676019E-3</v>
      </c>
      <c r="O199" s="84">
        <f>L199/'סכום נכסי הקרן'!$C$42</f>
        <v>2.6694854981973161E-4</v>
      </c>
    </row>
    <row r="200" spans="2:15">
      <c r="B200" s="76" t="s">
        <v>1415</v>
      </c>
      <c r="C200" s="73" t="s">
        <v>1416</v>
      </c>
      <c r="D200" s="86" t="s">
        <v>1394</v>
      </c>
      <c r="E200" s="86" t="s">
        <v>645</v>
      </c>
      <c r="F200" s="73" t="s">
        <v>1417</v>
      </c>
      <c r="G200" s="86" t="s">
        <v>734</v>
      </c>
      <c r="H200" s="86" t="s">
        <v>130</v>
      </c>
      <c r="I200" s="83">
        <v>2013.9741140000003</v>
      </c>
      <c r="J200" s="85">
        <v>3842</v>
      </c>
      <c r="K200" s="73"/>
      <c r="L200" s="83">
        <v>286.29447622999999</v>
      </c>
      <c r="M200" s="84">
        <v>9.0819614171855143E-6</v>
      </c>
      <c r="N200" s="84">
        <f t="shared" si="2"/>
        <v>9.1559203148363144E-5</v>
      </c>
      <c r="O200" s="84">
        <f>L200/'סכום נכסי הקרן'!$C$42</f>
        <v>1.5282206733696545E-5</v>
      </c>
    </row>
    <row r="201" spans="2:15">
      <c r="B201" s="76" t="s">
        <v>1418</v>
      </c>
      <c r="C201" s="73" t="s">
        <v>1419</v>
      </c>
      <c r="D201" s="86" t="s">
        <v>1378</v>
      </c>
      <c r="E201" s="86" t="s">
        <v>645</v>
      </c>
      <c r="F201" s="73" t="s">
        <v>1420</v>
      </c>
      <c r="G201" s="86" t="s">
        <v>770</v>
      </c>
      <c r="H201" s="86" t="s">
        <v>130</v>
      </c>
      <c r="I201" s="83">
        <v>9427.4079530000017</v>
      </c>
      <c r="J201" s="85">
        <v>17122</v>
      </c>
      <c r="K201" s="73"/>
      <c r="L201" s="83">
        <v>5972.3949219180013</v>
      </c>
      <c r="M201" s="84">
        <v>1.974828023949457E-4</v>
      </c>
      <c r="N201" s="84">
        <f t="shared" ref="N201:N217" si="3">IFERROR(L201/$L$11,0)</f>
        <v>1.910018408803803E-3</v>
      </c>
      <c r="O201" s="84">
        <f>L201/'סכום נכסי הקרן'!$C$42</f>
        <v>3.1880242711600823E-4</v>
      </c>
    </row>
    <row r="202" spans="2:15">
      <c r="B202" s="76" t="s">
        <v>1421</v>
      </c>
      <c r="C202" s="73" t="s">
        <v>1422</v>
      </c>
      <c r="D202" s="86" t="s">
        <v>1378</v>
      </c>
      <c r="E202" s="86" t="s">
        <v>645</v>
      </c>
      <c r="F202" s="73" t="s">
        <v>979</v>
      </c>
      <c r="G202" s="86" t="s">
        <v>156</v>
      </c>
      <c r="H202" s="86" t="s">
        <v>130</v>
      </c>
      <c r="I202" s="83">
        <v>92609.755480000022</v>
      </c>
      <c r="J202" s="85">
        <v>20650</v>
      </c>
      <c r="K202" s="73"/>
      <c r="L202" s="83">
        <v>70758.483674164992</v>
      </c>
      <c r="M202" s="84">
        <v>1.4636956986783607E-3</v>
      </c>
      <c r="N202" s="84">
        <f t="shared" si="3"/>
        <v>2.2629114143258265E-2</v>
      </c>
      <c r="O202" s="84">
        <f>L202/'סכום נכסי הקרן'!$C$42</f>
        <v>3.7770403044827244E-3</v>
      </c>
    </row>
    <row r="203" spans="2:15">
      <c r="B203" s="76" t="s">
        <v>1423</v>
      </c>
      <c r="C203" s="73" t="s">
        <v>1424</v>
      </c>
      <c r="D203" s="86" t="s">
        <v>1378</v>
      </c>
      <c r="E203" s="86" t="s">
        <v>645</v>
      </c>
      <c r="F203" s="73" t="s">
        <v>973</v>
      </c>
      <c r="G203" s="86" t="s">
        <v>960</v>
      </c>
      <c r="H203" s="86" t="s">
        <v>130</v>
      </c>
      <c r="I203" s="83">
        <v>80842.227721000017</v>
      </c>
      <c r="J203" s="85">
        <v>11730</v>
      </c>
      <c r="K203" s="73"/>
      <c r="L203" s="83">
        <v>35086.335253997</v>
      </c>
      <c r="M203" s="84">
        <v>2.8143695479750631E-3</v>
      </c>
      <c r="N203" s="84">
        <f t="shared" si="3"/>
        <v>1.1220883265213557E-2</v>
      </c>
      <c r="O203" s="84">
        <f>L203/'סכום נכסי הקרן'!$C$42</f>
        <v>1.8728849956874609E-3</v>
      </c>
    </row>
    <row r="204" spans="2:15">
      <c r="B204" s="76" t="s">
        <v>1427</v>
      </c>
      <c r="C204" s="73" t="s">
        <v>1428</v>
      </c>
      <c r="D204" s="86" t="s">
        <v>1378</v>
      </c>
      <c r="E204" s="86" t="s">
        <v>645</v>
      </c>
      <c r="F204" s="73" t="s">
        <v>1127</v>
      </c>
      <c r="G204" s="86" t="s">
        <v>156</v>
      </c>
      <c r="H204" s="86" t="s">
        <v>130</v>
      </c>
      <c r="I204" s="83">
        <v>150589.84101900004</v>
      </c>
      <c r="J204" s="85">
        <v>3067</v>
      </c>
      <c r="K204" s="73"/>
      <c r="L204" s="83">
        <v>17088.784568964002</v>
      </c>
      <c r="M204" s="84">
        <v>3.2029265965826431E-3</v>
      </c>
      <c r="N204" s="84">
        <f t="shared" si="3"/>
        <v>5.4651263919301375E-3</v>
      </c>
      <c r="O204" s="84">
        <f>L204/'סכום נכסי הקרן'!$C$42</f>
        <v>9.1218783557915411E-4</v>
      </c>
    </row>
    <row r="205" spans="2:15">
      <c r="B205" s="76" t="s">
        <v>1429</v>
      </c>
      <c r="C205" s="73" t="s">
        <v>1430</v>
      </c>
      <c r="D205" s="86" t="s">
        <v>1394</v>
      </c>
      <c r="E205" s="86" t="s">
        <v>645</v>
      </c>
      <c r="F205" s="73" t="s">
        <v>1431</v>
      </c>
      <c r="G205" s="86" t="s">
        <v>770</v>
      </c>
      <c r="H205" s="86" t="s">
        <v>130</v>
      </c>
      <c r="I205" s="83">
        <v>56771.701071000018</v>
      </c>
      <c r="J205" s="85">
        <v>486</v>
      </c>
      <c r="K205" s="73"/>
      <c r="L205" s="83">
        <v>1020.868728818</v>
      </c>
      <c r="M205" s="84">
        <v>5.450234078091538E-4</v>
      </c>
      <c r="N205" s="84">
        <f t="shared" si="3"/>
        <v>3.2648176996110713E-4</v>
      </c>
      <c r="O205" s="84">
        <f>L205/'סכום נכסי הקרן'!$C$42</f>
        <v>5.4493286657857893E-5</v>
      </c>
    </row>
    <row r="206" spans="2:15">
      <c r="B206" s="76" t="s">
        <v>1434</v>
      </c>
      <c r="C206" s="73" t="s">
        <v>1435</v>
      </c>
      <c r="D206" s="86" t="s">
        <v>1394</v>
      </c>
      <c r="E206" s="86" t="s">
        <v>645</v>
      </c>
      <c r="F206" s="73" t="s">
        <v>1436</v>
      </c>
      <c r="G206" s="86" t="s">
        <v>770</v>
      </c>
      <c r="H206" s="86" t="s">
        <v>130</v>
      </c>
      <c r="I206" s="83">
        <v>121987.64200500002</v>
      </c>
      <c r="J206" s="85">
        <v>656</v>
      </c>
      <c r="K206" s="73"/>
      <c r="L206" s="83">
        <v>2960.884046744</v>
      </c>
      <c r="M206" s="84">
        <v>1.5648603540065018E-3</v>
      </c>
      <c r="N206" s="84">
        <f t="shared" si="3"/>
        <v>9.4691377739607977E-4</v>
      </c>
      <c r="O206" s="84">
        <f>L206/'סכום נכסי הקרן'!$C$42</f>
        <v>1.580500005193755E-4</v>
      </c>
    </row>
    <row r="207" spans="2:15">
      <c r="B207" s="76" t="s">
        <v>1437</v>
      </c>
      <c r="C207" s="73" t="s">
        <v>1438</v>
      </c>
      <c r="D207" s="86" t="s">
        <v>1378</v>
      </c>
      <c r="E207" s="86" t="s">
        <v>645</v>
      </c>
      <c r="F207" s="73" t="s">
        <v>1439</v>
      </c>
      <c r="G207" s="86" t="s">
        <v>814</v>
      </c>
      <c r="H207" s="86" t="s">
        <v>130</v>
      </c>
      <c r="I207" s="83">
        <v>94598.055267000018</v>
      </c>
      <c r="J207" s="85">
        <v>299</v>
      </c>
      <c r="K207" s="73"/>
      <c r="L207" s="83">
        <v>1046.5382855760001</v>
      </c>
      <c r="M207" s="84">
        <v>3.4046447819686887E-3</v>
      </c>
      <c r="N207" s="84">
        <f t="shared" si="3"/>
        <v>3.3469109412580402E-4</v>
      </c>
      <c r="O207" s="84">
        <f>L207/'סכום נכסי הקרן'!$C$42</f>
        <v>5.5863510346082191E-5</v>
      </c>
    </row>
    <row r="208" spans="2:15">
      <c r="B208" s="76" t="s">
        <v>1440</v>
      </c>
      <c r="C208" s="73" t="s">
        <v>1441</v>
      </c>
      <c r="D208" s="86" t="s">
        <v>1378</v>
      </c>
      <c r="E208" s="86" t="s">
        <v>645</v>
      </c>
      <c r="F208" s="73" t="s">
        <v>675</v>
      </c>
      <c r="G208" s="86" t="s">
        <v>676</v>
      </c>
      <c r="H208" s="86" t="s">
        <v>130</v>
      </c>
      <c r="I208" s="83">
        <v>20935.952740000004</v>
      </c>
      <c r="J208" s="85">
        <v>26905</v>
      </c>
      <c r="K208" s="73"/>
      <c r="L208" s="83">
        <v>20841.426913656003</v>
      </c>
      <c r="M208" s="84">
        <v>3.715689800041094E-4</v>
      </c>
      <c r="N208" s="84">
        <f t="shared" si="3"/>
        <v>6.6652506391921638E-3</v>
      </c>
      <c r="O208" s="84">
        <f>L208/'סכום נכסי הקרן'!$C$42</f>
        <v>1.1125013619328193E-3</v>
      </c>
    </row>
    <row r="209" spans="2:15">
      <c r="B209" s="76" t="s">
        <v>1442</v>
      </c>
      <c r="C209" s="73" t="s">
        <v>1443</v>
      </c>
      <c r="D209" s="86" t="s">
        <v>1378</v>
      </c>
      <c r="E209" s="86" t="s">
        <v>645</v>
      </c>
      <c r="F209" s="73" t="s">
        <v>1444</v>
      </c>
      <c r="G209" s="86" t="s">
        <v>770</v>
      </c>
      <c r="H209" s="86" t="s">
        <v>134</v>
      </c>
      <c r="I209" s="83">
        <v>1022360.9053000002</v>
      </c>
      <c r="J209" s="85">
        <v>8</v>
      </c>
      <c r="K209" s="73"/>
      <c r="L209" s="83">
        <v>200.52177852200006</v>
      </c>
      <c r="M209" s="84">
        <v>1.9044804026064582E-3</v>
      </c>
      <c r="N209" s="84">
        <f t="shared" si="3"/>
        <v>6.4128426426981948E-5</v>
      </c>
      <c r="O209" s="84">
        <f>L209/'סכום נכסי הקרן'!$C$42</f>
        <v>1.0703717774561119E-5</v>
      </c>
    </row>
    <row r="210" spans="2:15">
      <c r="B210" s="76" t="s">
        <v>1445</v>
      </c>
      <c r="C210" s="73" t="s">
        <v>1446</v>
      </c>
      <c r="D210" s="86" t="s">
        <v>1378</v>
      </c>
      <c r="E210" s="86" t="s">
        <v>645</v>
      </c>
      <c r="F210" s="73" t="s">
        <v>1447</v>
      </c>
      <c r="G210" s="86" t="s">
        <v>724</v>
      </c>
      <c r="H210" s="86" t="s">
        <v>130</v>
      </c>
      <c r="I210" s="83">
        <v>57158.43022300001</v>
      </c>
      <c r="J210" s="85">
        <v>1776</v>
      </c>
      <c r="K210" s="73"/>
      <c r="L210" s="83">
        <v>3755.9947667990004</v>
      </c>
      <c r="M210" s="84">
        <v>8.5201726474972437E-4</v>
      </c>
      <c r="N210" s="84">
        <f t="shared" si="3"/>
        <v>1.2011963779603747E-3</v>
      </c>
      <c r="O210" s="84">
        <f>L210/'סכום נכסי הקרן'!$C$42</f>
        <v>2.0049247639270342E-4</v>
      </c>
    </row>
    <row r="211" spans="2:15">
      <c r="B211" s="76" t="s">
        <v>1448</v>
      </c>
      <c r="C211" s="73" t="s">
        <v>1449</v>
      </c>
      <c r="D211" s="86" t="s">
        <v>1378</v>
      </c>
      <c r="E211" s="86" t="s">
        <v>645</v>
      </c>
      <c r="F211" s="73" t="s">
        <v>667</v>
      </c>
      <c r="G211" s="86" t="s">
        <v>668</v>
      </c>
      <c r="H211" s="86" t="s">
        <v>130</v>
      </c>
      <c r="I211" s="83">
        <v>1816635.3987050003</v>
      </c>
      <c r="J211" s="85">
        <v>753</v>
      </c>
      <c r="K211" s="73"/>
      <c r="L211" s="83">
        <v>50613.278843314009</v>
      </c>
      <c r="M211" s="84">
        <v>1.6214083975310248E-3</v>
      </c>
      <c r="N211" s="84">
        <f t="shared" si="3"/>
        <v>1.6186520748297073E-2</v>
      </c>
      <c r="O211" s="84">
        <f>L211/'סכום נכסי הקרן'!$C$42</f>
        <v>2.7017028094260629E-3</v>
      </c>
    </row>
    <row r="212" spans="2:15">
      <c r="B212" s="76" t="s">
        <v>1450</v>
      </c>
      <c r="C212" s="73" t="s">
        <v>1451</v>
      </c>
      <c r="D212" s="86" t="s">
        <v>1378</v>
      </c>
      <c r="E212" s="86" t="s">
        <v>645</v>
      </c>
      <c r="F212" s="73" t="s">
        <v>959</v>
      </c>
      <c r="G212" s="86" t="s">
        <v>960</v>
      </c>
      <c r="H212" s="86" t="s">
        <v>130</v>
      </c>
      <c r="I212" s="83">
        <v>60019.96458800001</v>
      </c>
      <c r="J212" s="85">
        <v>3752</v>
      </c>
      <c r="K212" s="73"/>
      <c r="L212" s="83">
        <v>8332.2115636910021</v>
      </c>
      <c r="M212" s="84">
        <v>5.4502601886009089E-4</v>
      </c>
      <c r="N212" s="84">
        <f t="shared" si="3"/>
        <v>2.6647061490010821E-3</v>
      </c>
      <c r="O212" s="84">
        <f>L212/'סכום נכסי הקרן'!$C$42</f>
        <v>4.4476785351222161E-4</v>
      </c>
    </row>
    <row r="213" spans="2:15">
      <c r="B213" s="76" t="s">
        <v>1452</v>
      </c>
      <c r="C213" s="73" t="s">
        <v>1453</v>
      </c>
      <c r="D213" s="86" t="s">
        <v>1378</v>
      </c>
      <c r="E213" s="86" t="s">
        <v>645</v>
      </c>
      <c r="F213" s="73" t="s">
        <v>1454</v>
      </c>
      <c r="G213" s="86" t="s">
        <v>814</v>
      </c>
      <c r="H213" s="86" t="s">
        <v>130</v>
      </c>
      <c r="I213" s="83">
        <v>53677.94472900001</v>
      </c>
      <c r="J213" s="85">
        <v>1035</v>
      </c>
      <c r="K213" s="73"/>
      <c r="L213" s="83">
        <v>2055.5968933890003</v>
      </c>
      <c r="M213" s="84">
        <v>2.2886797738537494E-3</v>
      </c>
      <c r="N213" s="84">
        <f t="shared" si="3"/>
        <v>6.5739589541275898E-4</v>
      </c>
      <c r="O213" s="84">
        <f>L213/'סכום נכסי הקרן'!$C$42</f>
        <v>1.0972638068181941E-4</v>
      </c>
    </row>
    <row r="214" spans="2:15">
      <c r="B214" s="76" t="s">
        <v>1455</v>
      </c>
      <c r="C214" s="73" t="s">
        <v>1456</v>
      </c>
      <c r="D214" s="86" t="s">
        <v>1378</v>
      </c>
      <c r="E214" s="86" t="s">
        <v>645</v>
      </c>
      <c r="F214" s="73" t="s">
        <v>1457</v>
      </c>
      <c r="G214" s="86" t="s">
        <v>770</v>
      </c>
      <c r="H214" s="86" t="s">
        <v>130</v>
      </c>
      <c r="I214" s="83">
        <v>22448.431926000005</v>
      </c>
      <c r="J214" s="85">
        <v>7824</v>
      </c>
      <c r="K214" s="73"/>
      <c r="L214" s="83">
        <v>6498.5516612960009</v>
      </c>
      <c r="M214" s="84">
        <v>3.9539008698203195E-4</v>
      </c>
      <c r="N214" s="84">
        <f t="shared" si="3"/>
        <v>2.0782874317446741E-3</v>
      </c>
      <c r="O214" s="84">
        <f>L214/'סכום נכסי הקרן'!$C$42</f>
        <v>3.4688832025438139E-4</v>
      </c>
    </row>
    <row r="215" spans="2:15">
      <c r="B215" s="76" t="s">
        <v>1458</v>
      </c>
      <c r="C215" s="73" t="s">
        <v>1459</v>
      </c>
      <c r="D215" s="86" t="s">
        <v>1378</v>
      </c>
      <c r="E215" s="86" t="s">
        <v>645</v>
      </c>
      <c r="F215" s="73" t="s">
        <v>1460</v>
      </c>
      <c r="G215" s="86" t="s">
        <v>700</v>
      </c>
      <c r="H215" s="86" t="s">
        <v>130</v>
      </c>
      <c r="I215" s="83">
        <v>6149.5392800000009</v>
      </c>
      <c r="J215" s="85">
        <v>1239</v>
      </c>
      <c r="K215" s="73"/>
      <c r="L215" s="83">
        <v>281.91332921300005</v>
      </c>
      <c r="M215" s="84">
        <v>5.1167661798318783E-5</v>
      </c>
      <c r="N215" s="84">
        <f t="shared" si="3"/>
        <v>9.0158078212127624E-5</v>
      </c>
      <c r="O215" s="84">
        <f>L215/'סכום נכסי הקרן'!$C$42</f>
        <v>1.5048344050328799E-5</v>
      </c>
    </row>
    <row r="216" spans="2:15">
      <c r="B216" s="72"/>
      <c r="C216" s="73"/>
      <c r="D216" s="73"/>
      <c r="E216" s="73"/>
      <c r="F216" s="73"/>
      <c r="G216" s="73"/>
      <c r="H216" s="73"/>
      <c r="I216" s="83"/>
      <c r="J216" s="85"/>
      <c r="K216" s="73"/>
      <c r="L216" s="73"/>
      <c r="M216" s="73"/>
      <c r="N216" s="84"/>
      <c r="O216" s="73"/>
    </row>
    <row r="217" spans="2:15">
      <c r="B217" s="89" t="s">
        <v>62</v>
      </c>
      <c r="C217" s="71"/>
      <c r="D217" s="71"/>
      <c r="E217" s="71"/>
      <c r="F217" s="71"/>
      <c r="G217" s="71"/>
      <c r="H217" s="71"/>
      <c r="I217" s="80"/>
      <c r="J217" s="82"/>
      <c r="K217" s="80">
        <v>80.568759926000013</v>
      </c>
      <c r="L217" s="80">
        <f>SUM(L218:L265)</f>
        <v>499368.85004920105</v>
      </c>
      <c r="M217" s="71"/>
      <c r="N217" s="81">
        <f t="shared" si="3"/>
        <v>0.15970204731050355</v>
      </c>
      <c r="O217" s="81">
        <f>L217/'סכום נכסי הקרן'!$C$42</f>
        <v>2.6655973609107729E-2</v>
      </c>
    </row>
    <row r="218" spans="2:15">
      <c r="B218" s="76" t="s">
        <v>1461</v>
      </c>
      <c r="C218" s="73" t="s">
        <v>1462</v>
      </c>
      <c r="D218" s="86" t="s">
        <v>1394</v>
      </c>
      <c r="E218" s="86" t="s">
        <v>645</v>
      </c>
      <c r="F218" s="73"/>
      <c r="G218" s="86" t="s">
        <v>717</v>
      </c>
      <c r="H218" s="86" t="s">
        <v>130</v>
      </c>
      <c r="I218" s="83">
        <v>15444.572751000002</v>
      </c>
      <c r="J218" s="85">
        <v>13142</v>
      </c>
      <c r="K218" s="73"/>
      <c r="L218" s="83">
        <v>7509.985278465002</v>
      </c>
      <c r="M218" s="84">
        <v>2.0630126201893377E-4</v>
      </c>
      <c r="N218" s="84">
        <f t="shared" ref="N218:N264" si="4">IFERROR(L218/$L$11,0)</f>
        <v>2.4017517795201569E-3</v>
      </c>
      <c r="O218" s="84">
        <f>L218/'סכום נכסי הקרן'!$C$42</f>
        <v>4.0087796699338983E-4</v>
      </c>
    </row>
    <row r="219" spans="2:15">
      <c r="B219" s="76" t="s">
        <v>1463</v>
      </c>
      <c r="C219" s="73" t="s">
        <v>1464</v>
      </c>
      <c r="D219" s="86" t="s">
        <v>26</v>
      </c>
      <c r="E219" s="86" t="s">
        <v>645</v>
      </c>
      <c r="F219" s="73"/>
      <c r="G219" s="86" t="s">
        <v>717</v>
      </c>
      <c r="H219" s="86" t="s">
        <v>132</v>
      </c>
      <c r="I219" s="83">
        <v>17089.732211000002</v>
      </c>
      <c r="J219" s="85">
        <v>13236</v>
      </c>
      <c r="K219" s="73"/>
      <c r="L219" s="83">
        <v>9089.8347660140025</v>
      </c>
      <c r="M219" s="84">
        <v>2.1621744823934759E-5</v>
      </c>
      <c r="N219" s="84">
        <f t="shared" si="4"/>
        <v>2.9069999494433841E-3</v>
      </c>
      <c r="O219" s="84">
        <f>L219/'סכום נכסי הקרן'!$C$42</f>
        <v>4.8520927088292829E-4</v>
      </c>
    </row>
    <row r="220" spans="2:15">
      <c r="B220" s="76" t="s">
        <v>1465</v>
      </c>
      <c r="C220" s="73" t="s">
        <v>1466</v>
      </c>
      <c r="D220" s="86" t="s">
        <v>1378</v>
      </c>
      <c r="E220" s="86" t="s">
        <v>645</v>
      </c>
      <c r="F220" s="73"/>
      <c r="G220" s="86" t="s">
        <v>806</v>
      </c>
      <c r="H220" s="86" t="s">
        <v>130</v>
      </c>
      <c r="I220" s="83">
        <v>39716.049147000005</v>
      </c>
      <c r="J220" s="85">
        <v>12097</v>
      </c>
      <c r="K220" s="73"/>
      <c r="L220" s="83">
        <v>17776.466720178003</v>
      </c>
      <c r="M220" s="84">
        <v>6.7613294427987748E-6</v>
      </c>
      <c r="N220" s="84">
        <f t="shared" si="4"/>
        <v>5.6850524995296541E-3</v>
      </c>
      <c r="O220" s="84">
        <f>L220/'סכום נכסי הקרן'!$C$42</f>
        <v>9.4889584664634174E-4</v>
      </c>
    </row>
    <row r="221" spans="2:15">
      <c r="B221" s="76" t="s">
        <v>1467</v>
      </c>
      <c r="C221" s="73" t="s">
        <v>1468</v>
      </c>
      <c r="D221" s="86" t="s">
        <v>1378</v>
      </c>
      <c r="E221" s="86" t="s">
        <v>645</v>
      </c>
      <c r="F221" s="73"/>
      <c r="G221" s="86" t="s">
        <v>1399</v>
      </c>
      <c r="H221" s="86" t="s">
        <v>130</v>
      </c>
      <c r="I221" s="83">
        <v>12052.123245000002</v>
      </c>
      <c r="J221" s="85">
        <v>13036</v>
      </c>
      <c r="K221" s="73"/>
      <c r="L221" s="83">
        <v>5813.124709007001</v>
      </c>
      <c r="M221" s="84">
        <v>1.1746303891156858E-6</v>
      </c>
      <c r="N221" s="84">
        <f t="shared" si="4"/>
        <v>1.8590825543247731E-3</v>
      </c>
      <c r="O221" s="84">
        <f>L221/'סכום נכסי הקרן'!$C$42</f>
        <v>3.1030069019017818E-4</v>
      </c>
    </row>
    <row r="222" spans="2:15">
      <c r="B222" s="76" t="s">
        <v>1469</v>
      </c>
      <c r="C222" s="73" t="s">
        <v>1470</v>
      </c>
      <c r="D222" s="86" t="s">
        <v>1378</v>
      </c>
      <c r="E222" s="86" t="s">
        <v>645</v>
      </c>
      <c r="F222" s="73"/>
      <c r="G222" s="86" t="s">
        <v>676</v>
      </c>
      <c r="H222" s="86" t="s">
        <v>130</v>
      </c>
      <c r="I222" s="83">
        <v>23657.871555000005</v>
      </c>
      <c r="J222" s="85">
        <v>14454</v>
      </c>
      <c r="K222" s="73"/>
      <c r="L222" s="83">
        <v>12652.182391871002</v>
      </c>
      <c r="M222" s="84">
        <v>2.8172604205039446E-5</v>
      </c>
      <c r="N222" s="84">
        <f t="shared" si="4"/>
        <v>4.0462664636142648E-3</v>
      </c>
      <c r="O222" s="84">
        <f>L222/'סכום נכסי הקרן'!$C$42</f>
        <v>6.7536499303491257E-4</v>
      </c>
    </row>
    <row r="223" spans="2:15">
      <c r="B223" s="76" t="s">
        <v>1471</v>
      </c>
      <c r="C223" s="73" t="s">
        <v>1472</v>
      </c>
      <c r="D223" s="86" t="s">
        <v>26</v>
      </c>
      <c r="E223" s="86" t="s">
        <v>645</v>
      </c>
      <c r="F223" s="73"/>
      <c r="G223" s="86" t="s">
        <v>712</v>
      </c>
      <c r="H223" s="86" t="s">
        <v>132</v>
      </c>
      <c r="I223" s="83">
        <v>1468202.5031000003</v>
      </c>
      <c r="J223" s="85">
        <v>106.15</v>
      </c>
      <c r="K223" s="73"/>
      <c r="L223" s="83">
        <v>6262.8200214840008</v>
      </c>
      <c r="M223" s="84">
        <v>9.552231885422023E-4</v>
      </c>
      <c r="N223" s="84">
        <f t="shared" si="4"/>
        <v>2.0028986174641492E-3</v>
      </c>
      <c r="O223" s="84">
        <f>L223/'סכום נכסי הקרן'!$C$42</f>
        <v>3.34305123747348E-4</v>
      </c>
    </row>
    <row r="224" spans="2:15">
      <c r="B224" s="76" t="s">
        <v>1473</v>
      </c>
      <c r="C224" s="73" t="s">
        <v>1474</v>
      </c>
      <c r="D224" s="86" t="s">
        <v>26</v>
      </c>
      <c r="E224" s="86" t="s">
        <v>645</v>
      </c>
      <c r="F224" s="73"/>
      <c r="G224" s="86" t="s">
        <v>676</v>
      </c>
      <c r="H224" s="86" t="s">
        <v>132</v>
      </c>
      <c r="I224" s="83">
        <v>9998.7985440000011</v>
      </c>
      <c r="J224" s="85">
        <v>66300</v>
      </c>
      <c r="K224" s="73"/>
      <c r="L224" s="83">
        <v>26639.454002229006</v>
      </c>
      <c r="M224" s="84">
        <v>2.4802407337068519E-5</v>
      </c>
      <c r="N224" s="84">
        <f t="shared" si="4"/>
        <v>8.5195048569224763E-3</v>
      </c>
      <c r="O224" s="84">
        <f>L224/'סכום נכסי הקרן'!$C$42</f>
        <v>1.4219961512907584E-3</v>
      </c>
    </row>
    <row r="225" spans="2:15">
      <c r="B225" s="76" t="s">
        <v>1475</v>
      </c>
      <c r="C225" s="73" t="s">
        <v>1476</v>
      </c>
      <c r="D225" s="86" t="s">
        <v>1394</v>
      </c>
      <c r="E225" s="86" t="s">
        <v>645</v>
      </c>
      <c r="F225" s="73"/>
      <c r="G225" s="86" t="s">
        <v>691</v>
      </c>
      <c r="H225" s="86" t="s">
        <v>130</v>
      </c>
      <c r="I225" s="83">
        <v>80347.488300000012</v>
      </c>
      <c r="J225" s="85">
        <v>2869</v>
      </c>
      <c r="K225" s="73"/>
      <c r="L225" s="83">
        <v>8529.1269255099996</v>
      </c>
      <c r="M225" s="84">
        <v>1.008231240194517E-5</v>
      </c>
      <c r="N225" s="84">
        <f t="shared" si="4"/>
        <v>2.7276812152798135E-3</v>
      </c>
      <c r="O225" s="84">
        <f>L225/'סכום נכסי הקרן'!$C$42</f>
        <v>4.5527906318690981E-4</v>
      </c>
    </row>
    <row r="226" spans="2:15">
      <c r="B226" s="76" t="s">
        <v>1477</v>
      </c>
      <c r="C226" s="73" t="s">
        <v>1478</v>
      </c>
      <c r="D226" s="86" t="s">
        <v>1378</v>
      </c>
      <c r="E226" s="86" t="s">
        <v>645</v>
      </c>
      <c r="F226" s="73"/>
      <c r="G226" s="86" t="s">
        <v>128</v>
      </c>
      <c r="H226" s="86" t="s">
        <v>130</v>
      </c>
      <c r="I226" s="83">
        <v>6.2492490000000007</v>
      </c>
      <c r="J226" s="85">
        <v>51781000</v>
      </c>
      <c r="K226" s="73"/>
      <c r="L226" s="83">
        <v>11972.917583784001</v>
      </c>
      <c r="M226" s="84">
        <v>1.0667014310879274E-5</v>
      </c>
      <c r="N226" s="84">
        <f t="shared" si="4"/>
        <v>3.8290322879006972E-3</v>
      </c>
      <c r="O226" s="84">
        <f>L226/'סכום נכסי הקרן'!$C$42</f>
        <v>6.3910629408687287E-4</v>
      </c>
    </row>
    <row r="227" spans="2:15">
      <c r="B227" s="76" t="s">
        <v>1479</v>
      </c>
      <c r="C227" s="73" t="s">
        <v>1480</v>
      </c>
      <c r="D227" s="86" t="s">
        <v>1394</v>
      </c>
      <c r="E227" s="86" t="s">
        <v>645</v>
      </c>
      <c r="F227" s="73"/>
      <c r="G227" s="86" t="s">
        <v>729</v>
      </c>
      <c r="H227" s="86" t="s">
        <v>130</v>
      </c>
      <c r="I227" s="83">
        <v>5285.0792300000003</v>
      </c>
      <c r="J227" s="85">
        <v>69114</v>
      </c>
      <c r="K227" s="73"/>
      <c r="L227" s="83">
        <v>13515.099739405003</v>
      </c>
      <c r="M227" s="84">
        <v>3.5289700426317898E-5</v>
      </c>
      <c r="N227" s="84">
        <f t="shared" si="4"/>
        <v>4.3222341517216651E-3</v>
      </c>
      <c r="O227" s="84">
        <f>L227/'סכום נכסי הקרן'!$C$42</f>
        <v>7.2142694111285383E-4</v>
      </c>
    </row>
    <row r="228" spans="2:15">
      <c r="B228" s="76" t="s">
        <v>1481</v>
      </c>
      <c r="C228" s="73" t="s">
        <v>1482</v>
      </c>
      <c r="D228" s="86" t="s">
        <v>1394</v>
      </c>
      <c r="E228" s="86" t="s">
        <v>645</v>
      </c>
      <c r="F228" s="73"/>
      <c r="G228" s="86" t="s">
        <v>717</v>
      </c>
      <c r="H228" s="86" t="s">
        <v>130</v>
      </c>
      <c r="I228" s="83">
        <v>26514.671139000002</v>
      </c>
      <c r="J228" s="85">
        <v>21116</v>
      </c>
      <c r="K228" s="73"/>
      <c r="L228" s="83">
        <v>20715.700443532005</v>
      </c>
      <c r="M228" s="84">
        <v>4.4074064680688118E-5</v>
      </c>
      <c r="N228" s="84">
        <f t="shared" si="4"/>
        <v>6.6250423348937536E-3</v>
      </c>
      <c r="O228" s="84">
        <f>L228/'סכום נכסי הקרן'!$C$42</f>
        <v>1.1057901674535054E-3</v>
      </c>
    </row>
    <row r="229" spans="2:15">
      <c r="B229" s="76" t="s">
        <v>1483</v>
      </c>
      <c r="C229" s="73" t="s">
        <v>1484</v>
      </c>
      <c r="D229" s="86" t="s">
        <v>1378</v>
      </c>
      <c r="E229" s="86" t="s">
        <v>645</v>
      </c>
      <c r="F229" s="73"/>
      <c r="G229" s="86" t="s">
        <v>676</v>
      </c>
      <c r="H229" s="86" t="s">
        <v>130</v>
      </c>
      <c r="I229" s="83">
        <v>6963.4489860000022</v>
      </c>
      <c r="J229" s="85">
        <v>86743</v>
      </c>
      <c r="K229" s="73"/>
      <c r="L229" s="83">
        <v>22349.126849526005</v>
      </c>
      <c r="M229" s="84">
        <v>1.6873504373143514E-5</v>
      </c>
      <c r="N229" s="84">
        <f t="shared" si="4"/>
        <v>7.1474248205906045E-3</v>
      </c>
      <c r="O229" s="84">
        <f>L229/'סכום נכסי הקרן'!$C$42</f>
        <v>1.1929813712426602E-3</v>
      </c>
    </row>
    <row r="230" spans="2:15">
      <c r="B230" s="76" t="s">
        <v>1485</v>
      </c>
      <c r="C230" s="73" t="s">
        <v>1486</v>
      </c>
      <c r="D230" s="86" t="s">
        <v>1378</v>
      </c>
      <c r="E230" s="86" t="s">
        <v>645</v>
      </c>
      <c r="F230" s="73"/>
      <c r="G230" s="86" t="s">
        <v>729</v>
      </c>
      <c r="H230" s="86" t="s">
        <v>130</v>
      </c>
      <c r="I230" s="83">
        <v>76869.241000000009</v>
      </c>
      <c r="J230" s="85">
        <v>1076</v>
      </c>
      <c r="K230" s="73"/>
      <c r="L230" s="83">
        <v>3060.3182226920007</v>
      </c>
      <c r="M230" s="84">
        <v>6.6927029923738836E-3</v>
      </c>
      <c r="N230" s="84">
        <f t="shared" si="4"/>
        <v>9.7871360125366316E-4</v>
      </c>
      <c r="O230" s="84">
        <f>L230/'סכום נכסי הקרן'!$C$42</f>
        <v>1.6335773000561023E-4</v>
      </c>
    </row>
    <row r="231" spans="2:15">
      <c r="B231" s="76" t="s">
        <v>1487</v>
      </c>
      <c r="C231" s="73" t="s">
        <v>1488</v>
      </c>
      <c r="D231" s="86" t="s">
        <v>1378</v>
      </c>
      <c r="E231" s="86" t="s">
        <v>645</v>
      </c>
      <c r="F231" s="73"/>
      <c r="G231" s="86" t="s">
        <v>1489</v>
      </c>
      <c r="H231" s="86" t="s">
        <v>130</v>
      </c>
      <c r="I231" s="83">
        <v>6070.6991160000007</v>
      </c>
      <c r="J231" s="85">
        <v>53838</v>
      </c>
      <c r="K231" s="73"/>
      <c r="L231" s="83">
        <v>12092.869063267002</v>
      </c>
      <c r="M231" s="84">
        <v>1.3699018221389325E-5</v>
      </c>
      <c r="N231" s="84">
        <f t="shared" si="4"/>
        <v>3.8673937052167186E-3</v>
      </c>
      <c r="O231" s="84">
        <f>L231/'סכום נכסי הקרן'!$C$42</f>
        <v>6.4550922344691869E-4</v>
      </c>
    </row>
    <row r="232" spans="2:15">
      <c r="B232" s="76" t="s">
        <v>1490</v>
      </c>
      <c r="C232" s="73" t="s">
        <v>1491</v>
      </c>
      <c r="D232" s="86" t="s">
        <v>1378</v>
      </c>
      <c r="E232" s="86" t="s">
        <v>645</v>
      </c>
      <c r="F232" s="73"/>
      <c r="G232" s="86" t="s">
        <v>770</v>
      </c>
      <c r="H232" s="86" t="s">
        <v>130</v>
      </c>
      <c r="I232" s="83">
        <v>7971.3402920000008</v>
      </c>
      <c r="J232" s="85">
        <v>14687</v>
      </c>
      <c r="K232" s="73"/>
      <c r="L232" s="83">
        <v>4331.7777699750013</v>
      </c>
      <c r="M232" s="84">
        <v>3.5565317358609589E-5</v>
      </c>
      <c r="N232" s="84">
        <f t="shared" si="4"/>
        <v>1.3853362665512182E-3</v>
      </c>
      <c r="O232" s="84">
        <f>L232/'סכום נכסי הקרן'!$C$42</f>
        <v>2.3122738614071852E-4</v>
      </c>
    </row>
    <row r="233" spans="2:15">
      <c r="B233" s="76" t="s">
        <v>1492</v>
      </c>
      <c r="C233" s="73" t="s">
        <v>1493</v>
      </c>
      <c r="D233" s="86" t="s">
        <v>1394</v>
      </c>
      <c r="E233" s="86" t="s">
        <v>645</v>
      </c>
      <c r="F233" s="73"/>
      <c r="G233" s="86" t="s">
        <v>156</v>
      </c>
      <c r="H233" s="86" t="s">
        <v>130</v>
      </c>
      <c r="I233" s="83">
        <v>7677.6488820000013</v>
      </c>
      <c r="J233" s="85">
        <v>9838</v>
      </c>
      <c r="K233" s="73"/>
      <c r="L233" s="83">
        <v>2794.7102589410001</v>
      </c>
      <c r="M233" s="84">
        <v>2.5914480335889712E-5</v>
      </c>
      <c r="N233" s="84">
        <f t="shared" si="4"/>
        <v>8.9377010590182149E-4</v>
      </c>
      <c r="O233" s="84">
        <f>L233/'סכום נכסי הקרן'!$C$42</f>
        <v>1.4917975540543654E-4</v>
      </c>
    </row>
    <row r="234" spans="2:15">
      <c r="B234" s="76" t="s">
        <v>1494</v>
      </c>
      <c r="C234" s="73" t="s">
        <v>1495</v>
      </c>
      <c r="D234" s="86" t="s">
        <v>1394</v>
      </c>
      <c r="E234" s="86" t="s">
        <v>645</v>
      </c>
      <c r="F234" s="73"/>
      <c r="G234" s="86" t="s">
        <v>724</v>
      </c>
      <c r="H234" s="86" t="s">
        <v>130</v>
      </c>
      <c r="I234" s="83">
        <v>15623.122725000001</v>
      </c>
      <c r="J234" s="85">
        <v>5147</v>
      </c>
      <c r="K234" s="73"/>
      <c r="L234" s="83">
        <v>2975.2518686260005</v>
      </c>
      <c r="M234" s="84">
        <v>5.3692220795496707E-5</v>
      </c>
      <c r="N234" s="84">
        <f t="shared" si="4"/>
        <v>9.5150871872996963E-4</v>
      </c>
      <c r="O234" s="84">
        <f>L234/'סכום נכסי הקרן'!$C$42</f>
        <v>1.5881694519537847E-4</v>
      </c>
    </row>
    <row r="235" spans="2:15">
      <c r="B235" s="76" t="s">
        <v>1496</v>
      </c>
      <c r="C235" s="73" t="s">
        <v>1497</v>
      </c>
      <c r="D235" s="86" t="s">
        <v>26</v>
      </c>
      <c r="E235" s="86" t="s">
        <v>645</v>
      </c>
      <c r="F235" s="73"/>
      <c r="G235" s="86" t="s">
        <v>717</v>
      </c>
      <c r="H235" s="86" t="s">
        <v>132</v>
      </c>
      <c r="I235" s="83">
        <v>27228.871035000004</v>
      </c>
      <c r="J235" s="85">
        <v>9558</v>
      </c>
      <c r="K235" s="73"/>
      <c r="L235" s="83">
        <v>10458.288880731001</v>
      </c>
      <c r="M235" s="84">
        <v>2.7784562280612246E-4</v>
      </c>
      <c r="N235" s="84">
        <f t="shared" si="4"/>
        <v>3.34464223279617E-3</v>
      </c>
      <c r="O235" s="84">
        <f>L235/'סכום נכסי הקרן'!$C$42</f>
        <v>5.5825643184136055E-4</v>
      </c>
    </row>
    <row r="236" spans="2:15">
      <c r="B236" s="76" t="s">
        <v>1498</v>
      </c>
      <c r="C236" s="73" t="s">
        <v>1499</v>
      </c>
      <c r="D236" s="86" t="s">
        <v>1394</v>
      </c>
      <c r="E236" s="86" t="s">
        <v>645</v>
      </c>
      <c r="F236" s="73"/>
      <c r="G236" s="86" t="s">
        <v>717</v>
      </c>
      <c r="H236" s="86" t="s">
        <v>130</v>
      </c>
      <c r="I236" s="83">
        <v>24996.996360000005</v>
      </c>
      <c r="J236" s="85">
        <v>9039</v>
      </c>
      <c r="K236" s="73"/>
      <c r="L236" s="83">
        <v>8360.0704536270023</v>
      </c>
      <c r="M236" s="84">
        <v>4.3739276220472448E-5</v>
      </c>
      <c r="N236" s="84">
        <f t="shared" si="4"/>
        <v>2.6736156389665432E-3</v>
      </c>
      <c r="O236" s="84">
        <f>L236/'סכום נכסי הקרן'!$C$42</f>
        <v>4.4625494233412126E-4</v>
      </c>
    </row>
    <row r="237" spans="2:15">
      <c r="B237" s="76" t="s">
        <v>1390</v>
      </c>
      <c r="C237" s="73" t="s">
        <v>1391</v>
      </c>
      <c r="D237" s="86" t="s">
        <v>119</v>
      </c>
      <c r="E237" s="86" t="s">
        <v>645</v>
      </c>
      <c r="F237" s="73"/>
      <c r="G237" s="86" t="s">
        <v>125</v>
      </c>
      <c r="H237" s="86" t="s">
        <v>133</v>
      </c>
      <c r="I237" s="83">
        <v>305039.67097600008</v>
      </c>
      <c r="J237" s="85">
        <v>1024</v>
      </c>
      <c r="K237" s="73"/>
      <c r="L237" s="83">
        <v>14589.427622258001</v>
      </c>
      <c r="M237" s="84">
        <v>1.7035712417071867E-3</v>
      </c>
      <c r="N237" s="84">
        <f t="shared" si="4"/>
        <v>4.665812575480933E-3</v>
      </c>
      <c r="O237" s="84">
        <f>L237/'סכום נכסי הקרן'!$C$42</f>
        <v>7.7877384148526717E-4</v>
      </c>
    </row>
    <row r="238" spans="2:15">
      <c r="B238" s="76" t="s">
        <v>1500</v>
      </c>
      <c r="C238" s="73" t="s">
        <v>1501</v>
      </c>
      <c r="D238" s="86" t="s">
        <v>1378</v>
      </c>
      <c r="E238" s="86" t="s">
        <v>645</v>
      </c>
      <c r="F238" s="73"/>
      <c r="G238" s="86" t="s">
        <v>770</v>
      </c>
      <c r="H238" s="86" t="s">
        <v>130</v>
      </c>
      <c r="I238" s="83">
        <v>13855.680690000001</v>
      </c>
      <c r="J238" s="85">
        <v>7559</v>
      </c>
      <c r="K238" s="73"/>
      <c r="L238" s="83">
        <v>3875.1983424910004</v>
      </c>
      <c r="M238" s="84">
        <v>1.7646139295336056E-5</v>
      </c>
      <c r="N238" s="84">
        <f t="shared" si="4"/>
        <v>1.2393186098193889E-3</v>
      </c>
      <c r="O238" s="84">
        <f>L238/'סכום נכסי הקרן'!$C$42</f>
        <v>2.0685548315102278E-4</v>
      </c>
    </row>
    <row r="239" spans="2:15">
      <c r="B239" s="76" t="s">
        <v>1502</v>
      </c>
      <c r="C239" s="73" t="s">
        <v>1503</v>
      </c>
      <c r="D239" s="86" t="s">
        <v>1394</v>
      </c>
      <c r="E239" s="86" t="s">
        <v>645</v>
      </c>
      <c r="F239" s="73"/>
      <c r="G239" s="86" t="s">
        <v>1399</v>
      </c>
      <c r="H239" s="86" t="s">
        <v>130</v>
      </c>
      <c r="I239" s="83">
        <v>5356.4992200000006</v>
      </c>
      <c r="J239" s="85">
        <v>31064</v>
      </c>
      <c r="K239" s="73"/>
      <c r="L239" s="83">
        <v>6156.5887954930013</v>
      </c>
      <c r="M239" s="84">
        <v>5.3278559736643048E-6</v>
      </c>
      <c r="N239" s="84">
        <f t="shared" si="4"/>
        <v>1.9689250440676591E-3</v>
      </c>
      <c r="O239" s="84">
        <f>L239/'סכום נכסי הקרן'!$C$42</f>
        <v>3.2863457229785284E-4</v>
      </c>
    </row>
    <row r="240" spans="2:15">
      <c r="B240" s="76" t="s">
        <v>1504</v>
      </c>
      <c r="C240" s="73" t="s">
        <v>1505</v>
      </c>
      <c r="D240" s="86" t="s">
        <v>1394</v>
      </c>
      <c r="E240" s="86" t="s">
        <v>645</v>
      </c>
      <c r="F240" s="73"/>
      <c r="G240" s="86" t="s">
        <v>691</v>
      </c>
      <c r="H240" s="86" t="s">
        <v>130</v>
      </c>
      <c r="I240" s="83">
        <v>16515.872595000004</v>
      </c>
      <c r="J240" s="85">
        <v>14544</v>
      </c>
      <c r="K240" s="73"/>
      <c r="L240" s="83">
        <v>8887.6534878020029</v>
      </c>
      <c r="M240" s="84">
        <v>5.6516913179977889E-6</v>
      </c>
      <c r="N240" s="84">
        <f t="shared" si="4"/>
        <v>2.8423408020914224E-3</v>
      </c>
      <c r="O240" s="84">
        <f>L240/'סכום נכסי הקרן'!$C$42</f>
        <v>4.7441697013020064E-4</v>
      </c>
    </row>
    <row r="241" spans="2:15">
      <c r="B241" s="76" t="s">
        <v>1413</v>
      </c>
      <c r="C241" s="73" t="s">
        <v>1414</v>
      </c>
      <c r="D241" s="86" t="s">
        <v>1378</v>
      </c>
      <c r="E241" s="86" t="s">
        <v>645</v>
      </c>
      <c r="F241" s="73"/>
      <c r="G241" s="86" t="s">
        <v>717</v>
      </c>
      <c r="H241" s="86" t="s">
        <v>130</v>
      </c>
      <c r="I241" s="83">
        <v>39530.545269000009</v>
      </c>
      <c r="J241" s="85">
        <v>1734</v>
      </c>
      <c r="K241" s="73"/>
      <c r="L241" s="83">
        <v>2536.2007236720005</v>
      </c>
      <c r="M241" s="84">
        <v>1.5145802785057475E-4</v>
      </c>
      <c r="N241" s="84">
        <f t="shared" si="4"/>
        <v>8.1109674326080292E-4</v>
      </c>
      <c r="O241" s="84">
        <f>L241/'סכום נכסי הקרן'!$C$42</f>
        <v>1.3538069014705243E-4</v>
      </c>
    </row>
    <row r="242" spans="2:15">
      <c r="B242" s="76" t="s">
        <v>1506</v>
      </c>
      <c r="C242" s="73" t="s">
        <v>1507</v>
      </c>
      <c r="D242" s="86" t="s">
        <v>1394</v>
      </c>
      <c r="E242" s="86" t="s">
        <v>645</v>
      </c>
      <c r="F242" s="73"/>
      <c r="G242" s="86" t="s">
        <v>770</v>
      </c>
      <c r="H242" s="86" t="s">
        <v>130</v>
      </c>
      <c r="I242" s="83">
        <v>8481.1237650000021</v>
      </c>
      <c r="J242" s="85">
        <v>39330</v>
      </c>
      <c r="K242" s="73"/>
      <c r="L242" s="83">
        <v>12341.816114065999</v>
      </c>
      <c r="M242" s="84">
        <v>9.0207402234610161E-6</v>
      </c>
      <c r="N242" s="84">
        <f t="shared" si="4"/>
        <v>3.9470089108519816E-3</v>
      </c>
      <c r="O242" s="84">
        <f>L242/'סכום נכסי הקרן'!$C$42</f>
        <v>6.587978497108706E-4</v>
      </c>
    </row>
    <row r="243" spans="2:15">
      <c r="B243" s="76" t="s">
        <v>1508</v>
      </c>
      <c r="C243" s="73" t="s">
        <v>1509</v>
      </c>
      <c r="D243" s="86" t="s">
        <v>1378</v>
      </c>
      <c r="E243" s="86" t="s">
        <v>645</v>
      </c>
      <c r="F243" s="73"/>
      <c r="G243" s="86" t="s">
        <v>806</v>
      </c>
      <c r="H243" s="86" t="s">
        <v>130</v>
      </c>
      <c r="I243" s="83">
        <v>14105.447946000002</v>
      </c>
      <c r="J243" s="85">
        <v>28698</v>
      </c>
      <c r="K243" s="73"/>
      <c r="L243" s="83">
        <v>14977.531370709003</v>
      </c>
      <c r="M243" s="84">
        <v>6.3763431605329016E-6</v>
      </c>
      <c r="N243" s="84">
        <f t="shared" si="4"/>
        <v>4.7899311767721411E-3</v>
      </c>
      <c r="O243" s="84">
        <f>L243/'סכום נכסי הקרן'!$C$42</f>
        <v>7.9949055874804071E-4</v>
      </c>
    </row>
    <row r="244" spans="2:15">
      <c r="B244" s="76" t="s">
        <v>1510</v>
      </c>
      <c r="C244" s="73" t="s">
        <v>1511</v>
      </c>
      <c r="D244" s="86" t="s">
        <v>1378</v>
      </c>
      <c r="E244" s="86" t="s">
        <v>645</v>
      </c>
      <c r="F244" s="73"/>
      <c r="G244" s="86" t="s">
        <v>770</v>
      </c>
      <c r="H244" s="86" t="s">
        <v>130</v>
      </c>
      <c r="I244" s="83">
        <v>14462.547894000001</v>
      </c>
      <c r="J244" s="85">
        <v>34054</v>
      </c>
      <c r="K244" s="73"/>
      <c r="L244" s="83">
        <v>18222.781421344003</v>
      </c>
      <c r="M244" s="84">
        <v>1.9450705482484785E-6</v>
      </c>
      <c r="N244" s="84">
        <f t="shared" si="4"/>
        <v>5.8277874168437055E-3</v>
      </c>
      <c r="O244" s="84">
        <f>L244/'סכום נכסי הקרן'!$C$42</f>
        <v>9.7271982544370876E-4</v>
      </c>
    </row>
    <row r="245" spans="2:15">
      <c r="B245" s="76" t="s">
        <v>1512</v>
      </c>
      <c r="C245" s="73" t="s">
        <v>1513</v>
      </c>
      <c r="D245" s="86" t="s">
        <v>1394</v>
      </c>
      <c r="E245" s="86" t="s">
        <v>645</v>
      </c>
      <c r="F245" s="73"/>
      <c r="G245" s="86" t="s">
        <v>729</v>
      </c>
      <c r="H245" s="86" t="s">
        <v>130</v>
      </c>
      <c r="I245" s="83">
        <v>49027.144611000011</v>
      </c>
      <c r="J245" s="85">
        <v>8540</v>
      </c>
      <c r="K245" s="73"/>
      <c r="L245" s="83">
        <v>15491.597154117004</v>
      </c>
      <c r="M245" s="84">
        <v>2.9355573141637106E-5</v>
      </c>
      <c r="N245" s="84">
        <f t="shared" si="4"/>
        <v>4.9543334178299217E-3</v>
      </c>
      <c r="O245" s="84">
        <f>L245/'סכום נכסי הקרן'!$C$42</f>
        <v>8.2693104478259987E-4</v>
      </c>
    </row>
    <row r="246" spans="2:15">
      <c r="B246" s="76" t="s">
        <v>1514</v>
      </c>
      <c r="C246" s="73" t="s">
        <v>1515</v>
      </c>
      <c r="D246" s="86" t="s">
        <v>1394</v>
      </c>
      <c r="E246" s="86" t="s">
        <v>645</v>
      </c>
      <c r="F246" s="73"/>
      <c r="G246" s="86" t="s">
        <v>724</v>
      </c>
      <c r="H246" s="86" t="s">
        <v>130</v>
      </c>
      <c r="I246" s="83">
        <v>9820.2485700000016</v>
      </c>
      <c r="J246" s="85">
        <v>7640</v>
      </c>
      <c r="K246" s="73"/>
      <c r="L246" s="83">
        <v>2775.9878657680006</v>
      </c>
      <c r="M246" s="84">
        <v>4.6227974310606894E-5</v>
      </c>
      <c r="N246" s="84">
        <f t="shared" si="4"/>
        <v>8.8778253875584185E-4</v>
      </c>
      <c r="O246" s="84">
        <f>L246/'סכום נכסי הקרן'!$C$42</f>
        <v>1.4818036664045924E-4</v>
      </c>
    </row>
    <row r="247" spans="2:15">
      <c r="B247" s="76" t="s">
        <v>1516</v>
      </c>
      <c r="C247" s="73" t="s">
        <v>1517</v>
      </c>
      <c r="D247" s="86" t="s">
        <v>1378</v>
      </c>
      <c r="E247" s="86" t="s">
        <v>645</v>
      </c>
      <c r="F247" s="73"/>
      <c r="G247" s="86" t="s">
        <v>676</v>
      </c>
      <c r="H247" s="86" t="s">
        <v>130</v>
      </c>
      <c r="I247" s="83">
        <v>5981.4241290000009</v>
      </c>
      <c r="J247" s="85">
        <v>42302</v>
      </c>
      <c r="K247" s="73"/>
      <c r="L247" s="83">
        <v>9361.9695296830014</v>
      </c>
      <c r="M247" s="84">
        <v>2.4216292020242917E-6</v>
      </c>
      <c r="N247" s="84">
        <f t="shared" si="4"/>
        <v>2.9940307662394599E-3</v>
      </c>
      <c r="O247" s="84">
        <f>L247/'סכום נכסי הקרן'!$C$42</f>
        <v>4.9973564167631458E-4</v>
      </c>
    </row>
    <row r="248" spans="2:15">
      <c r="B248" s="76" t="s">
        <v>1425</v>
      </c>
      <c r="C248" s="73" t="s">
        <v>1426</v>
      </c>
      <c r="D248" s="86" t="s">
        <v>1394</v>
      </c>
      <c r="E248" s="86" t="s">
        <v>645</v>
      </c>
      <c r="F248" s="73"/>
      <c r="G248" s="86" t="s">
        <v>523</v>
      </c>
      <c r="H248" s="86" t="s">
        <v>130</v>
      </c>
      <c r="I248" s="83">
        <v>86364.590863999998</v>
      </c>
      <c r="J248" s="85">
        <v>8046</v>
      </c>
      <c r="K248" s="73"/>
      <c r="L248" s="83">
        <v>25710.911429171003</v>
      </c>
      <c r="M248" s="84">
        <v>1.4464991157915089E-3</v>
      </c>
      <c r="N248" s="84">
        <f t="shared" si="4"/>
        <v>8.2225497106058493E-3</v>
      </c>
      <c r="O248" s="84">
        <f>L248/'סכום נכסי הקרן'!$C$42</f>
        <v>1.3724311727785253E-3</v>
      </c>
    </row>
    <row r="249" spans="2:15">
      <c r="B249" s="76" t="s">
        <v>1518</v>
      </c>
      <c r="C249" s="73" t="s">
        <v>1519</v>
      </c>
      <c r="D249" s="86" t="s">
        <v>1394</v>
      </c>
      <c r="E249" s="86" t="s">
        <v>645</v>
      </c>
      <c r="F249" s="73"/>
      <c r="G249" s="86" t="s">
        <v>770</v>
      </c>
      <c r="H249" s="86" t="s">
        <v>130</v>
      </c>
      <c r="I249" s="83">
        <v>14682.025031000001</v>
      </c>
      <c r="J249" s="85">
        <v>25551</v>
      </c>
      <c r="K249" s="73"/>
      <c r="L249" s="83">
        <v>13880.195597982005</v>
      </c>
      <c r="M249" s="84">
        <v>4.8003248204448789E-5</v>
      </c>
      <c r="N249" s="84">
        <f t="shared" si="4"/>
        <v>4.4389946506466355E-3</v>
      </c>
      <c r="O249" s="84">
        <f>L249/'סכום נכסי הקרן'!$C$42</f>
        <v>7.4091551267686762E-4</v>
      </c>
    </row>
    <row r="250" spans="2:15">
      <c r="B250" s="76" t="s">
        <v>1520</v>
      </c>
      <c r="C250" s="73" t="s">
        <v>1521</v>
      </c>
      <c r="D250" s="86" t="s">
        <v>1378</v>
      </c>
      <c r="E250" s="86" t="s">
        <v>645</v>
      </c>
      <c r="F250" s="73"/>
      <c r="G250" s="86" t="s">
        <v>128</v>
      </c>
      <c r="H250" s="86" t="s">
        <v>130</v>
      </c>
      <c r="I250" s="83">
        <v>92243.089200000017</v>
      </c>
      <c r="J250" s="85">
        <v>481</v>
      </c>
      <c r="K250" s="73"/>
      <c r="L250" s="83">
        <v>1641.6502584920001</v>
      </c>
      <c r="M250" s="84">
        <v>2.5643492410828511E-4</v>
      </c>
      <c r="N250" s="84">
        <f t="shared" si="4"/>
        <v>5.2501253777274782E-4</v>
      </c>
      <c r="O250" s="84">
        <f>L250/'סכום נכסי הקרן'!$C$42</f>
        <v>8.7630187508564353E-5</v>
      </c>
    </row>
    <row r="251" spans="2:15">
      <c r="B251" s="76" t="s">
        <v>1522</v>
      </c>
      <c r="C251" s="73" t="s">
        <v>1523</v>
      </c>
      <c r="D251" s="86" t="s">
        <v>1394</v>
      </c>
      <c r="E251" s="86" t="s">
        <v>645</v>
      </c>
      <c r="F251" s="73"/>
      <c r="G251" s="86" t="s">
        <v>814</v>
      </c>
      <c r="H251" s="86" t="s">
        <v>130</v>
      </c>
      <c r="I251" s="83">
        <v>159534.40176900002</v>
      </c>
      <c r="J251" s="85">
        <v>3668</v>
      </c>
      <c r="K251" s="73"/>
      <c r="L251" s="83">
        <v>21651.370870482006</v>
      </c>
      <c r="M251" s="84">
        <v>2.825965021987414E-5</v>
      </c>
      <c r="N251" s="84">
        <f t="shared" si="4"/>
        <v>6.9242770243964843E-3</v>
      </c>
      <c r="O251" s="84">
        <f>L251/'סכום נכסי הקרן'!$C$42</f>
        <v>1.1557356260161378E-3</v>
      </c>
    </row>
    <row r="252" spans="2:15">
      <c r="B252" s="76" t="s">
        <v>1524</v>
      </c>
      <c r="C252" s="73" t="s">
        <v>1525</v>
      </c>
      <c r="D252" s="86" t="s">
        <v>1394</v>
      </c>
      <c r="E252" s="86" t="s">
        <v>645</v>
      </c>
      <c r="F252" s="73"/>
      <c r="G252" s="86" t="s">
        <v>700</v>
      </c>
      <c r="H252" s="86" t="s">
        <v>130</v>
      </c>
      <c r="I252" s="83">
        <v>20086.872075000003</v>
      </c>
      <c r="J252" s="85">
        <v>3682</v>
      </c>
      <c r="K252" s="73"/>
      <c r="L252" s="83">
        <v>2736.5149302659997</v>
      </c>
      <c r="M252" s="84">
        <v>6.5316183114641691E-5</v>
      </c>
      <c r="N252" s="84">
        <f t="shared" si="4"/>
        <v>8.7515878656864823E-4</v>
      </c>
      <c r="O252" s="84">
        <f>L252/'סכום נכסי הקרן'!$C$42</f>
        <v>1.4607332787159794E-4</v>
      </c>
    </row>
    <row r="253" spans="2:15">
      <c r="B253" s="76" t="s">
        <v>1526</v>
      </c>
      <c r="C253" s="73" t="s">
        <v>1527</v>
      </c>
      <c r="D253" s="86" t="s">
        <v>1378</v>
      </c>
      <c r="E253" s="86" t="s">
        <v>645</v>
      </c>
      <c r="F253" s="73"/>
      <c r="G253" s="86" t="s">
        <v>676</v>
      </c>
      <c r="H253" s="86" t="s">
        <v>130</v>
      </c>
      <c r="I253" s="83">
        <v>24104.246490000005</v>
      </c>
      <c r="J253" s="85">
        <v>11904</v>
      </c>
      <c r="K253" s="73"/>
      <c r="L253" s="83">
        <v>10616.667158028002</v>
      </c>
      <c r="M253" s="84">
        <v>2.1637564174147222E-5</v>
      </c>
      <c r="N253" s="84">
        <f t="shared" si="4"/>
        <v>3.3952928393194835E-3</v>
      </c>
      <c r="O253" s="84">
        <f>L253/'סכום נכסי הקרן'!$C$42</f>
        <v>5.6671055784355076E-4</v>
      </c>
    </row>
    <row r="254" spans="2:15">
      <c r="B254" s="76" t="s">
        <v>1528</v>
      </c>
      <c r="C254" s="73" t="s">
        <v>1529</v>
      </c>
      <c r="D254" s="86" t="s">
        <v>1394</v>
      </c>
      <c r="E254" s="86" t="s">
        <v>645</v>
      </c>
      <c r="F254" s="73"/>
      <c r="G254" s="86" t="s">
        <v>717</v>
      </c>
      <c r="H254" s="86" t="s">
        <v>130</v>
      </c>
      <c r="I254" s="83">
        <v>32138.995320000005</v>
      </c>
      <c r="J254" s="85">
        <v>9796</v>
      </c>
      <c r="K254" s="73"/>
      <c r="L254" s="83">
        <v>11648.843131725002</v>
      </c>
      <c r="M254" s="84">
        <v>2.1995805313971621E-5</v>
      </c>
      <c r="N254" s="84">
        <f t="shared" si="4"/>
        <v>3.7253907542532691E-3</v>
      </c>
      <c r="O254" s="84">
        <f>L254/'סכום נכסי הקרן'!$C$42</f>
        <v>6.2180741763388705E-4</v>
      </c>
    </row>
    <row r="255" spans="2:15">
      <c r="B255" s="76" t="s">
        <v>1530</v>
      </c>
      <c r="C255" s="73" t="s">
        <v>1531</v>
      </c>
      <c r="D255" s="86" t="s">
        <v>26</v>
      </c>
      <c r="E255" s="86" t="s">
        <v>645</v>
      </c>
      <c r="F255" s="73"/>
      <c r="G255" s="86" t="s">
        <v>124</v>
      </c>
      <c r="H255" s="86" t="s">
        <v>132</v>
      </c>
      <c r="I255" s="83">
        <v>15533.847738000004</v>
      </c>
      <c r="J255" s="85">
        <v>14346</v>
      </c>
      <c r="K255" s="73"/>
      <c r="L255" s="83">
        <v>8955.1701732090023</v>
      </c>
      <c r="M255" s="84">
        <v>3.6356850790955687E-5</v>
      </c>
      <c r="N255" s="84">
        <f t="shared" si="4"/>
        <v>2.8639331639018452E-3</v>
      </c>
      <c r="O255" s="84">
        <f>L255/'סכום נכסי הקרן'!$C$42</f>
        <v>4.7802096542186952E-4</v>
      </c>
    </row>
    <row r="256" spans="2:15">
      <c r="B256" s="76" t="s">
        <v>1532</v>
      </c>
      <c r="C256" s="73" t="s">
        <v>1533</v>
      </c>
      <c r="D256" s="86" t="s">
        <v>26</v>
      </c>
      <c r="E256" s="86" t="s">
        <v>645</v>
      </c>
      <c r="F256" s="73"/>
      <c r="G256" s="86" t="s">
        <v>724</v>
      </c>
      <c r="H256" s="86" t="s">
        <v>130</v>
      </c>
      <c r="I256" s="83">
        <v>3267.4645240000009</v>
      </c>
      <c r="J256" s="85">
        <v>138600</v>
      </c>
      <c r="K256" s="73"/>
      <c r="L256" s="83">
        <v>16756.211573002001</v>
      </c>
      <c r="M256" s="84">
        <v>1.3683348164833914E-5</v>
      </c>
      <c r="N256" s="84">
        <f t="shared" si="4"/>
        <v>5.3587669577562077E-3</v>
      </c>
      <c r="O256" s="84">
        <f>L256/'סכום נכסי הקרן'!$C$42</f>
        <v>8.9443531256416917E-4</v>
      </c>
    </row>
    <row r="257" spans="2:15">
      <c r="B257" s="76" t="s">
        <v>1432</v>
      </c>
      <c r="C257" s="73" t="s">
        <v>1433</v>
      </c>
      <c r="D257" s="86" t="s">
        <v>1378</v>
      </c>
      <c r="E257" s="86" t="s">
        <v>645</v>
      </c>
      <c r="F257" s="73"/>
      <c r="G257" s="86" t="s">
        <v>156</v>
      </c>
      <c r="H257" s="86" t="s">
        <v>130</v>
      </c>
      <c r="I257" s="83">
        <v>3584.0283620000009</v>
      </c>
      <c r="J257" s="85">
        <v>2660</v>
      </c>
      <c r="K257" s="73"/>
      <c r="L257" s="83">
        <v>352.74007135100004</v>
      </c>
      <c r="M257" s="84">
        <v>6.4977964177808555E-5</v>
      </c>
      <c r="N257" s="84">
        <f t="shared" si="4"/>
        <v>1.1280902194371453E-4</v>
      </c>
      <c r="O257" s="84">
        <f>L257/'סכום נכסי הקרן'!$C$42</f>
        <v>1.8829027945737157E-5</v>
      </c>
    </row>
    <row r="258" spans="2:15">
      <c r="B258" s="76" t="s">
        <v>1534</v>
      </c>
      <c r="C258" s="73" t="s">
        <v>1535</v>
      </c>
      <c r="D258" s="86" t="s">
        <v>1378</v>
      </c>
      <c r="E258" s="86" t="s">
        <v>645</v>
      </c>
      <c r="F258" s="73"/>
      <c r="G258" s="86" t="s">
        <v>770</v>
      </c>
      <c r="H258" s="86" t="s">
        <v>130</v>
      </c>
      <c r="I258" s="83">
        <v>53270.38401300001</v>
      </c>
      <c r="J258" s="85">
        <v>1510</v>
      </c>
      <c r="K258" s="73"/>
      <c r="L258" s="83">
        <v>2976.2163548060003</v>
      </c>
      <c r="M258" s="84">
        <v>2.2335991049583843E-4</v>
      </c>
      <c r="N258" s="84">
        <f t="shared" si="4"/>
        <v>9.5181716892171362E-4</v>
      </c>
      <c r="O258" s="84">
        <f>L258/'סכום נכסי הקרן'!$C$42</f>
        <v>1.5886842881947293E-4</v>
      </c>
    </row>
    <row r="259" spans="2:15">
      <c r="B259" s="76" t="s">
        <v>1536</v>
      </c>
      <c r="C259" s="73" t="s">
        <v>1537</v>
      </c>
      <c r="D259" s="86" t="s">
        <v>1394</v>
      </c>
      <c r="E259" s="86" t="s">
        <v>645</v>
      </c>
      <c r="F259" s="73"/>
      <c r="G259" s="86" t="s">
        <v>806</v>
      </c>
      <c r="H259" s="86" t="s">
        <v>130</v>
      </c>
      <c r="I259" s="83">
        <v>235468.54945500006</v>
      </c>
      <c r="J259" s="85">
        <v>311</v>
      </c>
      <c r="K259" s="73"/>
      <c r="L259" s="83">
        <v>2709.5365989590005</v>
      </c>
      <c r="M259" s="84">
        <v>7.9028828971106091E-4</v>
      </c>
      <c r="N259" s="84">
        <f t="shared" si="4"/>
        <v>8.6653090611049719E-4</v>
      </c>
      <c r="O259" s="84">
        <f>L259/'סכום נכסי הקרן'!$C$42</f>
        <v>1.4463324267752488E-4</v>
      </c>
    </row>
    <row r="260" spans="2:15">
      <c r="B260" s="76" t="s">
        <v>1538</v>
      </c>
      <c r="C260" s="73" t="s">
        <v>1539</v>
      </c>
      <c r="D260" s="86" t="s">
        <v>1394</v>
      </c>
      <c r="E260" s="86" t="s">
        <v>645</v>
      </c>
      <c r="F260" s="73"/>
      <c r="G260" s="86" t="s">
        <v>676</v>
      </c>
      <c r="H260" s="86" t="s">
        <v>130</v>
      </c>
      <c r="I260" s="83">
        <v>48654.86791500001</v>
      </c>
      <c r="J260" s="85">
        <v>10092</v>
      </c>
      <c r="K260" s="83">
        <v>80.568759926000013</v>
      </c>
      <c r="L260" s="83">
        <v>18248.491058859006</v>
      </c>
      <c r="M260" s="84">
        <v>9.381215239955659E-6</v>
      </c>
      <c r="N260" s="84">
        <f t="shared" si="4"/>
        <v>5.8360095591466392E-3</v>
      </c>
      <c r="O260" s="84">
        <f>L260/'סכום נכסי הקרן'!$C$42</f>
        <v>9.7409218861580513E-4</v>
      </c>
    </row>
    <row r="261" spans="2:15">
      <c r="B261" s="76" t="s">
        <v>1540</v>
      </c>
      <c r="C261" s="73" t="s">
        <v>1541</v>
      </c>
      <c r="D261" s="86" t="s">
        <v>1378</v>
      </c>
      <c r="E261" s="86" t="s">
        <v>645</v>
      </c>
      <c r="F261" s="73"/>
      <c r="G261" s="86" t="s">
        <v>1403</v>
      </c>
      <c r="H261" s="86" t="s">
        <v>130</v>
      </c>
      <c r="I261" s="83">
        <v>153738.48200000002</v>
      </c>
      <c r="J261" s="85">
        <v>127</v>
      </c>
      <c r="K261" s="73"/>
      <c r="L261" s="83">
        <v>722.41712691800012</v>
      </c>
      <c r="M261" s="84">
        <v>9.393799210086971E-4</v>
      </c>
      <c r="N261" s="84">
        <f t="shared" si="4"/>
        <v>2.310346233442662E-4</v>
      </c>
      <c r="O261" s="84">
        <f>L261/'סכום נכסי הקרן'!$C$42</f>
        <v>3.856214072623141E-5</v>
      </c>
    </row>
    <row r="262" spans="2:15">
      <c r="B262" s="76" t="s">
        <v>1542</v>
      </c>
      <c r="C262" s="73" t="s">
        <v>1543</v>
      </c>
      <c r="D262" s="86" t="s">
        <v>1378</v>
      </c>
      <c r="E262" s="86" t="s">
        <v>645</v>
      </c>
      <c r="F262" s="73"/>
      <c r="G262" s="86" t="s">
        <v>734</v>
      </c>
      <c r="H262" s="86" t="s">
        <v>130</v>
      </c>
      <c r="I262" s="83">
        <v>7141.9989600000008</v>
      </c>
      <c r="J262" s="85">
        <v>26177</v>
      </c>
      <c r="K262" s="73"/>
      <c r="L262" s="83">
        <v>6917.3759507090008</v>
      </c>
      <c r="M262" s="84">
        <v>2.2533488778502845E-6</v>
      </c>
      <c r="N262" s="84">
        <f t="shared" si="4"/>
        <v>2.2122307012858817E-3</v>
      </c>
      <c r="O262" s="84">
        <f>L262/'סכום נכסי הקרן'!$C$42</f>
        <v>3.6924487934761725E-4</v>
      </c>
    </row>
    <row r="263" spans="2:15">
      <c r="B263" s="76" t="s">
        <v>1544</v>
      </c>
      <c r="C263" s="73" t="s">
        <v>1545</v>
      </c>
      <c r="D263" s="86" t="s">
        <v>26</v>
      </c>
      <c r="E263" s="86" t="s">
        <v>645</v>
      </c>
      <c r="F263" s="73"/>
      <c r="G263" s="86" t="s">
        <v>717</v>
      </c>
      <c r="H263" s="86" t="s">
        <v>132</v>
      </c>
      <c r="I263" s="83">
        <v>59814.241290000005</v>
      </c>
      <c r="J263" s="85">
        <v>10638</v>
      </c>
      <c r="K263" s="73"/>
      <c r="L263" s="83">
        <v>25569.872175007004</v>
      </c>
      <c r="M263" s="84">
        <v>1.0028683385838792E-4</v>
      </c>
      <c r="N263" s="84">
        <f t="shared" si="4"/>
        <v>8.1774442587160944E-3</v>
      </c>
      <c r="O263" s="84">
        <f>L263/'סכום נכסי הקרן'!$C$42</f>
        <v>1.364902592178287E-3</v>
      </c>
    </row>
    <row r="264" spans="2:15">
      <c r="B264" s="76" t="s">
        <v>1546</v>
      </c>
      <c r="C264" s="73" t="s">
        <v>1547</v>
      </c>
      <c r="D264" s="86" t="s">
        <v>1394</v>
      </c>
      <c r="E264" s="86" t="s">
        <v>645</v>
      </c>
      <c r="F264" s="73"/>
      <c r="G264" s="86" t="s">
        <v>770</v>
      </c>
      <c r="H264" s="86" t="s">
        <v>130</v>
      </c>
      <c r="I264" s="83">
        <v>13837.622985000002</v>
      </c>
      <c r="J264" s="85">
        <v>23748</v>
      </c>
      <c r="K264" s="73"/>
      <c r="L264" s="83">
        <v>12158.787213968002</v>
      </c>
      <c r="M264" s="84">
        <v>8.5511203542162137E-6</v>
      </c>
      <c r="N264" s="84">
        <f t="shared" si="4"/>
        <v>3.8884748431788378E-3</v>
      </c>
      <c r="O264" s="84">
        <f>L264/'סכום נכסי הקרן'!$C$42</f>
        <v>6.4902789003029463E-4</v>
      </c>
    </row>
    <row r="265" spans="2:15">
      <c r="B265" s="115"/>
      <c r="C265" s="115"/>
      <c r="D265" s="115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</row>
    <row r="266" spans="2:15">
      <c r="B266" s="115"/>
      <c r="C266" s="115"/>
      <c r="D266" s="115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</row>
    <row r="267" spans="2:15">
      <c r="B267" s="115"/>
      <c r="C267" s="115"/>
      <c r="D267" s="115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</row>
    <row r="268" spans="2:15">
      <c r="B268" s="129" t="s">
        <v>220</v>
      </c>
      <c r="C268" s="115"/>
      <c r="D268" s="115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</row>
    <row r="269" spans="2:15">
      <c r="B269" s="129" t="s">
        <v>110</v>
      </c>
      <c r="C269" s="115"/>
      <c r="D269" s="115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</row>
    <row r="270" spans="2:15">
      <c r="B270" s="129" t="s">
        <v>203</v>
      </c>
      <c r="C270" s="115"/>
      <c r="D270" s="115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</row>
    <row r="271" spans="2:15">
      <c r="B271" s="129" t="s">
        <v>211</v>
      </c>
      <c r="C271" s="115"/>
      <c r="D271" s="115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</row>
    <row r="272" spans="2:15">
      <c r="B272" s="129" t="s">
        <v>217</v>
      </c>
      <c r="C272" s="115"/>
      <c r="D272" s="115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</row>
    <row r="273" spans="2:15">
      <c r="B273" s="130"/>
      <c r="C273" s="115"/>
      <c r="D273" s="115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</row>
    <row r="274" spans="2:15">
      <c r="B274" s="131"/>
      <c r="C274" s="115"/>
      <c r="D274" s="115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</row>
    <row r="275" spans="2:15">
      <c r="B275" s="115"/>
      <c r="C275" s="115"/>
      <c r="D275" s="115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</row>
    <row r="276" spans="2:15">
      <c r="B276" s="115"/>
      <c r="C276" s="115"/>
      <c r="D276" s="115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</row>
    <row r="277" spans="2:15">
      <c r="B277" s="115"/>
      <c r="C277" s="115"/>
      <c r="D277" s="115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</row>
    <row r="278" spans="2:15">
      <c r="B278" s="115"/>
      <c r="C278" s="115"/>
      <c r="D278" s="115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</row>
    <row r="279" spans="2:15">
      <c r="B279" s="115"/>
      <c r="C279" s="115"/>
      <c r="D279" s="115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</row>
    <row r="280" spans="2:15">
      <c r="B280" s="115"/>
      <c r="C280" s="115"/>
      <c r="D280" s="115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</row>
    <row r="281" spans="2:15">
      <c r="B281" s="115"/>
      <c r="C281" s="115"/>
      <c r="D281" s="115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</row>
    <row r="282" spans="2:15">
      <c r="B282" s="115"/>
      <c r="C282" s="115"/>
      <c r="D282" s="115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</row>
    <row r="283" spans="2:15">
      <c r="B283" s="115"/>
      <c r="C283" s="115"/>
      <c r="D283" s="115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</row>
    <row r="284" spans="2:15">
      <c r="B284" s="115"/>
      <c r="C284" s="115"/>
      <c r="D284" s="115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</row>
    <row r="285" spans="2:15">
      <c r="B285" s="115"/>
      <c r="C285" s="115"/>
      <c r="D285" s="115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</row>
    <row r="286" spans="2:15">
      <c r="B286" s="115"/>
      <c r="C286" s="115"/>
      <c r="D286" s="115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</row>
    <row r="287" spans="2:15">
      <c r="B287" s="115"/>
      <c r="C287" s="115"/>
      <c r="D287" s="115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</row>
    <row r="288" spans="2:15">
      <c r="B288" s="115"/>
      <c r="C288" s="115"/>
      <c r="D288" s="115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</row>
    <row r="289" spans="2:15">
      <c r="B289" s="115"/>
      <c r="C289" s="115"/>
      <c r="D289" s="115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</row>
    <row r="290" spans="2:15">
      <c r="B290" s="115"/>
      <c r="C290" s="115"/>
      <c r="D290" s="115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</row>
    <row r="291" spans="2:15">
      <c r="B291" s="115"/>
      <c r="C291" s="115"/>
      <c r="D291" s="115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</row>
    <row r="292" spans="2:15">
      <c r="B292" s="115"/>
      <c r="C292" s="115"/>
      <c r="D292" s="115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</row>
    <row r="293" spans="2:15">
      <c r="B293" s="130"/>
      <c r="C293" s="115"/>
      <c r="D293" s="115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</row>
    <row r="294" spans="2:15">
      <c r="B294" s="130"/>
      <c r="C294" s="115"/>
      <c r="D294" s="115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</row>
    <row r="295" spans="2:15">
      <c r="B295" s="131"/>
      <c r="C295" s="115"/>
      <c r="D295" s="115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</row>
    <row r="296" spans="2:15">
      <c r="B296" s="115"/>
      <c r="C296" s="115"/>
      <c r="D296" s="115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</row>
    <row r="297" spans="2:15">
      <c r="B297" s="115"/>
      <c r="C297" s="115"/>
      <c r="D297" s="115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</row>
    <row r="298" spans="2:15">
      <c r="B298" s="115"/>
      <c r="C298" s="115"/>
      <c r="D298" s="115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</row>
    <row r="299" spans="2:15">
      <c r="B299" s="115"/>
      <c r="C299" s="115"/>
      <c r="D299" s="115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</row>
    <row r="300" spans="2:15">
      <c r="B300" s="115"/>
      <c r="C300" s="115"/>
      <c r="D300" s="115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</row>
    <row r="301" spans="2:15">
      <c r="B301" s="115"/>
      <c r="C301" s="115"/>
      <c r="D301" s="115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</row>
    <row r="302" spans="2:15">
      <c r="B302" s="115"/>
      <c r="C302" s="115"/>
      <c r="D302" s="115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</row>
    <row r="303" spans="2:15">
      <c r="B303" s="115"/>
      <c r="C303" s="115"/>
      <c r="D303" s="115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</row>
    <row r="304" spans="2:15">
      <c r="B304" s="115"/>
      <c r="C304" s="115"/>
      <c r="D304" s="115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</row>
    <row r="305" spans="2:15">
      <c r="B305" s="115"/>
      <c r="C305" s="115"/>
      <c r="D305" s="115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</row>
    <row r="306" spans="2:15">
      <c r="B306" s="115"/>
      <c r="C306" s="115"/>
      <c r="D306" s="115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</row>
    <row r="307" spans="2:15">
      <c r="B307" s="115"/>
      <c r="C307" s="115"/>
      <c r="D307" s="115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</row>
    <row r="308" spans="2:15">
      <c r="B308" s="115"/>
      <c r="C308" s="115"/>
      <c r="D308" s="115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</row>
    <row r="309" spans="2:15">
      <c r="B309" s="115"/>
      <c r="C309" s="115"/>
      <c r="D309" s="115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</row>
    <row r="310" spans="2:15">
      <c r="B310" s="115"/>
      <c r="C310" s="115"/>
      <c r="D310" s="115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</row>
    <row r="311" spans="2:15">
      <c r="B311" s="115"/>
      <c r="C311" s="115"/>
      <c r="D311" s="115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</row>
    <row r="312" spans="2:15">
      <c r="B312" s="115"/>
      <c r="C312" s="115"/>
      <c r="D312" s="115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</row>
    <row r="313" spans="2:15">
      <c r="B313" s="115"/>
      <c r="C313" s="115"/>
      <c r="D313" s="115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</row>
    <row r="314" spans="2:15">
      <c r="B314" s="115"/>
      <c r="C314" s="115"/>
      <c r="D314" s="115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</row>
    <row r="315" spans="2:15">
      <c r="B315" s="115"/>
      <c r="C315" s="115"/>
      <c r="D315" s="115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</row>
    <row r="316" spans="2:15">
      <c r="B316" s="115"/>
      <c r="C316" s="115"/>
      <c r="D316" s="115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</row>
    <row r="317" spans="2:15">
      <c r="B317" s="115"/>
      <c r="C317" s="115"/>
      <c r="D317" s="115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</row>
    <row r="318" spans="2:15">
      <c r="B318" s="115"/>
      <c r="C318" s="115"/>
      <c r="D318" s="115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</row>
    <row r="319" spans="2:15">
      <c r="B319" s="115"/>
      <c r="C319" s="115"/>
      <c r="D319" s="115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</row>
    <row r="320" spans="2:15">
      <c r="B320" s="115"/>
      <c r="C320" s="115"/>
      <c r="D320" s="115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</row>
    <row r="321" spans="2:15">
      <c r="B321" s="115"/>
      <c r="C321" s="115"/>
      <c r="D321" s="115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</row>
    <row r="322" spans="2:15">
      <c r="B322" s="115"/>
      <c r="C322" s="115"/>
      <c r="D322" s="115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</row>
    <row r="323" spans="2:15">
      <c r="B323" s="115"/>
      <c r="C323" s="115"/>
      <c r="D323" s="115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</row>
    <row r="324" spans="2:15">
      <c r="B324" s="115"/>
      <c r="C324" s="115"/>
      <c r="D324" s="115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</row>
    <row r="325" spans="2:15">
      <c r="B325" s="115"/>
      <c r="C325" s="115"/>
      <c r="D325" s="115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</row>
    <row r="326" spans="2:15">
      <c r="B326" s="115"/>
      <c r="C326" s="115"/>
      <c r="D326" s="115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</row>
    <row r="327" spans="2:15">
      <c r="B327" s="115"/>
      <c r="C327" s="115"/>
      <c r="D327" s="115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</row>
    <row r="328" spans="2:15">
      <c r="B328" s="115"/>
      <c r="C328" s="115"/>
      <c r="D328" s="115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</row>
    <row r="329" spans="2:15">
      <c r="B329" s="115"/>
      <c r="C329" s="115"/>
      <c r="D329" s="115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</row>
    <row r="330" spans="2:15">
      <c r="B330" s="115"/>
      <c r="C330" s="115"/>
      <c r="D330" s="115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</row>
    <row r="331" spans="2:15">
      <c r="B331" s="115"/>
      <c r="C331" s="115"/>
      <c r="D331" s="115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</row>
    <row r="332" spans="2:15">
      <c r="B332" s="115"/>
      <c r="C332" s="115"/>
      <c r="D332" s="115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</row>
    <row r="333" spans="2:15">
      <c r="B333" s="115"/>
      <c r="C333" s="115"/>
      <c r="D333" s="115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</row>
    <row r="334" spans="2:15">
      <c r="B334" s="115"/>
      <c r="C334" s="115"/>
      <c r="D334" s="115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</row>
    <row r="335" spans="2:15">
      <c r="B335" s="115"/>
      <c r="C335" s="115"/>
      <c r="D335" s="115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</row>
    <row r="336" spans="2:15">
      <c r="B336" s="115"/>
      <c r="C336" s="115"/>
      <c r="D336" s="115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</row>
    <row r="337" spans="2:15">
      <c r="B337" s="115"/>
      <c r="C337" s="115"/>
      <c r="D337" s="115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</row>
    <row r="338" spans="2:15">
      <c r="B338" s="115"/>
      <c r="C338" s="115"/>
      <c r="D338" s="115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</row>
    <row r="339" spans="2:15">
      <c r="B339" s="115"/>
      <c r="C339" s="115"/>
      <c r="D339" s="115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</row>
    <row r="340" spans="2:15">
      <c r="B340" s="115"/>
      <c r="C340" s="115"/>
      <c r="D340" s="115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</row>
    <row r="341" spans="2:15">
      <c r="B341" s="115"/>
      <c r="C341" s="115"/>
      <c r="D341" s="115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</row>
    <row r="342" spans="2:15">
      <c r="B342" s="115"/>
      <c r="C342" s="115"/>
      <c r="D342" s="115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</row>
    <row r="343" spans="2:15">
      <c r="B343" s="115"/>
      <c r="C343" s="115"/>
      <c r="D343" s="115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</row>
    <row r="344" spans="2:15">
      <c r="B344" s="115"/>
      <c r="C344" s="115"/>
      <c r="D344" s="115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</row>
    <row r="345" spans="2:15">
      <c r="B345" s="115"/>
      <c r="C345" s="115"/>
      <c r="D345" s="115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</row>
    <row r="346" spans="2:15">
      <c r="B346" s="115"/>
      <c r="C346" s="115"/>
      <c r="D346" s="115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</row>
    <row r="347" spans="2:15">
      <c r="B347" s="115"/>
      <c r="C347" s="115"/>
      <c r="D347" s="115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</row>
    <row r="348" spans="2:15">
      <c r="B348" s="115"/>
      <c r="C348" s="115"/>
      <c r="D348" s="115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</row>
    <row r="349" spans="2:15">
      <c r="B349" s="115"/>
      <c r="C349" s="115"/>
      <c r="D349" s="115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</row>
    <row r="350" spans="2:15">
      <c r="B350" s="115"/>
      <c r="C350" s="115"/>
      <c r="D350" s="115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</row>
    <row r="351" spans="2:15">
      <c r="B351" s="115"/>
      <c r="C351" s="115"/>
      <c r="D351" s="115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</row>
    <row r="352" spans="2:15">
      <c r="B352" s="115"/>
      <c r="C352" s="115"/>
      <c r="D352" s="115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</row>
    <row r="353" spans="2:15">
      <c r="B353" s="115"/>
      <c r="C353" s="115"/>
      <c r="D353" s="115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</row>
    <row r="354" spans="2:15">
      <c r="B354" s="115"/>
      <c r="C354" s="115"/>
      <c r="D354" s="115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</row>
    <row r="355" spans="2:15">
      <c r="B355" s="115"/>
      <c r="C355" s="115"/>
      <c r="D355" s="115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</row>
    <row r="356" spans="2:15">
      <c r="B356" s="115"/>
      <c r="C356" s="115"/>
      <c r="D356" s="115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</row>
    <row r="357" spans="2:15">
      <c r="B357" s="115"/>
      <c r="C357" s="115"/>
      <c r="D357" s="115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</row>
    <row r="358" spans="2:15">
      <c r="B358" s="115"/>
      <c r="C358" s="115"/>
      <c r="D358" s="115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</row>
    <row r="359" spans="2:15">
      <c r="B359" s="115"/>
      <c r="C359" s="115"/>
      <c r="D359" s="115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</row>
    <row r="360" spans="2:15">
      <c r="B360" s="130"/>
      <c r="C360" s="115"/>
      <c r="D360" s="115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</row>
    <row r="361" spans="2:15">
      <c r="B361" s="130"/>
      <c r="C361" s="115"/>
      <c r="D361" s="115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</row>
    <row r="362" spans="2:15">
      <c r="B362" s="131"/>
      <c r="C362" s="115"/>
      <c r="D362" s="115"/>
      <c r="E362" s="115"/>
      <c r="F362" s="115"/>
      <c r="G362" s="115"/>
      <c r="H362" s="116"/>
      <c r="I362" s="116"/>
      <c r="J362" s="116"/>
      <c r="K362" s="116"/>
      <c r="L362" s="116"/>
      <c r="M362" s="116"/>
      <c r="N362" s="116"/>
      <c r="O362" s="116"/>
    </row>
    <row r="363" spans="2:15">
      <c r="B363" s="115"/>
      <c r="C363" s="115"/>
      <c r="D363" s="115"/>
      <c r="E363" s="115"/>
      <c r="F363" s="115"/>
      <c r="G363" s="115"/>
      <c r="H363" s="116"/>
      <c r="I363" s="116"/>
      <c r="J363" s="116"/>
      <c r="K363" s="116"/>
      <c r="L363" s="116"/>
      <c r="M363" s="116"/>
      <c r="N363" s="116"/>
      <c r="O363" s="116"/>
    </row>
    <row r="364" spans="2:15">
      <c r="B364" s="115"/>
      <c r="C364" s="115"/>
      <c r="D364" s="115"/>
      <c r="E364" s="115"/>
      <c r="F364" s="115"/>
      <c r="G364" s="115"/>
      <c r="H364" s="116"/>
      <c r="I364" s="116"/>
      <c r="J364" s="116"/>
      <c r="K364" s="116"/>
      <c r="L364" s="116"/>
      <c r="M364" s="116"/>
      <c r="N364" s="116"/>
      <c r="O364" s="116"/>
    </row>
    <row r="365" spans="2:15">
      <c r="B365" s="115"/>
      <c r="C365" s="115"/>
      <c r="D365" s="115"/>
      <c r="E365" s="115"/>
      <c r="F365" s="115"/>
      <c r="G365" s="115"/>
      <c r="H365" s="116"/>
      <c r="I365" s="116"/>
      <c r="J365" s="116"/>
      <c r="K365" s="116"/>
      <c r="L365" s="116"/>
      <c r="M365" s="116"/>
      <c r="N365" s="116"/>
      <c r="O365" s="116"/>
    </row>
    <row r="366" spans="2:15">
      <c r="B366" s="115"/>
      <c r="C366" s="115"/>
      <c r="D366" s="115"/>
      <c r="E366" s="115"/>
      <c r="F366" s="115"/>
      <c r="G366" s="115"/>
      <c r="H366" s="116"/>
      <c r="I366" s="116"/>
      <c r="J366" s="116"/>
      <c r="K366" s="116"/>
      <c r="L366" s="116"/>
      <c r="M366" s="116"/>
      <c r="N366" s="116"/>
      <c r="O366" s="116"/>
    </row>
    <row r="367" spans="2:15">
      <c r="B367" s="115"/>
      <c r="C367" s="115"/>
      <c r="D367" s="115"/>
      <c r="E367" s="115"/>
      <c r="F367" s="115"/>
      <c r="G367" s="115"/>
      <c r="H367" s="116"/>
      <c r="I367" s="116"/>
      <c r="J367" s="116"/>
      <c r="K367" s="116"/>
      <c r="L367" s="116"/>
      <c r="M367" s="116"/>
      <c r="N367" s="116"/>
      <c r="O367" s="116"/>
    </row>
    <row r="368" spans="2:15">
      <c r="B368" s="115"/>
      <c r="C368" s="115"/>
      <c r="D368" s="115"/>
      <c r="E368" s="115"/>
      <c r="F368" s="115"/>
      <c r="G368" s="115"/>
      <c r="H368" s="116"/>
      <c r="I368" s="116"/>
      <c r="J368" s="116"/>
      <c r="K368" s="116"/>
      <c r="L368" s="116"/>
      <c r="M368" s="116"/>
      <c r="N368" s="116"/>
      <c r="O368" s="116"/>
    </row>
    <row r="369" spans="2:15">
      <c r="B369" s="115"/>
      <c r="C369" s="115"/>
      <c r="D369" s="115"/>
      <c r="E369" s="115"/>
      <c r="F369" s="115"/>
      <c r="G369" s="115"/>
      <c r="H369" s="116"/>
      <c r="I369" s="116"/>
      <c r="J369" s="116"/>
      <c r="K369" s="116"/>
      <c r="L369" s="116"/>
      <c r="M369" s="116"/>
      <c r="N369" s="116"/>
      <c r="O369" s="116"/>
    </row>
    <row r="370" spans="2:15">
      <c r="B370" s="115"/>
      <c r="C370" s="115"/>
      <c r="D370" s="115"/>
      <c r="E370" s="115"/>
      <c r="F370" s="115"/>
      <c r="G370" s="115"/>
      <c r="H370" s="116"/>
      <c r="I370" s="116"/>
      <c r="J370" s="116"/>
      <c r="K370" s="116"/>
      <c r="L370" s="116"/>
      <c r="M370" s="116"/>
      <c r="N370" s="116"/>
      <c r="O370" s="116"/>
    </row>
    <row r="371" spans="2:15">
      <c r="B371" s="115"/>
      <c r="C371" s="115"/>
      <c r="D371" s="115"/>
      <c r="E371" s="115"/>
      <c r="F371" s="115"/>
      <c r="G371" s="115"/>
      <c r="H371" s="116"/>
      <c r="I371" s="116"/>
      <c r="J371" s="116"/>
      <c r="K371" s="116"/>
      <c r="L371" s="116"/>
      <c r="M371" s="116"/>
      <c r="N371" s="116"/>
      <c r="O371" s="116"/>
    </row>
    <row r="372" spans="2:15">
      <c r="B372" s="115"/>
      <c r="C372" s="115"/>
      <c r="D372" s="115"/>
      <c r="E372" s="115"/>
      <c r="F372" s="115"/>
      <c r="G372" s="115"/>
      <c r="H372" s="116"/>
      <c r="I372" s="116"/>
      <c r="J372" s="116"/>
      <c r="K372" s="116"/>
      <c r="L372" s="116"/>
      <c r="M372" s="116"/>
      <c r="N372" s="116"/>
      <c r="O372" s="116"/>
    </row>
    <row r="373" spans="2:15">
      <c r="B373" s="115"/>
      <c r="C373" s="115"/>
      <c r="D373" s="115"/>
      <c r="E373" s="115"/>
      <c r="F373" s="115"/>
      <c r="G373" s="115"/>
      <c r="H373" s="116"/>
      <c r="I373" s="116"/>
      <c r="J373" s="116"/>
      <c r="K373" s="116"/>
      <c r="L373" s="116"/>
      <c r="M373" s="116"/>
      <c r="N373" s="116"/>
      <c r="O373" s="116"/>
    </row>
    <row r="374" spans="2:15">
      <c r="B374" s="115"/>
      <c r="C374" s="115"/>
      <c r="D374" s="115"/>
      <c r="E374" s="115"/>
      <c r="F374" s="115"/>
      <c r="G374" s="115"/>
      <c r="H374" s="116"/>
      <c r="I374" s="116"/>
      <c r="J374" s="116"/>
      <c r="K374" s="116"/>
      <c r="L374" s="116"/>
      <c r="M374" s="116"/>
      <c r="N374" s="116"/>
      <c r="O374" s="116"/>
    </row>
    <row r="375" spans="2:15">
      <c r="B375" s="115"/>
      <c r="C375" s="115"/>
      <c r="D375" s="115"/>
      <c r="E375" s="115"/>
      <c r="F375" s="115"/>
      <c r="G375" s="115"/>
      <c r="H375" s="116"/>
      <c r="I375" s="116"/>
      <c r="J375" s="116"/>
      <c r="K375" s="116"/>
      <c r="L375" s="116"/>
      <c r="M375" s="116"/>
      <c r="N375" s="116"/>
      <c r="O375" s="116"/>
    </row>
    <row r="376" spans="2:15">
      <c r="B376" s="115"/>
      <c r="C376" s="115"/>
      <c r="D376" s="115"/>
      <c r="E376" s="115"/>
      <c r="F376" s="115"/>
      <c r="G376" s="115"/>
      <c r="H376" s="116"/>
      <c r="I376" s="116"/>
      <c r="J376" s="116"/>
      <c r="K376" s="116"/>
      <c r="L376" s="116"/>
      <c r="M376" s="116"/>
      <c r="N376" s="116"/>
      <c r="O376" s="116"/>
    </row>
    <row r="377" spans="2:15">
      <c r="B377" s="115"/>
      <c r="C377" s="115"/>
      <c r="D377" s="115"/>
      <c r="E377" s="115"/>
      <c r="F377" s="115"/>
      <c r="G377" s="115"/>
      <c r="H377" s="116"/>
      <c r="I377" s="116"/>
      <c r="J377" s="116"/>
      <c r="K377" s="116"/>
      <c r="L377" s="116"/>
      <c r="M377" s="116"/>
      <c r="N377" s="116"/>
      <c r="O377" s="116"/>
    </row>
    <row r="378" spans="2:15">
      <c r="B378" s="115"/>
      <c r="C378" s="115"/>
      <c r="D378" s="115"/>
      <c r="E378" s="115"/>
      <c r="F378" s="115"/>
      <c r="G378" s="115"/>
      <c r="H378" s="116"/>
      <c r="I378" s="116"/>
      <c r="J378" s="116"/>
      <c r="K378" s="116"/>
      <c r="L378" s="116"/>
      <c r="M378" s="116"/>
      <c r="N378" s="116"/>
      <c r="O378" s="116"/>
    </row>
    <row r="379" spans="2:15">
      <c r="B379" s="115"/>
      <c r="C379" s="115"/>
      <c r="D379" s="115"/>
      <c r="E379" s="115"/>
      <c r="F379" s="115"/>
      <c r="G379" s="115"/>
      <c r="H379" s="116"/>
      <c r="I379" s="116"/>
      <c r="J379" s="116"/>
      <c r="K379" s="116"/>
      <c r="L379" s="116"/>
      <c r="M379" s="116"/>
      <c r="N379" s="116"/>
      <c r="O379" s="116"/>
    </row>
    <row r="380" spans="2:15">
      <c r="B380" s="115"/>
      <c r="C380" s="115"/>
      <c r="D380" s="115"/>
      <c r="E380" s="115"/>
      <c r="F380" s="115"/>
      <c r="G380" s="115"/>
      <c r="H380" s="116"/>
      <c r="I380" s="116"/>
      <c r="J380" s="116"/>
      <c r="K380" s="116"/>
      <c r="L380" s="116"/>
      <c r="M380" s="116"/>
      <c r="N380" s="116"/>
      <c r="O380" s="116"/>
    </row>
    <row r="381" spans="2:15">
      <c r="B381" s="115"/>
      <c r="C381" s="115"/>
      <c r="D381" s="115"/>
      <c r="E381" s="115"/>
      <c r="F381" s="115"/>
      <c r="G381" s="115"/>
      <c r="H381" s="116"/>
      <c r="I381" s="116"/>
      <c r="J381" s="116"/>
      <c r="K381" s="116"/>
      <c r="L381" s="116"/>
      <c r="M381" s="116"/>
      <c r="N381" s="116"/>
      <c r="O381" s="116"/>
    </row>
    <row r="382" spans="2:15">
      <c r="B382" s="115"/>
      <c r="C382" s="115"/>
      <c r="D382" s="115"/>
      <c r="E382" s="115"/>
      <c r="F382" s="115"/>
      <c r="G382" s="115"/>
      <c r="H382" s="116"/>
      <c r="I382" s="116"/>
      <c r="J382" s="116"/>
      <c r="K382" s="116"/>
      <c r="L382" s="116"/>
      <c r="M382" s="116"/>
      <c r="N382" s="116"/>
      <c r="O382" s="116"/>
    </row>
    <row r="383" spans="2:15">
      <c r="B383" s="115"/>
      <c r="C383" s="115"/>
      <c r="D383" s="115"/>
      <c r="E383" s="115"/>
      <c r="F383" s="115"/>
      <c r="G383" s="115"/>
      <c r="H383" s="116"/>
      <c r="I383" s="116"/>
      <c r="J383" s="116"/>
      <c r="K383" s="116"/>
      <c r="L383" s="116"/>
      <c r="M383" s="116"/>
      <c r="N383" s="116"/>
      <c r="O383" s="116"/>
    </row>
    <row r="384" spans="2:15">
      <c r="B384" s="115"/>
      <c r="C384" s="115"/>
      <c r="D384" s="115"/>
      <c r="E384" s="115"/>
      <c r="F384" s="115"/>
      <c r="G384" s="115"/>
      <c r="H384" s="116"/>
      <c r="I384" s="116"/>
      <c r="J384" s="116"/>
      <c r="K384" s="116"/>
      <c r="L384" s="116"/>
      <c r="M384" s="116"/>
      <c r="N384" s="116"/>
      <c r="O384" s="116"/>
    </row>
    <row r="385" spans="2:15">
      <c r="B385" s="115"/>
      <c r="C385" s="115"/>
      <c r="D385" s="115"/>
      <c r="E385" s="115"/>
      <c r="F385" s="115"/>
      <c r="G385" s="115"/>
      <c r="H385" s="116"/>
      <c r="I385" s="116"/>
      <c r="J385" s="116"/>
      <c r="K385" s="116"/>
      <c r="L385" s="116"/>
      <c r="M385" s="116"/>
      <c r="N385" s="116"/>
      <c r="O385" s="116"/>
    </row>
    <row r="386" spans="2:15">
      <c r="B386" s="115"/>
      <c r="C386" s="115"/>
      <c r="D386" s="115"/>
      <c r="E386" s="115"/>
      <c r="F386" s="115"/>
      <c r="G386" s="115"/>
      <c r="H386" s="116"/>
      <c r="I386" s="116"/>
      <c r="J386" s="116"/>
      <c r="K386" s="116"/>
      <c r="L386" s="116"/>
      <c r="M386" s="116"/>
      <c r="N386" s="116"/>
      <c r="O386" s="116"/>
    </row>
    <row r="387" spans="2:15">
      <c r="B387" s="115"/>
      <c r="C387" s="115"/>
      <c r="D387" s="115"/>
      <c r="E387" s="115"/>
      <c r="F387" s="115"/>
      <c r="G387" s="115"/>
      <c r="H387" s="116"/>
      <c r="I387" s="116"/>
      <c r="J387" s="116"/>
      <c r="K387" s="116"/>
      <c r="L387" s="116"/>
      <c r="M387" s="116"/>
      <c r="N387" s="116"/>
      <c r="O387" s="116"/>
    </row>
    <row r="388" spans="2:15">
      <c r="B388" s="115"/>
      <c r="C388" s="115"/>
      <c r="D388" s="115"/>
      <c r="E388" s="115"/>
      <c r="F388" s="115"/>
      <c r="G388" s="115"/>
      <c r="H388" s="116"/>
      <c r="I388" s="116"/>
      <c r="J388" s="116"/>
      <c r="K388" s="116"/>
      <c r="L388" s="116"/>
      <c r="M388" s="116"/>
      <c r="N388" s="116"/>
      <c r="O388" s="116"/>
    </row>
    <row r="389" spans="2:15">
      <c r="B389" s="115"/>
      <c r="C389" s="115"/>
      <c r="D389" s="115"/>
      <c r="E389" s="115"/>
      <c r="F389" s="115"/>
      <c r="G389" s="115"/>
      <c r="H389" s="116"/>
      <c r="I389" s="116"/>
      <c r="J389" s="116"/>
      <c r="K389" s="116"/>
      <c r="L389" s="116"/>
      <c r="M389" s="116"/>
      <c r="N389" s="116"/>
      <c r="O389" s="116"/>
    </row>
    <row r="390" spans="2:15">
      <c r="B390" s="115"/>
      <c r="C390" s="115"/>
      <c r="D390" s="115"/>
      <c r="E390" s="115"/>
      <c r="F390" s="115"/>
      <c r="G390" s="115"/>
      <c r="H390" s="116"/>
      <c r="I390" s="116"/>
      <c r="J390" s="116"/>
      <c r="K390" s="116"/>
      <c r="L390" s="116"/>
      <c r="M390" s="116"/>
      <c r="N390" s="116"/>
      <c r="O390" s="116"/>
    </row>
    <row r="391" spans="2:15">
      <c r="B391" s="115"/>
      <c r="C391" s="115"/>
      <c r="D391" s="115"/>
      <c r="E391" s="115"/>
      <c r="F391" s="115"/>
      <c r="G391" s="115"/>
      <c r="H391" s="116"/>
      <c r="I391" s="116"/>
      <c r="J391" s="116"/>
      <c r="K391" s="116"/>
      <c r="L391" s="116"/>
      <c r="M391" s="116"/>
      <c r="N391" s="116"/>
      <c r="O391" s="116"/>
    </row>
    <row r="392" spans="2:15">
      <c r="B392" s="115"/>
      <c r="C392" s="115"/>
      <c r="D392" s="115"/>
      <c r="E392" s="115"/>
      <c r="F392" s="115"/>
      <c r="G392" s="115"/>
      <c r="H392" s="116"/>
      <c r="I392" s="116"/>
      <c r="J392" s="116"/>
      <c r="K392" s="116"/>
      <c r="L392" s="116"/>
      <c r="M392" s="116"/>
      <c r="N392" s="116"/>
      <c r="O392" s="116"/>
    </row>
    <row r="393" spans="2:15">
      <c r="B393" s="115"/>
      <c r="C393" s="115"/>
      <c r="D393" s="115"/>
      <c r="E393" s="115"/>
      <c r="F393" s="115"/>
      <c r="G393" s="115"/>
      <c r="H393" s="116"/>
      <c r="I393" s="116"/>
      <c r="J393" s="116"/>
      <c r="K393" s="116"/>
      <c r="L393" s="116"/>
      <c r="M393" s="116"/>
      <c r="N393" s="116"/>
      <c r="O393" s="116"/>
    </row>
    <row r="394" spans="2:15">
      <c r="B394" s="115"/>
      <c r="C394" s="115"/>
      <c r="D394" s="115"/>
      <c r="E394" s="115"/>
      <c r="F394" s="115"/>
      <c r="G394" s="115"/>
      <c r="H394" s="116"/>
      <c r="I394" s="116"/>
      <c r="J394" s="116"/>
      <c r="K394" s="116"/>
      <c r="L394" s="116"/>
      <c r="M394" s="116"/>
      <c r="N394" s="116"/>
      <c r="O394" s="116"/>
    </row>
    <row r="395" spans="2:15">
      <c r="B395" s="115"/>
      <c r="C395" s="115"/>
      <c r="D395" s="115"/>
      <c r="E395" s="115"/>
      <c r="F395" s="115"/>
      <c r="G395" s="115"/>
      <c r="H395" s="116"/>
      <c r="I395" s="116"/>
      <c r="J395" s="116"/>
      <c r="K395" s="116"/>
      <c r="L395" s="116"/>
      <c r="M395" s="116"/>
      <c r="N395" s="116"/>
      <c r="O395" s="116"/>
    </row>
    <row r="396" spans="2:15">
      <c r="B396" s="115"/>
      <c r="C396" s="115"/>
      <c r="D396" s="115"/>
      <c r="E396" s="115"/>
      <c r="F396" s="115"/>
      <c r="G396" s="115"/>
      <c r="H396" s="116"/>
      <c r="I396" s="116"/>
      <c r="J396" s="116"/>
      <c r="K396" s="116"/>
      <c r="L396" s="116"/>
      <c r="M396" s="116"/>
      <c r="N396" s="116"/>
      <c r="O396" s="116"/>
    </row>
    <row r="397" spans="2:15">
      <c r="B397" s="115"/>
      <c r="C397" s="115"/>
      <c r="D397" s="115"/>
      <c r="E397" s="115"/>
      <c r="F397" s="115"/>
      <c r="G397" s="115"/>
      <c r="H397" s="116"/>
      <c r="I397" s="116"/>
      <c r="J397" s="116"/>
      <c r="K397" s="116"/>
      <c r="L397" s="116"/>
      <c r="M397" s="116"/>
      <c r="N397" s="116"/>
      <c r="O397" s="116"/>
    </row>
    <row r="398" spans="2:15">
      <c r="B398" s="115"/>
      <c r="C398" s="115"/>
      <c r="D398" s="115"/>
      <c r="E398" s="115"/>
      <c r="F398" s="115"/>
      <c r="G398" s="115"/>
      <c r="H398" s="116"/>
      <c r="I398" s="116"/>
      <c r="J398" s="116"/>
      <c r="K398" s="116"/>
      <c r="L398" s="116"/>
      <c r="M398" s="116"/>
      <c r="N398" s="116"/>
      <c r="O398" s="116"/>
    </row>
    <row r="399" spans="2:15">
      <c r="B399" s="115"/>
      <c r="C399" s="115"/>
      <c r="D399" s="115"/>
      <c r="E399" s="115"/>
      <c r="F399" s="115"/>
      <c r="G399" s="115"/>
      <c r="H399" s="116"/>
      <c r="I399" s="116"/>
      <c r="J399" s="116"/>
      <c r="K399" s="116"/>
      <c r="L399" s="116"/>
      <c r="M399" s="116"/>
      <c r="N399" s="116"/>
      <c r="O399" s="116"/>
    </row>
    <row r="400" spans="2:15">
      <c r="B400" s="115"/>
      <c r="C400" s="115"/>
      <c r="D400" s="115"/>
      <c r="E400" s="115"/>
      <c r="F400" s="115"/>
      <c r="G400" s="115"/>
      <c r="H400" s="116"/>
      <c r="I400" s="116"/>
      <c r="J400" s="116"/>
      <c r="K400" s="116"/>
      <c r="L400" s="116"/>
      <c r="M400" s="116"/>
      <c r="N400" s="116"/>
      <c r="O400" s="116"/>
    </row>
    <row r="401" spans="2:15">
      <c r="B401" s="115"/>
      <c r="C401" s="115"/>
      <c r="D401" s="115"/>
      <c r="E401" s="115"/>
      <c r="F401" s="115"/>
      <c r="G401" s="115"/>
      <c r="H401" s="116"/>
      <c r="I401" s="116"/>
      <c r="J401" s="116"/>
      <c r="K401" s="116"/>
      <c r="L401" s="116"/>
      <c r="M401" s="116"/>
      <c r="N401" s="116"/>
      <c r="O401" s="116"/>
    </row>
    <row r="402" spans="2:15">
      <c r="B402" s="115"/>
      <c r="C402" s="115"/>
      <c r="D402" s="115"/>
      <c r="E402" s="115"/>
      <c r="F402" s="115"/>
      <c r="G402" s="115"/>
      <c r="H402" s="116"/>
      <c r="I402" s="116"/>
      <c r="J402" s="116"/>
      <c r="K402" s="116"/>
      <c r="L402" s="116"/>
      <c r="M402" s="116"/>
      <c r="N402" s="116"/>
      <c r="O402" s="116"/>
    </row>
    <row r="403" spans="2:15">
      <c r="B403" s="115"/>
      <c r="C403" s="115"/>
      <c r="D403" s="115"/>
      <c r="E403" s="115"/>
      <c r="F403" s="115"/>
      <c r="G403" s="115"/>
      <c r="H403" s="116"/>
      <c r="I403" s="116"/>
      <c r="J403" s="116"/>
      <c r="K403" s="116"/>
      <c r="L403" s="116"/>
      <c r="M403" s="116"/>
      <c r="N403" s="116"/>
      <c r="O403" s="116"/>
    </row>
    <row r="404" spans="2:15">
      <c r="B404" s="115"/>
      <c r="C404" s="115"/>
      <c r="D404" s="115"/>
      <c r="E404" s="115"/>
      <c r="F404" s="115"/>
      <c r="G404" s="115"/>
      <c r="H404" s="116"/>
      <c r="I404" s="116"/>
      <c r="J404" s="116"/>
      <c r="K404" s="116"/>
      <c r="L404" s="116"/>
      <c r="M404" s="116"/>
      <c r="N404" s="116"/>
      <c r="O404" s="116"/>
    </row>
    <row r="405" spans="2:15">
      <c r="B405" s="115"/>
      <c r="C405" s="115"/>
      <c r="D405" s="115"/>
      <c r="E405" s="115"/>
      <c r="F405" s="115"/>
      <c r="G405" s="115"/>
      <c r="H405" s="116"/>
      <c r="I405" s="116"/>
      <c r="J405" s="116"/>
      <c r="K405" s="116"/>
      <c r="L405" s="116"/>
      <c r="M405" s="116"/>
      <c r="N405" s="116"/>
      <c r="O405" s="116"/>
    </row>
    <row r="406" spans="2:15">
      <c r="B406" s="115"/>
      <c r="C406" s="115"/>
      <c r="D406" s="115"/>
      <c r="E406" s="115"/>
      <c r="F406" s="115"/>
      <c r="G406" s="115"/>
      <c r="H406" s="116"/>
      <c r="I406" s="116"/>
      <c r="J406" s="116"/>
      <c r="K406" s="116"/>
      <c r="L406" s="116"/>
      <c r="M406" s="116"/>
      <c r="N406" s="116"/>
      <c r="O406" s="116"/>
    </row>
    <row r="407" spans="2:15">
      <c r="B407" s="115"/>
      <c r="C407" s="115"/>
      <c r="D407" s="115"/>
      <c r="E407" s="115"/>
      <c r="F407" s="115"/>
      <c r="G407" s="115"/>
      <c r="H407" s="116"/>
      <c r="I407" s="116"/>
      <c r="J407" s="116"/>
      <c r="K407" s="116"/>
      <c r="L407" s="116"/>
      <c r="M407" s="116"/>
      <c r="N407" s="116"/>
      <c r="O407" s="116"/>
    </row>
    <row r="408" spans="2:15">
      <c r="B408" s="115"/>
      <c r="C408" s="115"/>
      <c r="D408" s="115"/>
      <c r="E408" s="115"/>
      <c r="F408" s="115"/>
      <c r="G408" s="115"/>
      <c r="H408" s="116"/>
      <c r="I408" s="116"/>
      <c r="J408" s="116"/>
      <c r="K408" s="116"/>
      <c r="L408" s="116"/>
      <c r="M408" s="116"/>
      <c r="N408" s="116"/>
      <c r="O408" s="116"/>
    </row>
    <row r="409" spans="2:15">
      <c r="B409" s="115"/>
      <c r="C409" s="115"/>
      <c r="D409" s="115"/>
      <c r="E409" s="115"/>
      <c r="F409" s="115"/>
      <c r="G409" s="115"/>
      <c r="H409" s="116"/>
      <c r="I409" s="116"/>
      <c r="J409" s="116"/>
      <c r="K409" s="116"/>
      <c r="L409" s="116"/>
      <c r="M409" s="116"/>
      <c r="N409" s="116"/>
      <c r="O409" s="116"/>
    </row>
    <row r="410" spans="2:15">
      <c r="B410" s="115"/>
      <c r="C410" s="115"/>
      <c r="D410" s="115"/>
      <c r="E410" s="115"/>
      <c r="F410" s="115"/>
      <c r="G410" s="115"/>
      <c r="H410" s="116"/>
      <c r="I410" s="116"/>
      <c r="J410" s="116"/>
      <c r="K410" s="116"/>
      <c r="L410" s="116"/>
      <c r="M410" s="116"/>
      <c r="N410" s="116"/>
      <c r="O410" s="116"/>
    </row>
    <row r="411" spans="2:15">
      <c r="B411" s="115"/>
      <c r="C411" s="115"/>
      <c r="D411" s="115"/>
      <c r="E411" s="115"/>
      <c r="F411" s="115"/>
      <c r="G411" s="115"/>
      <c r="H411" s="116"/>
      <c r="I411" s="116"/>
      <c r="J411" s="116"/>
      <c r="K411" s="116"/>
      <c r="L411" s="116"/>
      <c r="M411" s="116"/>
      <c r="N411" s="116"/>
      <c r="O411" s="116"/>
    </row>
    <row r="412" spans="2:15">
      <c r="B412" s="115"/>
      <c r="C412" s="115"/>
      <c r="D412" s="115"/>
      <c r="E412" s="115"/>
      <c r="F412" s="115"/>
      <c r="G412" s="115"/>
      <c r="H412" s="116"/>
      <c r="I412" s="116"/>
      <c r="J412" s="116"/>
      <c r="K412" s="116"/>
      <c r="L412" s="116"/>
      <c r="M412" s="116"/>
      <c r="N412" s="116"/>
      <c r="O412" s="116"/>
    </row>
    <row r="413" spans="2:15">
      <c r="B413" s="115"/>
      <c r="C413" s="115"/>
      <c r="D413" s="115"/>
      <c r="E413" s="115"/>
      <c r="F413" s="115"/>
      <c r="G413" s="115"/>
      <c r="H413" s="116"/>
      <c r="I413" s="116"/>
      <c r="J413" s="116"/>
      <c r="K413" s="116"/>
      <c r="L413" s="116"/>
      <c r="M413" s="116"/>
      <c r="N413" s="116"/>
      <c r="O413" s="116"/>
    </row>
    <row r="414" spans="2:15">
      <c r="B414" s="115"/>
      <c r="C414" s="115"/>
      <c r="D414" s="115"/>
      <c r="E414" s="115"/>
      <c r="F414" s="115"/>
      <c r="G414" s="115"/>
      <c r="H414" s="116"/>
      <c r="I414" s="116"/>
      <c r="J414" s="116"/>
      <c r="K414" s="116"/>
      <c r="L414" s="116"/>
      <c r="M414" s="116"/>
      <c r="N414" s="116"/>
      <c r="O414" s="116"/>
    </row>
    <row r="415" spans="2:15">
      <c r="B415" s="115"/>
      <c r="C415" s="115"/>
      <c r="D415" s="115"/>
      <c r="E415" s="115"/>
      <c r="F415" s="115"/>
      <c r="G415" s="115"/>
      <c r="H415" s="116"/>
      <c r="I415" s="116"/>
      <c r="J415" s="116"/>
      <c r="K415" s="116"/>
      <c r="L415" s="116"/>
      <c r="M415" s="116"/>
      <c r="N415" s="116"/>
      <c r="O415" s="116"/>
    </row>
    <row r="416" spans="2:15">
      <c r="B416" s="115"/>
      <c r="C416" s="115"/>
      <c r="D416" s="115"/>
      <c r="E416" s="115"/>
      <c r="F416" s="115"/>
      <c r="G416" s="115"/>
      <c r="H416" s="116"/>
      <c r="I416" s="116"/>
      <c r="J416" s="116"/>
      <c r="K416" s="116"/>
      <c r="L416" s="116"/>
      <c r="M416" s="116"/>
      <c r="N416" s="116"/>
      <c r="O416" s="116"/>
    </row>
    <row r="417" spans="2:15">
      <c r="B417" s="115"/>
      <c r="C417" s="115"/>
      <c r="D417" s="115"/>
      <c r="E417" s="115"/>
      <c r="F417" s="115"/>
      <c r="G417" s="115"/>
      <c r="H417" s="116"/>
      <c r="I417" s="116"/>
      <c r="J417" s="116"/>
      <c r="K417" s="116"/>
      <c r="L417" s="116"/>
      <c r="M417" s="116"/>
      <c r="N417" s="116"/>
      <c r="O417" s="116"/>
    </row>
    <row r="418" spans="2:15">
      <c r="B418" s="115"/>
      <c r="C418" s="115"/>
      <c r="D418" s="115"/>
      <c r="E418" s="115"/>
      <c r="F418" s="115"/>
      <c r="G418" s="115"/>
      <c r="H418" s="116"/>
      <c r="I418" s="116"/>
      <c r="J418" s="116"/>
      <c r="K418" s="116"/>
      <c r="L418" s="116"/>
      <c r="M418" s="116"/>
      <c r="N418" s="116"/>
      <c r="O418" s="116"/>
    </row>
    <row r="419" spans="2:15">
      <c r="B419" s="115"/>
      <c r="C419" s="115"/>
      <c r="D419" s="115"/>
      <c r="E419" s="115"/>
      <c r="F419" s="115"/>
      <c r="G419" s="115"/>
      <c r="H419" s="116"/>
      <c r="I419" s="116"/>
      <c r="J419" s="116"/>
      <c r="K419" s="116"/>
      <c r="L419" s="116"/>
      <c r="M419" s="116"/>
      <c r="N419" s="116"/>
      <c r="O419" s="116"/>
    </row>
    <row r="420" spans="2:15">
      <c r="B420" s="115"/>
      <c r="C420" s="115"/>
      <c r="D420" s="115"/>
      <c r="E420" s="115"/>
      <c r="F420" s="115"/>
      <c r="G420" s="115"/>
      <c r="H420" s="116"/>
      <c r="I420" s="116"/>
      <c r="J420" s="116"/>
      <c r="K420" s="116"/>
      <c r="L420" s="116"/>
      <c r="M420" s="116"/>
      <c r="N420" s="116"/>
      <c r="O420" s="116"/>
    </row>
    <row r="421" spans="2:15">
      <c r="B421" s="115"/>
      <c r="C421" s="115"/>
      <c r="D421" s="115"/>
      <c r="E421" s="115"/>
      <c r="F421" s="115"/>
      <c r="G421" s="115"/>
      <c r="H421" s="116"/>
      <c r="I421" s="116"/>
      <c r="J421" s="116"/>
      <c r="K421" s="116"/>
      <c r="L421" s="116"/>
      <c r="M421" s="116"/>
      <c r="N421" s="116"/>
      <c r="O421" s="116"/>
    </row>
    <row r="422" spans="2:15">
      <c r="B422" s="115"/>
      <c r="C422" s="115"/>
      <c r="D422" s="115"/>
      <c r="E422" s="115"/>
      <c r="F422" s="115"/>
      <c r="G422" s="115"/>
      <c r="H422" s="116"/>
      <c r="I422" s="116"/>
      <c r="J422" s="116"/>
      <c r="K422" s="116"/>
      <c r="L422" s="116"/>
      <c r="M422" s="116"/>
      <c r="N422" s="116"/>
      <c r="O422" s="116"/>
    </row>
    <row r="423" spans="2:15">
      <c r="B423" s="115"/>
      <c r="C423" s="115"/>
      <c r="D423" s="115"/>
      <c r="E423" s="115"/>
      <c r="F423" s="115"/>
      <c r="G423" s="115"/>
      <c r="H423" s="116"/>
      <c r="I423" s="116"/>
      <c r="J423" s="116"/>
      <c r="K423" s="116"/>
      <c r="L423" s="116"/>
      <c r="M423" s="116"/>
      <c r="N423" s="116"/>
      <c r="O423" s="116"/>
    </row>
    <row r="424" spans="2:15">
      <c r="B424" s="115"/>
      <c r="C424" s="115"/>
      <c r="D424" s="115"/>
      <c r="E424" s="115"/>
      <c r="F424" s="115"/>
      <c r="G424" s="115"/>
      <c r="H424" s="116"/>
      <c r="I424" s="116"/>
      <c r="J424" s="116"/>
      <c r="K424" s="116"/>
      <c r="L424" s="116"/>
      <c r="M424" s="116"/>
      <c r="N424" s="116"/>
      <c r="O424" s="116"/>
    </row>
    <row r="425" spans="2:15">
      <c r="B425" s="115"/>
      <c r="C425" s="115"/>
      <c r="D425" s="115"/>
      <c r="E425" s="115"/>
      <c r="F425" s="115"/>
      <c r="G425" s="115"/>
      <c r="H425" s="116"/>
      <c r="I425" s="116"/>
      <c r="J425" s="116"/>
      <c r="K425" s="116"/>
      <c r="L425" s="116"/>
      <c r="M425" s="116"/>
      <c r="N425" s="116"/>
      <c r="O425" s="116"/>
    </row>
    <row r="426" spans="2:15">
      <c r="B426" s="115"/>
      <c r="C426" s="115"/>
      <c r="D426" s="115"/>
      <c r="E426" s="115"/>
      <c r="F426" s="115"/>
      <c r="G426" s="115"/>
      <c r="H426" s="116"/>
      <c r="I426" s="116"/>
      <c r="J426" s="116"/>
      <c r="K426" s="116"/>
      <c r="L426" s="116"/>
      <c r="M426" s="116"/>
      <c r="N426" s="116"/>
      <c r="O426" s="116"/>
    </row>
    <row r="427" spans="2:15">
      <c r="B427" s="115"/>
      <c r="C427" s="115"/>
      <c r="D427" s="115"/>
      <c r="E427" s="115"/>
      <c r="F427" s="115"/>
      <c r="G427" s="115"/>
      <c r="H427" s="116"/>
      <c r="I427" s="116"/>
      <c r="J427" s="116"/>
      <c r="K427" s="116"/>
      <c r="L427" s="116"/>
      <c r="M427" s="116"/>
      <c r="N427" s="116"/>
      <c r="O427" s="116"/>
    </row>
    <row r="428" spans="2:15">
      <c r="B428" s="115"/>
      <c r="C428" s="115"/>
      <c r="D428" s="115"/>
      <c r="E428" s="115"/>
      <c r="F428" s="115"/>
      <c r="G428" s="115"/>
      <c r="H428" s="116"/>
      <c r="I428" s="116"/>
      <c r="J428" s="116"/>
      <c r="K428" s="116"/>
      <c r="L428" s="116"/>
      <c r="M428" s="116"/>
      <c r="N428" s="116"/>
      <c r="O428" s="116"/>
    </row>
    <row r="429" spans="2:15">
      <c r="B429" s="115"/>
      <c r="C429" s="115"/>
      <c r="D429" s="115"/>
      <c r="E429" s="115"/>
      <c r="F429" s="115"/>
      <c r="G429" s="115"/>
      <c r="H429" s="116"/>
      <c r="I429" s="116"/>
      <c r="J429" s="116"/>
      <c r="K429" s="116"/>
      <c r="L429" s="116"/>
      <c r="M429" s="116"/>
      <c r="N429" s="116"/>
      <c r="O429" s="116"/>
    </row>
    <row r="430" spans="2:15">
      <c r="B430" s="115"/>
      <c r="C430" s="115"/>
      <c r="D430" s="115"/>
      <c r="E430" s="115"/>
      <c r="F430" s="115"/>
      <c r="G430" s="115"/>
      <c r="H430" s="116"/>
      <c r="I430" s="116"/>
      <c r="J430" s="116"/>
      <c r="K430" s="116"/>
      <c r="L430" s="116"/>
      <c r="M430" s="116"/>
      <c r="N430" s="116"/>
      <c r="O430" s="116"/>
    </row>
    <row r="431" spans="2:15">
      <c r="B431" s="115"/>
      <c r="C431" s="115"/>
      <c r="D431" s="115"/>
      <c r="E431" s="115"/>
      <c r="F431" s="115"/>
      <c r="G431" s="115"/>
      <c r="H431" s="116"/>
      <c r="I431" s="116"/>
      <c r="J431" s="116"/>
      <c r="K431" s="116"/>
      <c r="L431" s="116"/>
      <c r="M431" s="116"/>
      <c r="N431" s="116"/>
      <c r="O431" s="116"/>
    </row>
    <row r="432" spans="2:15">
      <c r="B432" s="115"/>
      <c r="C432" s="115"/>
      <c r="D432" s="115"/>
      <c r="E432" s="115"/>
      <c r="F432" s="115"/>
      <c r="G432" s="115"/>
      <c r="H432" s="116"/>
      <c r="I432" s="116"/>
      <c r="J432" s="116"/>
      <c r="K432" s="116"/>
      <c r="L432" s="116"/>
      <c r="M432" s="116"/>
      <c r="N432" s="116"/>
      <c r="O432" s="116"/>
    </row>
    <row r="433" spans="2:15">
      <c r="B433" s="115"/>
      <c r="C433" s="115"/>
      <c r="D433" s="115"/>
      <c r="E433" s="115"/>
      <c r="F433" s="115"/>
      <c r="G433" s="115"/>
      <c r="H433" s="116"/>
      <c r="I433" s="116"/>
      <c r="J433" s="116"/>
      <c r="K433" s="116"/>
      <c r="L433" s="116"/>
      <c r="M433" s="116"/>
      <c r="N433" s="116"/>
      <c r="O433" s="116"/>
    </row>
    <row r="434" spans="2:15">
      <c r="B434" s="115"/>
      <c r="C434" s="115"/>
      <c r="D434" s="115"/>
      <c r="E434" s="115"/>
      <c r="F434" s="115"/>
      <c r="G434" s="115"/>
      <c r="H434" s="116"/>
      <c r="I434" s="116"/>
      <c r="J434" s="116"/>
      <c r="K434" s="116"/>
      <c r="L434" s="116"/>
      <c r="M434" s="116"/>
      <c r="N434" s="116"/>
      <c r="O434" s="116"/>
    </row>
    <row r="435" spans="2:15">
      <c r="B435" s="115"/>
      <c r="C435" s="115"/>
      <c r="D435" s="115"/>
      <c r="E435" s="115"/>
      <c r="F435" s="115"/>
      <c r="G435" s="115"/>
      <c r="H435" s="116"/>
      <c r="I435" s="116"/>
      <c r="J435" s="116"/>
      <c r="K435" s="116"/>
      <c r="L435" s="116"/>
      <c r="M435" s="116"/>
      <c r="N435" s="116"/>
      <c r="O435" s="116"/>
    </row>
    <row r="436" spans="2:15">
      <c r="B436" s="115"/>
      <c r="C436" s="115"/>
      <c r="D436" s="115"/>
      <c r="E436" s="115"/>
      <c r="F436" s="115"/>
      <c r="G436" s="115"/>
      <c r="H436" s="116"/>
      <c r="I436" s="116"/>
      <c r="J436" s="116"/>
      <c r="K436" s="116"/>
      <c r="L436" s="116"/>
      <c r="M436" s="116"/>
      <c r="N436" s="116"/>
      <c r="O436" s="116"/>
    </row>
    <row r="437" spans="2:15">
      <c r="B437" s="115"/>
      <c r="C437" s="115"/>
      <c r="D437" s="115"/>
      <c r="E437" s="115"/>
      <c r="F437" s="115"/>
      <c r="G437" s="115"/>
      <c r="H437" s="116"/>
      <c r="I437" s="116"/>
      <c r="J437" s="116"/>
      <c r="K437" s="116"/>
      <c r="L437" s="116"/>
      <c r="M437" s="116"/>
      <c r="N437" s="116"/>
      <c r="O437" s="116"/>
    </row>
    <row r="438" spans="2:15">
      <c r="B438" s="115"/>
      <c r="C438" s="115"/>
      <c r="D438" s="115"/>
      <c r="E438" s="115"/>
      <c r="F438" s="115"/>
      <c r="G438" s="115"/>
      <c r="H438" s="116"/>
      <c r="I438" s="116"/>
      <c r="J438" s="116"/>
      <c r="K438" s="116"/>
      <c r="L438" s="116"/>
      <c r="M438" s="116"/>
      <c r="N438" s="116"/>
      <c r="O438" s="116"/>
    </row>
    <row r="439" spans="2:15">
      <c r="B439" s="115"/>
      <c r="C439" s="115"/>
      <c r="D439" s="115"/>
      <c r="E439" s="115"/>
      <c r="F439" s="115"/>
      <c r="G439" s="115"/>
      <c r="H439" s="116"/>
      <c r="I439" s="116"/>
      <c r="J439" s="116"/>
      <c r="K439" s="116"/>
      <c r="L439" s="116"/>
      <c r="M439" s="116"/>
      <c r="N439" s="116"/>
      <c r="O439" s="116"/>
    </row>
    <row r="440" spans="2:15">
      <c r="B440" s="115"/>
      <c r="C440" s="115"/>
      <c r="D440" s="115"/>
      <c r="E440" s="115"/>
      <c r="F440" s="115"/>
      <c r="G440" s="115"/>
      <c r="H440" s="116"/>
      <c r="I440" s="116"/>
      <c r="J440" s="116"/>
      <c r="K440" s="116"/>
      <c r="L440" s="116"/>
      <c r="M440" s="116"/>
      <c r="N440" s="116"/>
      <c r="O440" s="116"/>
    </row>
    <row r="441" spans="2:15">
      <c r="B441" s="115"/>
      <c r="C441" s="115"/>
      <c r="D441" s="115"/>
      <c r="E441" s="115"/>
      <c r="F441" s="115"/>
      <c r="G441" s="115"/>
      <c r="H441" s="116"/>
      <c r="I441" s="116"/>
      <c r="J441" s="116"/>
      <c r="K441" s="116"/>
      <c r="L441" s="116"/>
      <c r="M441" s="116"/>
      <c r="N441" s="116"/>
      <c r="O441" s="116"/>
    </row>
    <row r="442" spans="2:15">
      <c r="B442" s="115"/>
      <c r="C442" s="115"/>
      <c r="D442" s="115"/>
      <c r="E442" s="115"/>
      <c r="F442" s="115"/>
      <c r="G442" s="115"/>
      <c r="H442" s="116"/>
      <c r="I442" s="116"/>
      <c r="J442" s="116"/>
      <c r="K442" s="116"/>
      <c r="L442" s="116"/>
      <c r="M442" s="116"/>
      <c r="N442" s="116"/>
      <c r="O442" s="116"/>
    </row>
    <row r="443" spans="2:15">
      <c r="B443" s="115"/>
      <c r="C443" s="115"/>
      <c r="D443" s="115"/>
      <c r="E443" s="115"/>
      <c r="F443" s="115"/>
      <c r="G443" s="115"/>
      <c r="H443" s="116"/>
      <c r="I443" s="116"/>
      <c r="J443" s="116"/>
      <c r="K443" s="116"/>
      <c r="L443" s="116"/>
      <c r="M443" s="116"/>
      <c r="N443" s="116"/>
      <c r="O443" s="116"/>
    </row>
    <row r="444" spans="2:15">
      <c r="B444" s="115"/>
      <c r="C444" s="115"/>
      <c r="D444" s="115"/>
      <c r="E444" s="115"/>
      <c r="F444" s="115"/>
      <c r="G444" s="115"/>
      <c r="H444" s="116"/>
      <c r="I444" s="116"/>
      <c r="J444" s="116"/>
      <c r="K444" s="116"/>
      <c r="L444" s="116"/>
      <c r="M444" s="116"/>
      <c r="N444" s="116"/>
      <c r="O444" s="116"/>
    </row>
    <row r="445" spans="2:15">
      <c r="B445" s="115"/>
      <c r="C445" s="115"/>
      <c r="D445" s="115"/>
      <c r="E445" s="115"/>
      <c r="F445" s="115"/>
      <c r="G445" s="115"/>
      <c r="H445" s="116"/>
      <c r="I445" s="116"/>
      <c r="J445" s="116"/>
      <c r="K445" s="116"/>
      <c r="L445" s="116"/>
      <c r="M445" s="116"/>
      <c r="N445" s="116"/>
      <c r="O445" s="116"/>
    </row>
    <row r="446" spans="2:15">
      <c r="B446" s="115"/>
      <c r="C446" s="115"/>
      <c r="D446" s="115"/>
      <c r="E446" s="115"/>
      <c r="F446" s="115"/>
      <c r="G446" s="115"/>
      <c r="H446" s="116"/>
      <c r="I446" s="116"/>
      <c r="J446" s="116"/>
      <c r="K446" s="116"/>
      <c r="L446" s="116"/>
      <c r="M446" s="116"/>
      <c r="N446" s="116"/>
      <c r="O446" s="116"/>
    </row>
    <row r="447" spans="2:15">
      <c r="B447" s="115"/>
      <c r="C447" s="115"/>
      <c r="D447" s="115"/>
      <c r="E447" s="115"/>
      <c r="F447" s="115"/>
      <c r="G447" s="115"/>
      <c r="H447" s="116"/>
      <c r="I447" s="116"/>
      <c r="J447" s="116"/>
      <c r="K447" s="116"/>
      <c r="L447" s="116"/>
      <c r="M447" s="116"/>
      <c r="N447" s="116"/>
      <c r="O447" s="116"/>
    </row>
    <row r="448" spans="2:15">
      <c r="B448" s="115"/>
      <c r="C448" s="115"/>
      <c r="D448" s="115"/>
      <c r="E448" s="115"/>
      <c r="F448" s="115"/>
      <c r="G448" s="115"/>
      <c r="H448" s="116"/>
      <c r="I448" s="116"/>
      <c r="J448" s="116"/>
      <c r="K448" s="116"/>
      <c r="L448" s="116"/>
      <c r="M448" s="116"/>
      <c r="N448" s="116"/>
      <c r="O448" s="116"/>
    </row>
    <row r="449" spans="2:15">
      <c r="B449" s="115"/>
      <c r="C449" s="115"/>
      <c r="D449" s="115"/>
      <c r="E449" s="115"/>
      <c r="F449" s="115"/>
      <c r="G449" s="115"/>
      <c r="H449" s="116"/>
      <c r="I449" s="116"/>
      <c r="J449" s="116"/>
      <c r="K449" s="116"/>
      <c r="L449" s="116"/>
      <c r="M449" s="116"/>
      <c r="N449" s="116"/>
      <c r="O449" s="116"/>
    </row>
    <row r="450" spans="2:15">
      <c r="B450" s="115"/>
      <c r="C450" s="115"/>
      <c r="D450" s="115"/>
      <c r="E450" s="115"/>
      <c r="F450" s="115"/>
      <c r="G450" s="115"/>
      <c r="H450" s="116"/>
      <c r="I450" s="116"/>
      <c r="J450" s="116"/>
      <c r="K450" s="116"/>
      <c r="L450" s="116"/>
      <c r="M450" s="116"/>
      <c r="N450" s="116"/>
      <c r="O450" s="116"/>
    </row>
    <row r="451" spans="2:15">
      <c r="B451" s="115"/>
      <c r="C451" s="115"/>
      <c r="D451" s="115"/>
      <c r="E451" s="115"/>
      <c r="F451" s="115"/>
      <c r="G451" s="115"/>
      <c r="H451" s="116"/>
      <c r="I451" s="116"/>
      <c r="J451" s="116"/>
      <c r="K451" s="116"/>
      <c r="L451" s="116"/>
      <c r="M451" s="116"/>
      <c r="N451" s="116"/>
      <c r="O451" s="116"/>
    </row>
    <row r="452" spans="2:15">
      <c r="B452" s="115"/>
      <c r="C452" s="115"/>
      <c r="D452" s="115"/>
      <c r="E452" s="115"/>
      <c r="F452" s="115"/>
      <c r="G452" s="115"/>
      <c r="H452" s="116"/>
      <c r="I452" s="116"/>
      <c r="J452" s="116"/>
      <c r="K452" s="116"/>
      <c r="L452" s="116"/>
      <c r="M452" s="116"/>
      <c r="N452" s="116"/>
      <c r="O452" s="116"/>
    </row>
    <row r="453" spans="2:15">
      <c r="B453" s="115"/>
      <c r="C453" s="115"/>
      <c r="D453" s="115"/>
      <c r="E453" s="115"/>
      <c r="F453" s="115"/>
      <c r="G453" s="115"/>
      <c r="H453" s="116"/>
      <c r="I453" s="116"/>
      <c r="J453" s="116"/>
      <c r="K453" s="116"/>
      <c r="L453" s="116"/>
      <c r="M453" s="116"/>
      <c r="N453" s="116"/>
      <c r="O453" s="116"/>
    </row>
    <row r="454" spans="2:15">
      <c r="B454" s="115"/>
      <c r="C454" s="115"/>
      <c r="D454" s="115"/>
      <c r="E454" s="115"/>
      <c r="F454" s="115"/>
      <c r="G454" s="115"/>
      <c r="H454" s="116"/>
      <c r="I454" s="116"/>
      <c r="J454" s="116"/>
      <c r="K454" s="116"/>
      <c r="L454" s="116"/>
      <c r="M454" s="116"/>
      <c r="N454" s="116"/>
      <c r="O454" s="116"/>
    </row>
    <row r="455" spans="2:15">
      <c r="B455" s="115"/>
      <c r="C455" s="115"/>
      <c r="D455" s="115"/>
      <c r="E455" s="115"/>
      <c r="F455" s="115"/>
      <c r="G455" s="115"/>
      <c r="H455" s="116"/>
      <c r="I455" s="116"/>
      <c r="J455" s="116"/>
      <c r="K455" s="116"/>
      <c r="L455" s="116"/>
      <c r="M455" s="116"/>
      <c r="N455" s="116"/>
      <c r="O455" s="116"/>
    </row>
    <row r="456" spans="2:15">
      <c r="B456" s="115"/>
      <c r="C456" s="115"/>
      <c r="D456" s="115"/>
      <c r="E456" s="115"/>
      <c r="F456" s="115"/>
      <c r="G456" s="115"/>
      <c r="H456" s="116"/>
      <c r="I456" s="116"/>
      <c r="J456" s="116"/>
      <c r="K456" s="116"/>
      <c r="L456" s="116"/>
      <c r="M456" s="116"/>
      <c r="N456" s="116"/>
      <c r="O456" s="116"/>
    </row>
    <row r="457" spans="2:15">
      <c r="B457" s="115"/>
      <c r="C457" s="115"/>
      <c r="D457" s="115"/>
      <c r="E457" s="115"/>
      <c r="F457" s="115"/>
      <c r="G457" s="115"/>
      <c r="H457" s="116"/>
      <c r="I457" s="116"/>
      <c r="J457" s="116"/>
      <c r="K457" s="116"/>
      <c r="L457" s="116"/>
      <c r="M457" s="116"/>
      <c r="N457" s="116"/>
      <c r="O457" s="116"/>
    </row>
    <row r="458" spans="2:15">
      <c r="B458" s="115"/>
      <c r="C458" s="115"/>
      <c r="D458" s="115"/>
      <c r="E458" s="115"/>
      <c r="F458" s="115"/>
      <c r="G458" s="115"/>
      <c r="H458" s="116"/>
      <c r="I458" s="116"/>
      <c r="J458" s="116"/>
      <c r="K458" s="116"/>
      <c r="L458" s="116"/>
      <c r="M458" s="116"/>
      <c r="N458" s="116"/>
      <c r="O458" s="116"/>
    </row>
    <row r="459" spans="2:15">
      <c r="B459" s="115"/>
      <c r="C459" s="115"/>
      <c r="D459" s="115"/>
      <c r="E459" s="115"/>
      <c r="F459" s="115"/>
      <c r="G459" s="115"/>
      <c r="H459" s="116"/>
      <c r="I459" s="116"/>
      <c r="J459" s="116"/>
      <c r="K459" s="116"/>
      <c r="L459" s="116"/>
      <c r="M459" s="116"/>
      <c r="N459" s="116"/>
      <c r="O459" s="116"/>
    </row>
    <row r="460" spans="2:15">
      <c r="B460" s="115"/>
      <c r="C460" s="115"/>
      <c r="D460" s="115"/>
      <c r="E460" s="115"/>
      <c r="F460" s="115"/>
      <c r="G460" s="115"/>
      <c r="H460" s="116"/>
      <c r="I460" s="116"/>
      <c r="J460" s="116"/>
      <c r="K460" s="116"/>
      <c r="L460" s="116"/>
      <c r="M460" s="116"/>
      <c r="N460" s="116"/>
      <c r="O460" s="116"/>
    </row>
    <row r="461" spans="2:15">
      <c r="B461" s="115"/>
      <c r="C461" s="115"/>
      <c r="D461" s="115"/>
      <c r="E461" s="115"/>
      <c r="F461" s="115"/>
      <c r="G461" s="115"/>
      <c r="H461" s="116"/>
      <c r="I461" s="116"/>
      <c r="J461" s="116"/>
      <c r="K461" s="116"/>
      <c r="L461" s="116"/>
      <c r="M461" s="116"/>
      <c r="N461" s="116"/>
      <c r="O461" s="116"/>
    </row>
    <row r="462" spans="2:15">
      <c r="B462" s="115"/>
      <c r="C462" s="115"/>
      <c r="D462" s="115"/>
      <c r="E462" s="115"/>
      <c r="F462" s="115"/>
      <c r="G462" s="115"/>
      <c r="H462" s="116"/>
      <c r="I462" s="116"/>
      <c r="J462" s="116"/>
      <c r="K462" s="116"/>
      <c r="L462" s="116"/>
      <c r="M462" s="116"/>
      <c r="N462" s="116"/>
      <c r="O462" s="116"/>
    </row>
    <row r="463" spans="2:15">
      <c r="B463" s="115"/>
      <c r="C463" s="115"/>
      <c r="D463" s="115"/>
      <c r="E463" s="115"/>
      <c r="F463" s="115"/>
      <c r="G463" s="115"/>
      <c r="H463" s="116"/>
      <c r="I463" s="116"/>
      <c r="J463" s="116"/>
      <c r="K463" s="116"/>
      <c r="L463" s="116"/>
      <c r="M463" s="116"/>
      <c r="N463" s="116"/>
      <c r="O463" s="116"/>
    </row>
    <row r="464" spans="2:15">
      <c r="B464" s="115"/>
      <c r="C464" s="115"/>
      <c r="D464" s="115"/>
      <c r="E464" s="115"/>
      <c r="F464" s="115"/>
      <c r="G464" s="115"/>
      <c r="H464" s="116"/>
      <c r="I464" s="116"/>
      <c r="J464" s="116"/>
      <c r="K464" s="116"/>
      <c r="L464" s="116"/>
      <c r="M464" s="116"/>
      <c r="N464" s="116"/>
      <c r="O464" s="116"/>
    </row>
    <row r="465" spans="2:15">
      <c r="B465" s="115"/>
      <c r="C465" s="115"/>
      <c r="D465" s="115"/>
      <c r="E465" s="115"/>
      <c r="F465" s="115"/>
      <c r="G465" s="115"/>
      <c r="H465" s="116"/>
      <c r="I465" s="116"/>
      <c r="J465" s="116"/>
      <c r="K465" s="116"/>
      <c r="L465" s="116"/>
      <c r="M465" s="116"/>
      <c r="N465" s="116"/>
      <c r="O465" s="116"/>
    </row>
    <row r="466" spans="2:15">
      <c r="B466" s="115"/>
      <c r="C466" s="115"/>
      <c r="D466" s="115"/>
      <c r="E466" s="115"/>
      <c r="F466" s="115"/>
      <c r="G466" s="115"/>
      <c r="H466" s="116"/>
      <c r="I466" s="116"/>
      <c r="J466" s="116"/>
      <c r="K466" s="116"/>
      <c r="L466" s="116"/>
      <c r="M466" s="116"/>
      <c r="N466" s="116"/>
      <c r="O466" s="116"/>
    </row>
    <row r="467" spans="2:15">
      <c r="B467" s="115"/>
      <c r="C467" s="115"/>
      <c r="D467" s="115"/>
      <c r="E467" s="115"/>
      <c r="F467" s="115"/>
      <c r="G467" s="115"/>
      <c r="H467" s="116"/>
      <c r="I467" s="116"/>
      <c r="J467" s="116"/>
      <c r="K467" s="116"/>
      <c r="L467" s="116"/>
      <c r="M467" s="116"/>
      <c r="N467" s="116"/>
      <c r="O467" s="116"/>
    </row>
    <row r="468" spans="2:15">
      <c r="B468" s="115"/>
      <c r="C468" s="115"/>
      <c r="D468" s="115"/>
      <c r="E468" s="115"/>
      <c r="F468" s="115"/>
      <c r="G468" s="115"/>
      <c r="H468" s="116"/>
      <c r="I468" s="116"/>
      <c r="J468" s="116"/>
      <c r="K468" s="116"/>
      <c r="L468" s="116"/>
      <c r="M468" s="116"/>
      <c r="N468" s="116"/>
      <c r="O468" s="116"/>
    </row>
    <row r="469" spans="2:15">
      <c r="B469" s="115"/>
      <c r="C469" s="115"/>
      <c r="D469" s="115"/>
      <c r="E469" s="115"/>
      <c r="F469" s="115"/>
      <c r="G469" s="115"/>
      <c r="H469" s="116"/>
      <c r="I469" s="116"/>
      <c r="J469" s="116"/>
      <c r="K469" s="116"/>
      <c r="L469" s="116"/>
      <c r="M469" s="116"/>
      <c r="N469" s="116"/>
      <c r="O469" s="116"/>
    </row>
    <row r="470" spans="2:15">
      <c r="B470" s="115"/>
      <c r="C470" s="115"/>
      <c r="D470" s="115"/>
      <c r="E470" s="115"/>
      <c r="F470" s="115"/>
      <c r="G470" s="115"/>
      <c r="H470" s="116"/>
      <c r="I470" s="116"/>
      <c r="J470" s="116"/>
      <c r="K470" s="116"/>
      <c r="L470" s="116"/>
      <c r="M470" s="116"/>
      <c r="N470" s="116"/>
      <c r="O470" s="116"/>
    </row>
    <row r="471" spans="2:15">
      <c r="B471" s="115"/>
      <c r="C471" s="115"/>
      <c r="D471" s="115"/>
      <c r="E471" s="115"/>
      <c r="F471" s="115"/>
      <c r="G471" s="115"/>
      <c r="H471" s="116"/>
      <c r="I471" s="116"/>
      <c r="J471" s="116"/>
      <c r="K471" s="116"/>
      <c r="L471" s="116"/>
      <c r="M471" s="116"/>
      <c r="N471" s="116"/>
      <c r="O471" s="116"/>
    </row>
    <row r="472" spans="2:15">
      <c r="B472" s="115"/>
      <c r="C472" s="115"/>
      <c r="D472" s="115"/>
      <c r="E472" s="115"/>
      <c r="F472" s="115"/>
      <c r="G472" s="115"/>
      <c r="H472" s="116"/>
      <c r="I472" s="116"/>
      <c r="J472" s="116"/>
      <c r="K472" s="116"/>
      <c r="L472" s="116"/>
      <c r="M472" s="116"/>
      <c r="N472" s="116"/>
      <c r="O472" s="116"/>
    </row>
    <row r="473" spans="2:15">
      <c r="B473" s="115"/>
      <c r="C473" s="115"/>
      <c r="D473" s="115"/>
      <c r="E473" s="115"/>
      <c r="F473" s="115"/>
      <c r="G473" s="115"/>
      <c r="H473" s="116"/>
      <c r="I473" s="116"/>
      <c r="J473" s="116"/>
      <c r="K473" s="116"/>
      <c r="L473" s="116"/>
      <c r="M473" s="116"/>
      <c r="N473" s="116"/>
      <c r="O473" s="116"/>
    </row>
    <row r="474" spans="2:15">
      <c r="B474" s="115"/>
      <c r="C474" s="115"/>
      <c r="D474" s="115"/>
      <c r="E474" s="115"/>
      <c r="F474" s="115"/>
      <c r="G474" s="115"/>
      <c r="H474" s="116"/>
      <c r="I474" s="116"/>
      <c r="J474" s="116"/>
      <c r="K474" s="116"/>
      <c r="L474" s="116"/>
      <c r="M474" s="116"/>
      <c r="N474" s="116"/>
      <c r="O474" s="116"/>
    </row>
    <row r="475" spans="2:15">
      <c r="B475" s="115"/>
      <c r="C475" s="115"/>
      <c r="D475" s="115"/>
      <c r="E475" s="115"/>
      <c r="F475" s="115"/>
      <c r="G475" s="115"/>
      <c r="H475" s="116"/>
      <c r="I475" s="116"/>
      <c r="J475" s="116"/>
      <c r="K475" s="116"/>
      <c r="L475" s="116"/>
      <c r="M475" s="116"/>
      <c r="N475" s="116"/>
      <c r="O475" s="116"/>
    </row>
    <row r="476" spans="2:15">
      <c r="B476" s="115"/>
      <c r="C476" s="115"/>
      <c r="D476" s="115"/>
      <c r="E476" s="115"/>
      <c r="F476" s="115"/>
      <c r="G476" s="115"/>
      <c r="H476" s="116"/>
      <c r="I476" s="116"/>
      <c r="J476" s="116"/>
      <c r="K476" s="116"/>
      <c r="L476" s="116"/>
      <c r="M476" s="116"/>
      <c r="N476" s="116"/>
      <c r="O476" s="116"/>
    </row>
    <row r="477" spans="2:15">
      <c r="B477" s="115"/>
      <c r="C477" s="115"/>
      <c r="D477" s="115"/>
      <c r="E477" s="115"/>
      <c r="F477" s="115"/>
      <c r="G477" s="115"/>
      <c r="H477" s="116"/>
      <c r="I477" s="116"/>
      <c r="J477" s="116"/>
      <c r="K477" s="116"/>
      <c r="L477" s="116"/>
      <c r="M477" s="116"/>
      <c r="N477" s="116"/>
      <c r="O477" s="116"/>
    </row>
    <row r="478" spans="2:15">
      <c r="B478" s="115"/>
      <c r="C478" s="115"/>
      <c r="D478" s="115"/>
      <c r="E478" s="115"/>
      <c r="F478" s="115"/>
      <c r="G478" s="115"/>
      <c r="H478" s="116"/>
      <c r="I478" s="116"/>
      <c r="J478" s="116"/>
      <c r="K478" s="116"/>
      <c r="L478" s="116"/>
      <c r="M478" s="116"/>
      <c r="N478" s="116"/>
      <c r="O478" s="116"/>
    </row>
    <row r="479" spans="2:15">
      <c r="B479" s="115"/>
      <c r="C479" s="115"/>
      <c r="D479" s="115"/>
      <c r="E479" s="115"/>
      <c r="F479" s="115"/>
      <c r="G479" s="115"/>
      <c r="H479" s="116"/>
      <c r="I479" s="116"/>
      <c r="J479" s="116"/>
      <c r="K479" s="116"/>
      <c r="L479" s="116"/>
      <c r="M479" s="116"/>
      <c r="N479" s="116"/>
      <c r="O479" s="116"/>
    </row>
    <row r="480" spans="2:15">
      <c r="B480" s="115"/>
      <c r="C480" s="115"/>
      <c r="D480" s="115"/>
      <c r="E480" s="115"/>
      <c r="F480" s="115"/>
      <c r="G480" s="115"/>
      <c r="H480" s="116"/>
      <c r="I480" s="116"/>
      <c r="J480" s="116"/>
      <c r="K480" s="116"/>
      <c r="L480" s="116"/>
      <c r="M480" s="116"/>
      <c r="N480" s="116"/>
      <c r="O480" s="116"/>
    </row>
    <row r="481" spans="2:15">
      <c r="B481" s="115"/>
      <c r="C481" s="115"/>
      <c r="D481" s="115"/>
      <c r="E481" s="115"/>
      <c r="F481" s="115"/>
      <c r="G481" s="115"/>
      <c r="H481" s="116"/>
      <c r="I481" s="116"/>
      <c r="J481" s="116"/>
      <c r="K481" s="116"/>
      <c r="L481" s="116"/>
      <c r="M481" s="116"/>
      <c r="N481" s="116"/>
      <c r="O481" s="116"/>
    </row>
    <row r="482" spans="2:15">
      <c r="B482" s="115"/>
      <c r="C482" s="115"/>
      <c r="D482" s="115"/>
      <c r="E482" s="115"/>
      <c r="F482" s="115"/>
      <c r="G482" s="115"/>
      <c r="H482" s="116"/>
      <c r="I482" s="116"/>
      <c r="J482" s="116"/>
      <c r="K482" s="116"/>
      <c r="L482" s="116"/>
      <c r="M482" s="116"/>
      <c r="N482" s="116"/>
      <c r="O482" s="116"/>
    </row>
    <row r="483" spans="2:15">
      <c r="B483" s="115"/>
      <c r="C483" s="115"/>
      <c r="D483" s="115"/>
      <c r="E483" s="115"/>
      <c r="F483" s="115"/>
      <c r="G483" s="115"/>
      <c r="H483" s="116"/>
      <c r="I483" s="116"/>
      <c r="J483" s="116"/>
      <c r="K483" s="116"/>
      <c r="L483" s="116"/>
      <c r="M483" s="116"/>
      <c r="N483" s="116"/>
      <c r="O483" s="116"/>
    </row>
    <row r="484" spans="2:15">
      <c r="B484" s="115"/>
      <c r="C484" s="115"/>
      <c r="D484" s="115"/>
      <c r="E484" s="115"/>
      <c r="F484" s="115"/>
      <c r="G484" s="115"/>
      <c r="H484" s="116"/>
      <c r="I484" s="116"/>
      <c r="J484" s="116"/>
      <c r="K484" s="116"/>
      <c r="L484" s="116"/>
      <c r="M484" s="116"/>
      <c r="N484" s="116"/>
      <c r="O484" s="116"/>
    </row>
    <row r="485" spans="2:15">
      <c r="B485" s="115"/>
      <c r="C485" s="115"/>
      <c r="D485" s="115"/>
      <c r="E485" s="115"/>
      <c r="F485" s="115"/>
      <c r="G485" s="115"/>
      <c r="H485" s="116"/>
      <c r="I485" s="116"/>
      <c r="J485" s="116"/>
      <c r="K485" s="116"/>
      <c r="L485" s="116"/>
      <c r="M485" s="116"/>
      <c r="N485" s="116"/>
      <c r="O485" s="116"/>
    </row>
    <row r="486" spans="2:15">
      <c r="B486" s="115"/>
      <c r="C486" s="115"/>
      <c r="D486" s="115"/>
      <c r="E486" s="115"/>
      <c r="F486" s="115"/>
      <c r="G486" s="115"/>
      <c r="H486" s="116"/>
      <c r="I486" s="116"/>
      <c r="J486" s="116"/>
      <c r="K486" s="116"/>
      <c r="L486" s="116"/>
      <c r="M486" s="116"/>
      <c r="N486" s="116"/>
      <c r="O486" s="116"/>
    </row>
    <row r="487" spans="2:15">
      <c r="B487" s="115"/>
      <c r="C487" s="115"/>
      <c r="D487" s="115"/>
      <c r="E487" s="115"/>
      <c r="F487" s="115"/>
      <c r="G487" s="115"/>
      <c r="H487" s="116"/>
      <c r="I487" s="116"/>
      <c r="J487" s="116"/>
      <c r="K487" s="116"/>
      <c r="L487" s="116"/>
      <c r="M487" s="116"/>
      <c r="N487" s="116"/>
      <c r="O487" s="116"/>
    </row>
    <row r="488" spans="2:15">
      <c r="B488" s="115"/>
      <c r="C488" s="115"/>
      <c r="D488" s="115"/>
      <c r="E488" s="115"/>
      <c r="F488" s="115"/>
      <c r="G488" s="115"/>
      <c r="H488" s="116"/>
      <c r="I488" s="116"/>
      <c r="J488" s="116"/>
      <c r="K488" s="116"/>
      <c r="L488" s="116"/>
      <c r="M488" s="116"/>
      <c r="N488" s="116"/>
      <c r="O488" s="116"/>
    </row>
    <row r="489" spans="2:15">
      <c r="B489" s="115"/>
      <c r="C489" s="115"/>
      <c r="D489" s="115"/>
      <c r="E489" s="115"/>
      <c r="F489" s="115"/>
      <c r="G489" s="115"/>
      <c r="H489" s="116"/>
      <c r="I489" s="116"/>
      <c r="J489" s="116"/>
      <c r="K489" s="116"/>
      <c r="L489" s="116"/>
      <c r="M489" s="116"/>
      <c r="N489" s="116"/>
      <c r="O489" s="116"/>
    </row>
    <row r="490" spans="2:15">
      <c r="B490" s="115"/>
      <c r="C490" s="115"/>
      <c r="D490" s="115"/>
      <c r="E490" s="115"/>
      <c r="F490" s="115"/>
      <c r="G490" s="115"/>
      <c r="H490" s="116"/>
      <c r="I490" s="116"/>
      <c r="J490" s="116"/>
      <c r="K490" s="116"/>
      <c r="L490" s="116"/>
      <c r="M490" s="116"/>
      <c r="N490" s="116"/>
      <c r="O490" s="116"/>
    </row>
    <row r="491" spans="2:15">
      <c r="B491" s="115"/>
      <c r="C491" s="115"/>
      <c r="D491" s="115"/>
      <c r="E491" s="115"/>
      <c r="F491" s="115"/>
      <c r="G491" s="115"/>
      <c r="H491" s="116"/>
      <c r="I491" s="116"/>
      <c r="J491" s="116"/>
      <c r="K491" s="116"/>
      <c r="L491" s="116"/>
      <c r="M491" s="116"/>
      <c r="N491" s="116"/>
      <c r="O491" s="116"/>
    </row>
    <row r="492" spans="2:15">
      <c r="B492" s="115"/>
      <c r="C492" s="115"/>
      <c r="D492" s="115"/>
      <c r="E492" s="115"/>
      <c r="F492" s="115"/>
      <c r="G492" s="115"/>
      <c r="H492" s="116"/>
      <c r="I492" s="116"/>
      <c r="J492" s="116"/>
      <c r="K492" s="116"/>
      <c r="L492" s="116"/>
      <c r="M492" s="116"/>
      <c r="N492" s="116"/>
      <c r="O492" s="116"/>
    </row>
    <row r="493" spans="2:15">
      <c r="B493" s="115"/>
      <c r="C493" s="115"/>
      <c r="D493" s="115"/>
      <c r="E493" s="115"/>
      <c r="F493" s="115"/>
      <c r="G493" s="115"/>
      <c r="H493" s="116"/>
      <c r="I493" s="116"/>
      <c r="J493" s="116"/>
      <c r="K493" s="116"/>
      <c r="L493" s="116"/>
      <c r="M493" s="116"/>
      <c r="N493" s="116"/>
      <c r="O493" s="116"/>
    </row>
    <row r="494" spans="2:15">
      <c r="B494" s="115"/>
      <c r="C494" s="115"/>
      <c r="D494" s="115"/>
      <c r="E494" s="115"/>
      <c r="F494" s="115"/>
      <c r="G494" s="115"/>
      <c r="H494" s="116"/>
      <c r="I494" s="116"/>
      <c r="J494" s="116"/>
      <c r="K494" s="116"/>
      <c r="L494" s="116"/>
      <c r="M494" s="116"/>
      <c r="N494" s="116"/>
      <c r="O494" s="116"/>
    </row>
    <row r="495" spans="2:15">
      <c r="B495" s="115"/>
      <c r="C495" s="115"/>
      <c r="D495" s="115"/>
      <c r="E495" s="115"/>
      <c r="F495" s="115"/>
      <c r="G495" s="115"/>
      <c r="H495" s="116"/>
      <c r="I495" s="116"/>
      <c r="J495" s="116"/>
      <c r="K495" s="116"/>
      <c r="L495" s="116"/>
      <c r="M495" s="116"/>
      <c r="N495" s="116"/>
      <c r="O495" s="116"/>
    </row>
    <row r="496" spans="2:15">
      <c r="B496" s="115"/>
      <c r="C496" s="115"/>
      <c r="D496" s="115"/>
      <c r="E496" s="115"/>
      <c r="F496" s="115"/>
      <c r="G496" s="115"/>
      <c r="H496" s="116"/>
      <c r="I496" s="116"/>
      <c r="J496" s="116"/>
      <c r="K496" s="116"/>
      <c r="L496" s="116"/>
      <c r="M496" s="116"/>
      <c r="N496" s="116"/>
      <c r="O496" s="116"/>
    </row>
    <row r="497" spans="2:15">
      <c r="B497" s="115"/>
      <c r="C497" s="115"/>
      <c r="D497" s="115"/>
      <c r="E497" s="115"/>
      <c r="F497" s="115"/>
      <c r="G497" s="115"/>
      <c r="H497" s="116"/>
      <c r="I497" s="116"/>
      <c r="J497" s="116"/>
      <c r="K497" s="116"/>
      <c r="L497" s="116"/>
      <c r="M497" s="116"/>
      <c r="N497" s="116"/>
      <c r="O497" s="116"/>
    </row>
    <row r="498" spans="2:15">
      <c r="B498" s="115"/>
      <c r="C498" s="115"/>
      <c r="D498" s="115"/>
      <c r="E498" s="115"/>
      <c r="F498" s="115"/>
      <c r="G498" s="115"/>
      <c r="H498" s="116"/>
      <c r="I498" s="116"/>
      <c r="J498" s="116"/>
      <c r="K498" s="116"/>
      <c r="L498" s="116"/>
      <c r="M498" s="116"/>
      <c r="N498" s="116"/>
      <c r="O498" s="116"/>
    </row>
    <row r="499" spans="2:15">
      <c r="B499" s="115"/>
      <c r="C499" s="115"/>
      <c r="D499" s="115"/>
      <c r="E499" s="115"/>
      <c r="F499" s="115"/>
      <c r="G499" s="115"/>
      <c r="H499" s="116"/>
      <c r="I499" s="116"/>
      <c r="J499" s="116"/>
      <c r="K499" s="116"/>
      <c r="L499" s="116"/>
      <c r="M499" s="116"/>
      <c r="N499" s="116"/>
      <c r="O499" s="116"/>
    </row>
    <row r="500" spans="2:15">
      <c r="B500" s="115"/>
      <c r="C500" s="115"/>
      <c r="D500" s="115"/>
      <c r="E500" s="115"/>
      <c r="F500" s="115"/>
      <c r="G500" s="115"/>
      <c r="H500" s="116"/>
      <c r="I500" s="116"/>
      <c r="J500" s="116"/>
      <c r="K500" s="116"/>
      <c r="L500" s="116"/>
      <c r="M500" s="116"/>
      <c r="N500" s="116"/>
      <c r="O500" s="116"/>
    </row>
  </sheetData>
  <sheetProtection sheet="1" objects="1" scenarios="1"/>
  <sortState xmlns:xlrd2="http://schemas.microsoft.com/office/spreadsheetml/2017/richdata2" ref="B218:O264">
    <sortCondition ref="B218:B264"/>
  </sortState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0 B272" xr:uid="{00000000-0002-0000-0500-000000000000}"/>
    <dataValidation type="list" allowBlank="1" showInputMessage="1" showErrorMessage="1" sqref="E12:E35 E37:E356" xr:uid="{00000000-0002-0000-0500-000001000000}">
      <formula1>#REF!</formula1>
    </dataValidation>
    <dataValidation type="list" allowBlank="1" showInputMessage="1" showErrorMessage="1" sqref="H37:H356 G12:H35 G37:G362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573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42.5703125" style="2" customWidth="1"/>
    <col min="4" max="4" width="9.7109375" style="2" bestFit="1" customWidth="1"/>
    <col min="5" max="5" width="11.28515625" style="2" bestFit="1" customWidth="1"/>
    <col min="6" max="6" width="5.28515625" style="2" bestFit="1" customWidth="1"/>
    <col min="7" max="7" width="12.28515625" style="2" bestFit="1" customWidth="1"/>
    <col min="8" max="8" width="13.140625" style="1" bestFit="1" customWidth="1"/>
    <col min="9" max="9" width="10.7109375" style="1" bestFit="1" customWidth="1"/>
    <col min="10" max="10" width="8.28515625" style="1" bestFit="1" customWidth="1"/>
    <col min="11" max="11" width="13.140625" style="1" bestFit="1" customWidth="1"/>
    <col min="12" max="12" width="11.28515625" style="1" bestFit="1" customWidth="1"/>
    <col min="13" max="13" width="11.85546875" style="1" bestFit="1" customWidth="1"/>
    <col min="14" max="14" width="11.5703125" style="1" customWidth="1"/>
    <col min="15" max="16384" width="9.140625" style="1"/>
  </cols>
  <sheetData>
    <row r="1" spans="2:14">
      <c r="B1" s="46" t="s">
        <v>144</v>
      </c>
      <c r="C1" s="67" t="s" vm="1">
        <v>229</v>
      </c>
    </row>
    <row r="2" spans="2:14">
      <c r="B2" s="46" t="s">
        <v>143</v>
      </c>
      <c r="C2" s="67" t="s">
        <v>230</v>
      </c>
    </row>
    <row r="3" spans="2:14">
      <c r="B3" s="46" t="s">
        <v>145</v>
      </c>
      <c r="C3" s="67" t="s">
        <v>231</v>
      </c>
    </row>
    <row r="4" spans="2:14">
      <c r="B4" s="46" t="s">
        <v>146</v>
      </c>
      <c r="C4" s="67">
        <v>8801</v>
      </c>
    </row>
    <row r="6" spans="2:14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</row>
    <row r="7" spans="2:14" ht="26.25" customHeight="1">
      <c r="B7" s="152" t="s">
        <v>227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</row>
    <row r="8" spans="2:14" s="3" customFormat="1" ht="74.25" customHeight="1">
      <c r="B8" s="21" t="s">
        <v>113</v>
      </c>
      <c r="C8" s="29" t="s">
        <v>44</v>
      </c>
      <c r="D8" s="29" t="s">
        <v>117</v>
      </c>
      <c r="E8" s="29" t="s">
        <v>115</v>
      </c>
      <c r="F8" s="29" t="s">
        <v>64</v>
      </c>
      <c r="G8" s="29" t="s">
        <v>101</v>
      </c>
      <c r="H8" s="29" t="s">
        <v>205</v>
      </c>
      <c r="I8" s="29" t="s">
        <v>204</v>
      </c>
      <c r="J8" s="29" t="s">
        <v>219</v>
      </c>
      <c r="K8" s="29" t="s">
        <v>60</v>
      </c>
      <c r="L8" s="29" t="s">
        <v>57</v>
      </c>
      <c r="M8" s="29" t="s">
        <v>147</v>
      </c>
      <c r="N8" s="13" t="s">
        <v>149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212</v>
      </c>
      <c r="I9" s="31"/>
      <c r="J9" s="15" t="s">
        <v>208</v>
      </c>
      <c r="K9" s="15" t="s">
        <v>208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68" t="s">
        <v>222</v>
      </c>
      <c r="C11" s="69"/>
      <c r="D11" s="69"/>
      <c r="E11" s="69"/>
      <c r="F11" s="69"/>
      <c r="G11" s="69"/>
      <c r="H11" s="77"/>
      <c r="I11" s="79"/>
      <c r="J11" s="69"/>
      <c r="K11" s="77">
        <v>2776002.4605748621</v>
      </c>
      <c r="L11" s="69"/>
      <c r="M11" s="78">
        <f>IFERROR(K11/$K$11,0)</f>
        <v>1</v>
      </c>
      <c r="N11" s="78">
        <f>K11/'סכום נכסי הקרן'!$C$42</f>
        <v>0.14818114570144089</v>
      </c>
    </row>
    <row r="12" spans="2:14">
      <c r="B12" s="70" t="s">
        <v>197</v>
      </c>
      <c r="C12" s="71"/>
      <c r="D12" s="71"/>
      <c r="E12" s="71"/>
      <c r="F12" s="71"/>
      <c r="G12" s="71"/>
      <c r="H12" s="80"/>
      <c r="I12" s="82"/>
      <c r="J12" s="71"/>
      <c r="K12" s="80">
        <v>587803.87215579418</v>
      </c>
      <c r="L12" s="71"/>
      <c r="M12" s="81">
        <f t="shared" ref="M12:M75" si="0">IFERROR(K12/$K$11,0)</f>
        <v>0.21174472303388023</v>
      </c>
      <c r="N12" s="81">
        <f>K12/'סכום נכסי הקרן'!$C$42</f>
        <v>3.1376575655394652E-2</v>
      </c>
    </row>
    <row r="13" spans="2:14">
      <c r="B13" s="89" t="s">
        <v>223</v>
      </c>
      <c r="C13" s="71"/>
      <c r="D13" s="71"/>
      <c r="E13" s="71"/>
      <c r="F13" s="71"/>
      <c r="G13" s="71"/>
      <c r="H13" s="80"/>
      <c r="I13" s="82"/>
      <c r="J13" s="71"/>
      <c r="K13" s="80">
        <v>583362.57829580409</v>
      </c>
      <c r="L13" s="71"/>
      <c r="M13" s="81">
        <f t="shared" si="0"/>
        <v>0.21014483473296339</v>
      </c>
      <c r="N13" s="81">
        <f>K13/'סכום נכסי הקרן'!$C$42</f>
        <v>3.1139502373970462E-2</v>
      </c>
    </row>
    <row r="14" spans="2:14">
      <c r="B14" s="76" t="s">
        <v>1548</v>
      </c>
      <c r="C14" s="73" t="s">
        <v>1549</v>
      </c>
      <c r="D14" s="86" t="s">
        <v>118</v>
      </c>
      <c r="E14" s="73" t="s">
        <v>1550</v>
      </c>
      <c r="F14" s="86" t="s">
        <v>1551</v>
      </c>
      <c r="G14" s="86" t="s">
        <v>131</v>
      </c>
      <c r="H14" s="83">
        <v>2720248.7005080003</v>
      </c>
      <c r="I14" s="85">
        <v>1753</v>
      </c>
      <c r="J14" s="73"/>
      <c r="K14" s="83">
        <v>47685.959719905004</v>
      </c>
      <c r="L14" s="84">
        <v>2.7940053568387951E-2</v>
      </c>
      <c r="M14" s="84">
        <f t="shared" si="0"/>
        <v>1.7177924154299945E-2</v>
      </c>
      <c r="N14" s="84">
        <f>K14/'סכום נכסי הקרן'!$C$42</f>
        <v>2.5454444819566209E-3</v>
      </c>
    </row>
    <row r="15" spans="2:14">
      <c r="B15" s="76" t="s">
        <v>1552</v>
      </c>
      <c r="C15" s="73" t="s">
        <v>1553</v>
      </c>
      <c r="D15" s="86" t="s">
        <v>118</v>
      </c>
      <c r="E15" s="73" t="s">
        <v>1550</v>
      </c>
      <c r="F15" s="86" t="s">
        <v>1551</v>
      </c>
      <c r="G15" s="86" t="s">
        <v>131</v>
      </c>
      <c r="H15" s="83">
        <v>4394059.0000000009</v>
      </c>
      <c r="I15" s="85">
        <v>1775</v>
      </c>
      <c r="J15" s="73"/>
      <c r="K15" s="83">
        <v>77994.547250000018</v>
      </c>
      <c r="L15" s="84">
        <v>0.12249426760172159</v>
      </c>
      <c r="M15" s="84">
        <f t="shared" si="0"/>
        <v>2.8095993558250917E-2</v>
      </c>
      <c r="N15" s="84">
        <f>K15/'סכום נכסי הקרן'!$C$42</f>
        <v>4.1632965150819237E-3</v>
      </c>
    </row>
    <row r="16" spans="2:14">
      <c r="B16" s="76" t="s">
        <v>1554</v>
      </c>
      <c r="C16" s="73" t="s">
        <v>1555</v>
      </c>
      <c r="D16" s="86" t="s">
        <v>118</v>
      </c>
      <c r="E16" s="73" t="s">
        <v>1550</v>
      </c>
      <c r="F16" s="86" t="s">
        <v>1551</v>
      </c>
      <c r="G16" s="86" t="s">
        <v>131</v>
      </c>
      <c r="H16" s="83">
        <v>1392007.8665590002</v>
      </c>
      <c r="I16" s="85">
        <v>3159</v>
      </c>
      <c r="J16" s="73"/>
      <c r="K16" s="83">
        <v>43973.528504598995</v>
      </c>
      <c r="L16" s="84">
        <v>2.0534350441153395E-2</v>
      </c>
      <c r="M16" s="84">
        <f t="shared" si="0"/>
        <v>1.5840594210241744E-2</v>
      </c>
      <c r="N16" s="84">
        <f>K16/'סכום נכסי הקרן'!$C$42</f>
        <v>2.3472773986652328E-3</v>
      </c>
    </row>
    <row r="17" spans="2:14">
      <c r="B17" s="76" t="s">
        <v>1556</v>
      </c>
      <c r="C17" s="73" t="s">
        <v>1557</v>
      </c>
      <c r="D17" s="86" t="s">
        <v>118</v>
      </c>
      <c r="E17" s="73" t="s">
        <v>1558</v>
      </c>
      <c r="F17" s="86" t="s">
        <v>1551</v>
      </c>
      <c r="G17" s="86" t="s">
        <v>131</v>
      </c>
      <c r="H17" s="83">
        <v>634528.06526700011</v>
      </c>
      <c r="I17" s="85">
        <v>3114</v>
      </c>
      <c r="J17" s="73"/>
      <c r="K17" s="83">
        <v>19759.203952406006</v>
      </c>
      <c r="L17" s="84">
        <v>7.4377574303163075E-3</v>
      </c>
      <c r="M17" s="84">
        <f t="shared" si="0"/>
        <v>7.1178625498459448E-3</v>
      </c>
      <c r="N17" s="84">
        <f>K17/'סכום נכסי הקרן'!$C$42</f>
        <v>1.0547330275815516E-3</v>
      </c>
    </row>
    <row r="18" spans="2:14">
      <c r="B18" s="76" t="s">
        <v>1559</v>
      </c>
      <c r="C18" s="73" t="s">
        <v>1560</v>
      </c>
      <c r="D18" s="86" t="s">
        <v>118</v>
      </c>
      <c r="E18" s="73" t="s">
        <v>1561</v>
      </c>
      <c r="F18" s="86" t="s">
        <v>1551</v>
      </c>
      <c r="G18" s="86" t="s">
        <v>131</v>
      </c>
      <c r="H18" s="83">
        <v>747437.00000000012</v>
      </c>
      <c r="I18" s="85">
        <v>16950</v>
      </c>
      <c r="J18" s="73"/>
      <c r="K18" s="83">
        <v>126690.57182000003</v>
      </c>
      <c r="L18" s="84">
        <v>6.388592866259199E-2</v>
      </c>
      <c r="M18" s="84">
        <f t="shared" si="0"/>
        <v>4.5637773604049546E-2</v>
      </c>
      <c r="N18" s="84">
        <f>K18/'סכום נכסי הקרן'!$C$42</f>
        <v>6.7626575799110385E-3</v>
      </c>
    </row>
    <row r="19" spans="2:14">
      <c r="B19" s="76" t="s">
        <v>1562</v>
      </c>
      <c r="C19" s="73" t="s">
        <v>1563</v>
      </c>
      <c r="D19" s="86" t="s">
        <v>118</v>
      </c>
      <c r="E19" s="73" t="s">
        <v>1561</v>
      </c>
      <c r="F19" s="86" t="s">
        <v>1551</v>
      </c>
      <c r="G19" s="86" t="s">
        <v>131</v>
      </c>
      <c r="H19" s="83">
        <v>68206.07753900002</v>
      </c>
      <c r="I19" s="85">
        <v>17260</v>
      </c>
      <c r="J19" s="73"/>
      <c r="K19" s="83">
        <v>11772.368983283002</v>
      </c>
      <c r="L19" s="84">
        <v>9.2648717879093082E-3</v>
      </c>
      <c r="M19" s="84">
        <f t="shared" si="0"/>
        <v>4.2407631659105768E-3</v>
      </c>
      <c r="N19" s="84">
        <f>K19/'סכום נכסי הקרן'!$C$42</f>
        <v>6.2840114457309883E-4</v>
      </c>
    </row>
    <row r="20" spans="2:14">
      <c r="B20" s="76" t="s">
        <v>1564</v>
      </c>
      <c r="C20" s="73" t="s">
        <v>1565</v>
      </c>
      <c r="D20" s="86" t="s">
        <v>118</v>
      </c>
      <c r="E20" s="73" t="s">
        <v>1561</v>
      </c>
      <c r="F20" s="86" t="s">
        <v>1551</v>
      </c>
      <c r="G20" s="86" t="s">
        <v>131</v>
      </c>
      <c r="H20" s="83">
        <v>91960.979086000021</v>
      </c>
      <c r="I20" s="85">
        <v>30560</v>
      </c>
      <c r="J20" s="73"/>
      <c r="K20" s="83">
        <v>28103.275208538002</v>
      </c>
      <c r="L20" s="84">
        <v>1.2060408822784962E-2</v>
      </c>
      <c r="M20" s="84">
        <f t="shared" si="0"/>
        <v>1.0123649242990333E-2</v>
      </c>
      <c r="N20" s="84">
        <f>K20/'סכום נכסי הקרן'!$C$42</f>
        <v>1.5001339435058321E-3</v>
      </c>
    </row>
    <row r="21" spans="2:14">
      <c r="B21" s="76" t="s">
        <v>1566</v>
      </c>
      <c r="C21" s="73" t="s">
        <v>1567</v>
      </c>
      <c r="D21" s="86" t="s">
        <v>118</v>
      </c>
      <c r="E21" s="73" t="s">
        <v>1561</v>
      </c>
      <c r="F21" s="86" t="s">
        <v>1551</v>
      </c>
      <c r="G21" s="86" t="s">
        <v>131</v>
      </c>
      <c r="H21" s="83">
        <v>273846.67106300005</v>
      </c>
      <c r="I21" s="85">
        <v>17510</v>
      </c>
      <c r="J21" s="73"/>
      <c r="K21" s="83">
        <v>47950.552103044014</v>
      </c>
      <c r="L21" s="84">
        <v>8.9402190973824191E-3</v>
      </c>
      <c r="M21" s="84">
        <f t="shared" si="0"/>
        <v>1.7273238328871756E-2</v>
      </c>
      <c r="N21" s="84">
        <f>K21/'סכום נכסי הקרן'!$C$42</f>
        <v>2.559568245546259E-3</v>
      </c>
    </row>
    <row r="22" spans="2:14">
      <c r="B22" s="76" t="s">
        <v>1568</v>
      </c>
      <c r="C22" s="73" t="s">
        <v>1569</v>
      </c>
      <c r="D22" s="86" t="s">
        <v>118</v>
      </c>
      <c r="E22" s="73" t="s">
        <v>1570</v>
      </c>
      <c r="F22" s="86" t="s">
        <v>1551</v>
      </c>
      <c r="G22" s="86" t="s">
        <v>131</v>
      </c>
      <c r="H22" s="83">
        <v>2265443.0000000005</v>
      </c>
      <c r="I22" s="85">
        <v>1763</v>
      </c>
      <c r="J22" s="73"/>
      <c r="K22" s="83">
        <v>39939.760090000011</v>
      </c>
      <c r="L22" s="84">
        <v>3.835366066417481E-2</v>
      </c>
      <c r="M22" s="84">
        <f t="shared" si="0"/>
        <v>1.4387508893536492E-2</v>
      </c>
      <c r="N22" s="84">
        <f>K22/'סכום נכסי הקרן'!$C$42</f>
        <v>2.1319575516339073E-3</v>
      </c>
    </row>
    <row r="23" spans="2:14">
      <c r="B23" s="76" t="s">
        <v>1571</v>
      </c>
      <c r="C23" s="73" t="s">
        <v>1572</v>
      </c>
      <c r="D23" s="86" t="s">
        <v>118</v>
      </c>
      <c r="E23" s="73" t="s">
        <v>1570</v>
      </c>
      <c r="F23" s="86" t="s">
        <v>1551</v>
      </c>
      <c r="G23" s="86" t="s">
        <v>131</v>
      </c>
      <c r="H23" s="83">
        <v>2659598.8693590006</v>
      </c>
      <c r="I23" s="85">
        <v>1757</v>
      </c>
      <c r="J23" s="73"/>
      <c r="K23" s="83">
        <v>46729.152134638003</v>
      </c>
      <c r="L23" s="84">
        <v>1.4646576646568812E-2</v>
      </c>
      <c r="M23" s="84">
        <f t="shared" si="0"/>
        <v>1.6833253139466313E-2</v>
      </c>
      <c r="N23" s="84">
        <f>K23/'סכום נכסי הקרן'!$C$42</f>
        <v>2.4943707360884949E-3</v>
      </c>
    </row>
    <row r="24" spans="2:14">
      <c r="B24" s="76" t="s">
        <v>1573</v>
      </c>
      <c r="C24" s="73" t="s">
        <v>1574</v>
      </c>
      <c r="D24" s="86" t="s">
        <v>118</v>
      </c>
      <c r="E24" s="73" t="s">
        <v>1570</v>
      </c>
      <c r="F24" s="86" t="s">
        <v>1551</v>
      </c>
      <c r="G24" s="86" t="s">
        <v>131</v>
      </c>
      <c r="H24" s="83">
        <v>635516.63137900014</v>
      </c>
      <c r="I24" s="85">
        <v>1732</v>
      </c>
      <c r="J24" s="73"/>
      <c r="K24" s="83">
        <v>11007.148055852002</v>
      </c>
      <c r="L24" s="84">
        <v>7.5193163445994885E-3</v>
      </c>
      <c r="M24" s="84">
        <f t="shared" si="0"/>
        <v>3.9651074565591748E-3</v>
      </c>
      <c r="N24" s="84">
        <f>K24/'סכום נכסי הקרן'!$C$42</f>
        <v>5.8755416574226475E-4</v>
      </c>
    </row>
    <row r="25" spans="2:14">
      <c r="B25" s="76" t="s">
        <v>1575</v>
      </c>
      <c r="C25" s="73" t="s">
        <v>1576</v>
      </c>
      <c r="D25" s="86" t="s">
        <v>118</v>
      </c>
      <c r="E25" s="73" t="s">
        <v>1570</v>
      </c>
      <c r="F25" s="86" t="s">
        <v>1551</v>
      </c>
      <c r="G25" s="86" t="s">
        <v>131</v>
      </c>
      <c r="H25" s="83">
        <v>2637306.7894690004</v>
      </c>
      <c r="I25" s="85">
        <v>3100</v>
      </c>
      <c r="J25" s="73"/>
      <c r="K25" s="83">
        <v>81756.510473539005</v>
      </c>
      <c r="L25" s="84">
        <v>1.7882524245065042E-2</v>
      </c>
      <c r="M25" s="84">
        <f t="shared" si="0"/>
        <v>2.9451166428940644E-2</v>
      </c>
      <c r="N25" s="84">
        <f>K25/'סכום נכסי הקרן'!$C$42</f>
        <v>4.364107583684238E-3</v>
      </c>
    </row>
    <row r="26" spans="2:14">
      <c r="B26" s="72"/>
      <c r="C26" s="73"/>
      <c r="D26" s="73"/>
      <c r="E26" s="73"/>
      <c r="F26" s="73"/>
      <c r="G26" s="73"/>
      <c r="H26" s="83"/>
      <c r="I26" s="85"/>
      <c r="J26" s="73"/>
      <c r="K26" s="73"/>
      <c r="L26" s="73"/>
      <c r="M26" s="84"/>
      <c r="N26" s="73"/>
    </row>
    <row r="27" spans="2:14">
      <c r="B27" s="89" t="s">
        <v>224</v>
      </c>
      <c r="C27" s="71"/>
      <c r="D27" s="71"/>
      <c r="E27" s="71"/>
      <c r="F27" s="71"/>
      <c r="G27" s="71"/>
      <c r="H27" s="80"/>
      <c r="I27" s="82"/>
      <c r="J27" s="71"/>
      <c r="K27" s="80">
        <v>4441.2938599899999</v>
      </c>
      <c r="L27" s="71"/>
      <c r="M27" s="81">
        <f t="shared" si="0"/>
        <v>1.59988830091681E-3</v>
      </c>
      <c r="N27" s="81">
        <f>K27/'סכום נכסי הקרן'!$C$42</f>
        <v>2.3707328142418452E-4</v>
      </c>
    </row>
    <row r="28" spans="2:14">
      <c r="B28" s="76" t="s">
        <v>1577</v>
      </c>
      <c r="C28" s="73" t="s">
        <v>1578</v>
      </c>
      <c r="D28" s="86" t="s">
        <v>118</v>
      </c>
      <c r="E28" s="73" t="s">
        <v>1550</v>
      </c>
      <c r="F28" s="86" t="s">
        <v>1579</v>
      </c>
      <c r="G28" s="86" t="s">
        <v>131</v>
      </c>
      <c r="H28" s="83">
        <v>379793.91200000001</v>
      </c>
      <c r="I28" s="85">
        <v>359.86</v>
      </c>
      <c r="J28" s="73"/>
      <c r="K28" s="83">
        <v>1366.7263717230003</v>
      </c>
      <c r="L28" s="84">
        <v>5.6676778017677176E-3</v>
      </c>
      <c r="M28" s="84">
        <f t="shared" si="0"/>
        <v>4.9233615284331375E-4</v>
      </c>
      <c r="N28" s="84">
        <f>K28/'סכום נכסי הקרן'!$C$42</f>
        <v>7.2954935198561935E-5</v>
      </c>
    </row>
    <row r="29" spans="2:14">
      <c r="B29" s="76" t="s">
        <v>1580</v>
      </c>
      <c r="C29" s="73" t="s">
        <v>1581</v>
      </c>
      <c r="D29" s="86" t="s">
        <v>118</v>
      </c>
      <c r="E29" s="73" t="s">
        <v>1550</v>
      </c>
      <c r="F29" s="86" t="s">
        <v>1579</v>
      </c>
      <c r="G29" s="86" t="s">
        <v>131</v>
      </c>
      <c r="H29" s="83">
        <v>1400.9647930000003</v>
      </c>
      <c r="I29" s="85">
        <v>345.2</v>
      </c>
      <c r="J29" s="73"/>
      <c r="K29" s="83">
        <v>4.836130465000001</v>
      </c>
      <c r="L29" s="84">
        <v>8.2635243686987988E-6</v>
      </c>
      <c r="M29" s="84">
        <f t="shared" si="0"/>
        <v>1.7421203812616658E-6</v>
      </c>
      <c r="N29" s="84">
        <f>K29/'סכום נכסי הקרן'!$C$42</f>
        <v>2.5814939404518465E-7</v>
      </c>
    </row>
    <row r="30" spans="2:14">
      <c r="B30" s="76" t="s">
        <v>1582</v>
      </c>
      <c r="C30" s="73" t="s">
        <v>1583</v>
      </c>
      <c r="D30" s="86" t="s">
        <v>118</v>
      </c>
      <c r="E30" s="73" t="s">
        <v>1561</v>
      </c>
      <c r="F30" s="86" t="s">
        <v>1579</v>
      </c>
      <c r="G30" s="86" t="s">
        <v>131</v>
      </c>
      <c r="H30" s="83">
        <v>45147.621494999999</v>
      </c>
      <c r="I30" s="85">
        <v>3608</v>
      </c>
      <c r="J30" s="73"/>
      <c r="K30" s="83">
        <v>1628.9261835430002</v>
      </c>
      <c r="L30" s="84">
        <v>7.2266476936495468E-3</v>
      </c>
      <c r="M30" s="84">
        <f t="shared" si="0"/>
        <v>5.8678845090276964E-4</v>
      </c>
      <c r="N30" s="84">
        <f>K30/'סכום נכסי הקרן'!$C$42</f>
        <v>8.6950984939146097E-5</v>
      </c>
    </row>
    <row r="31" spans="2:14">
      <c r="B31" s="76" t="s">
        <v>1584</v>
      </c>
      <c r="C31" s="73" t="s">
        <v>1585</v>
      </c>
      <c r="D31" s="86" t="s">
        <v>118</v>
      </c>
      <c r="E31" s="73" t="s">
        <v>1570</v>
      </c>
      <c r="F31" s="86" t="s">
        <v>1579</v>
      </c>
      <c r="G31" s="86" t="s">
        <v>131</v>
      </c>
      <c r="H31" s="83">
        <v>39878.36076000001</v>
      </c>
      <c r="I31" s="85">
        <v>3613</v>
      </c>
      <c r="J31" s="73"/>
      <c r="K31" s="83">
        <v>1440.8051742590003</v>
      </c>
      <c r="L31" s="84">
        <v>3.9481688238270111E-3</v>
      </c>
      <c r="M31" s="84">
        <f t="shared" si="0"/>
        <v>5.190215767894653E-4</v>
      </c>
      <c r="N31" s="84">
        <f>K31/'סכום נכסי הקרן'!$C$42</f>
        <v>7.6909211892431341E-5</v>
      </c>
    </row>
    <row r="32" spans="2:14">
      <c r="B32" s="72"/>
      <c r="C32" s="73"/>
      <c r="D32" s="73"/>
      <c r="E32" s="73"/>
      <c r="F32" s="73"/>
      <c r="G32" s="73"/>
      <c r="H32" s="83"/>
      <c r="I32" s="85"/>
      <c r="J32" s="73"/>
      <c r="K32" s="73"/>
      <c r="L32" s="73"/>
      <c r="M32" s="84"/>
      <c r="N32" s="73"/>
    </row>
    <row r="33" spans="2:14">
      <c r="B33" s="70" t="s">
        <v>196</v>
      </c>
      <c r="C33" s="71"/>
      <c r="D33" s="71"/>
      <c r="E33" s="71"/>
      <c r="F33" s="71"/>
      <c r="G33" s="71"/>
      <c r="H33" s="80"/>
      <c r="I33" s="82"/>
      <c r="J33" s="71"/>
      <c r="K33" s="80">
        <v>2188198.5884190681</v>
      </c>
      <c r="L33" s="71"/>
      <c r="M33" s="81">
        <f t="shared" si="0"/>
        <v>0.78825527696611986</v>
      </c>
      <c r="N33" s="81">
        <f>K33/'סכום נכסי הקרן'!$C$42</f>
        <v>0.11680457004604625</v>
      </c>
    </row>
    <row r="34" spans="2:14">
      <c r="B34" s="89" t="s">
        <v>225</v>
      </c>
      <c r="C34" s="71"/>
      <c r="D34" s="71"/>
      <c r="E34" s="71"/>
      <c r="F34" s="71"/>
      <c r="G34" s="71"/>
      <c r="H34" s="80"/>
      <c r="I34" s="82"/>
      <c r="J34" s="71"/>
      <c r="K34" s="80">
        <v>2164977.940105509</v>
      </c>
      <c r="L34" s="71"/>
      <c r="M34" s="81">
        <f t="shared" si="0"/>
        <v>0.77989049752397532</v>
      </c>
      <c r="N34" s="81">
        <f>K34/'סכום נכסי הקרן'!$C$42</f>
        <v>0.11556506744476942</v>
      </c>
    </row>
    <row r="35" spans="2:14">
      <c r="B35" s="76" t="s">
        <v>1586</v>
      </c>
      <c r="C35" s="73" t="s">
        <v>1587</v>
      </c>
      <c r="D35" s="86" t="s">
        <v>26</v>
      </c>
      <c r="E35" s="73"/>
      <c r="F35" s="86" t="s">
        <v>1551</v>
      </c>
      <c r="G35" s="86" t="s">
        <v>130</v>
      </c>
      <c r="H35" s="83">
        <v>607771.70227500005</v>
      </c>
      <c r="I35" s="85">
        <v>6351.4</v>
      </c>
      <c r="J35" s="73"/>
      <c r="K35" s="83">
        <v>142827.44402229803</v>
      </c>
      <c r="L35" s="84">
        <v>1.3750249283513727E-2</v>
      </c>
      <c r="M35" s="84">
        <f t="shared" si="0"/>
        <v>5.1450762760750918E-2</v>
      </c>
      <c r="N35" s="84">
        <f>K35/'סכום נכסי הקרן'!$C$42</f>
        <v>7.6240329731011008E-3</v>
      </c>
    </row>
    <row r="36" spans="2:14">
      <c r="B36" s="76" t="s">
        <v>1588</v>
      </c>
      <c r="C36" s="73" t="s">
        <v>1589</v>
      </c>
      <c r="D36" s="86" t="s">
        <v>1394</v>
      </c>
      <c r="E36" s="73"/>
      <c r="F36" s="86" t="s">
        <v>1551</v>
      </c>
      <c r="G36" s="86" t="s">
        <v>130</v>
      </c>
      <c r="H36" s="83">
        <v>425580.38010300003</v>
      </c>
      <c r="I36" s="85">
        <v>6508</v>
      </c>
      <c r="J36" s="73"/>
      <c r="K36" s="83">
        <v>102478.05320658001</v>
      </c>
      <c r="L36" s="84">
        <v>2.1167887595274809E-3</v>
      </c>
      <c r="M36" s="84">
        <f t="shared" si="0"/>
        <v>3.6915692497390143E-2</v>
      </c>
      <c r="N36" s="84">
        <f>K36/'סכום נכסי הקרן'!$C$42</f>
        <v>5.4702096086253569E-3</v>
      </c>
    </row>
    <row r="37" spans="2:14">
      <c r="B37" s="76" t="s">
        <v>1590</v>
      </c>
      <c r="C37" s="73" t="s">
        <v>1591</v>
      </c>
      <c r="D37" s="86" t="s">
        <v>1394</v>
      </c>
      <c r="E37" s="73"/>
      <c r="F37" s="86" t="s">
        <v>1551</v>
      </c>
      <c r="G37" s="86" t="s">
        <v>130</v>
      </c>
      <c r="H37" s="83">
        <v>28113.943256000002</v>
      </c>
      <c r="I37" s="85">
        <v>16981</v>
      </c>
      <c r="J37" s="73"/>
      <c r="K37" s="83">
        <v>17663.906205275001</v>
      </c>
      <c r="L37" s="84">
        <v>2.7711229262517874E-4</v>
      </c>
      <c r="M37" s="84">
        <f t="shared" si="0"/>
        <v>6.3630729641417942E-3</v>
      </c>
      <c r="N37" s="84">
        <f>K37/'סכום נכסי הקרן'!$C$42</f>
        <v>9.4288744200839451E-4</v>
      </c>
    </row>
    <row r="38" spans="2:14">
      <c r="B38" s="76" t="s">
        <v>1592</v>
      </c>
      <c r="C38" s="73" t="s">
        <v>1593</v>
      </c>
      <c r="D38" s="86" t="s">
        <v>1394</v>
      </c>
      <c r="E38" s="73"/>
      <c r="F38" s="86" t="s">
        <v>1551</v>
      </c>
      <c r="G38" s="86" t="s">
        <v>130</v>
      </c>
      <c r="H38" s="83">
        <v>151103.45054700001</v>
      </c>
      <c r="I38" s="85">
        <v>7417</v>
      </c>
      <c r="J38" s="73"/>
      <c r="K38" s="83">
        <v>41467.168830257004</v>
      </c>
      <c r="L38" s="84">
        <v>6.4334434681771453E-4</v>
      </c>
      <c r="M38" s="84">
        <f t="shared" si="0"/>
        <v>1.493772769267282E-2</v>
      </c>
      <c r="N38" s="84">
        <f>K38/'סכום נכסי הקרן'!$C$42</f>
        <v>2.2134896036763996E-3</v>
      </c>
    </row>
    <row r="39" spans="2:14">
      <c r="B39" s="76" t="s">
        <v>1594</v>
      </c>
      <c r="C39" s="73" t="s">
        <v>1595</v>
      </c>
      <c r="D39" s="86" t="s">
        <v>1394</v>
      </c>
      <c r="E39" s="73"/>
      <c r="F39" s="86" t="s">
        <v>1551</v>
      </c>
      <c r="G39" s="86" t="s">
        <v>130</v>
      </c>
      <c r="H39" s="83">
        <v>46990.246507000011</v>
      </c>
      <c r="I39" s="85">
        <v>8117</v>
      </c>
      <c r="J39" s="73"/>
      <c r="K39" s="83">
        <v>14112.533743677002</v>
      </c>
      <c r="L39" s="84">
        <v>1.1370234703013159E-4</v>
      </c>
      <c r="M39" s="84">
        <f t="shared" si="0"/>
        <v>5.0837612516937544E-3</v>
      </c>
      <c r="N39" s="84">
        <f>K39/'סכום נכסי הקרן'!$C$42</f>
        <v>7.5331756674857167E-4</v>
      </c>
    </row>
    <row r="40" spans="2:14">
      <c r="B40" s="76" t="s">
        <v>1596</v>
      </c>
      <c r="C40" s="73" t="s">
        <v>1597</v>
      </c>
      <c r="D40" s="86" t="s">
        <v>1394</v>
      </c>
      <c r="E40" s="73"/>
      <c r="F40" s="86" t="s">
        <v>1551</v>
      </c>
      <c r="G40" s="86" t="s">
        <v>130</v>
      </c>
      <c r="H40" s="83">
        <v>401519.07488199999</v>
      </c>
      <c r="I40" s="85">
        <v>3371</v>
      </c>
      <c r="J40" s="73"/>
      <c r="K40" s="83">
        <v>50080.269652961011</v>
      </c>
      <c r="L40" s="84">
        <v>4.1638595770505504E-4</v>
      </c>
      <c r="M40" s="84">
        <f t="shared" si="0"/>
        <v>1.8040426967989881E-2</v>
      </c>
      <c r="N40" s="84">
        <f>K40/'סכום נכסי הקרן'!$C$42</f>
        <v>2.6732511370599122E-3</v>
      </c>
    </row>
    <row r="41" spans="2:14">
      <c r="B41" s="76" t="s">
        <v>1598</v>
      </c>
      <c r="C41" s="73" t="s">
        <v>1599</v>
      </c>
      <c r="D41" s="86" t="s">
        <v>1378</v>
      </c>
      <c r="E41" s="73"/>
      <c r="F41" s="86" t="s">
        <v>1551</v>
      </c>
      <c r="G41" s="86" t="s">
        <v>130</v>
      </c>
      <c r="H41" s="83">
        <v>157481.07706800004</v>
      </c>
      <c r="I41" s="85">
        <v>2426</v>
      </c>
      <c r="J41" s="73"/>
      <c r="K41" s="83">
        <v>14135.816439778002</v>
      </c>
      <c r="L41" s="84">
        <v>5.3131267566801635E-3</v>
      </c>
      <c r="M41" s="84">
        <f t="shared" si="0"/>
        <v>5.0921483826245305E-3</v>
      </c>
      <c r="N41" s="84">
        <f>K41/'סכום נכסי הקרן'!$C$42</f>
        <v>7.5456038141904211E-4</v>
      </c>
    </row>
    <row r="42" spans="2:14">
      <c r="B42" s="76" t="s">
        <v>1600</v>
      </c>
      <c r="C42" s="73" t="s">
        <v>1601</v>
      </c>
      <c r="D42" s="86" t="s">
        <v>26</v>
      </c>
      <c r="E42" s="73"/>
      <c r="F42" s="86" t="s">
        <v>1551</v>
      </c>
      <c r="G42" s="86" t="s">
        <v>138</v>
      </c>
      <c r="H42" s="83">
        <v>563637.18405000004</v>
      </c>
      <c r="I42" s="85">
        <v>5040</v>
      </c>
      <c r="J42" s="73"/>
      <c r="K42" s="83">
        <v>79250.724809463005</v>
      </c>
      <c r="L42" s="84">
        <v>8.1987070236668371E-3</v>
      </c>
      <c r="M42" s="84">
        <f t="shared" si="0"/>
        <v>2.8548506687220858E-2</v>
      </c>
      <c r="N42" s="84">
        <f>K42/'סכום נכסי הקרן'!$C$42</f>
        <v>4.2303504289776337E-3</v>
      </c>
    </row>
    <row r="43" spans="2:14">
      <c r="B43" s="76" t="s">
        <v>1602</v>
      </c>
      <c r="C43" s="73" t="s">
        <v>1603</v>
      </c>
      <c r="D43" s="86" t="s">
        <v>119</v>
      </c>
      <c r="E43" s="73"/>
      <c r="F43" s="86" t="s">
        <v>1551</v>
      </c>
      <c r="G43" s="86" t="s">
        <v>130</v>
      </c>
      <c r="H43" s="83">
        <v>834723.6326120001</v>
      </c>
      <c r="I43" s="85">
        <v>1003</v>
      </c>
      <c r="J43" s="73"/>
      <c r="K43" s="83">
        <v>30977.428729916006</v>
      </c>
      <c r="L43" s="84">
        <v>3.6562936370342601E-3</v>
      </c>
      <c r="M43" s="84">
        <f t="shared" si="0"/>
        <v>1.1159006222026589E-2</v>
      </c>
      <c r="N43" s="84">
        <f>K43/'סכום נכסי הקרן'!$C$42</f>
        <v>1.6535543268694074E-3</v>
      </c>
    </row>
    <row r="44" spans="2:14">
      <c r="B44" s="76" t="s">
        <v>1604</v>
      </c>
      <c r="C44" s="73" t="s">
        <v>1605</v>
      </c>
      <c r="D44" s="86" t="s">
        <v>119</v>
      </c>
      <c r="E44" s="73"/>
      <c r="F44" s="86" t="s">
        <v>1551</v>
      </c>
      <c r="G44" s="86" t="s">
        <v>130</v>
      </c>
      <c r="H44" s="83">
        <v>948100.36194000009</v>
      </c>
      <c r="I44" s="85">
        <v>446</v>
      </c>
      <c r="J44" s="73"/>
      <c r="K44" s="83">
        <v>15645.552172734004</v>
      </c>
      <c r="L44" s="84">
        <v>1.587188175632401E-3</v>
      </c>
      <c r="M44" s="84">
        <f t="shared" si="0"/>
        <v>5.6360008303069304E-3</v>
      </c>
      <c r="N44" s="84">
        <f>K44/'סכום נכסי הקרן'!$C$42</f>
        <v>8.3514906020915308E-4</v>
      </c>
    </row>
    <row r="45" spans="2:14">
      <c r="B45" s="76" t="s">
        <v>1606</v>
      </c>
      <c r="C45" s="73" t="s">
        <v>1607</v>
      </c>
      <c r="D45" s="86" t="s">
        <v>1394</v>
      </c>
      <c r="E45" s="73"/>
      <c r="F45" s="86" t="s">
        <v>1551</v>
      </c>
      <c r="G45" s="86" t="s">
        <v>130</v>
      </c>
      <c r="H45" s="83">
        <v>223276.74248700004</v>
      </c>
      <c r="I45" s="85">
        <v>10732</v>
      </c>
      <c r="J45" s="73"/>
      <c r="K45" s="83">
        <v>88659.622013707994</v>
      </c>
      <c r="L45" s="84">
        <v>1.6123858465510272E-3</v>
      </c>
      <c r="M45" s="84">
        <f t="shared" si="0"/>
        <v>3.193787587470226E-2</v>
      </c>
      <c r="N45" s="84">
        <f>K45/'סכום נכסי הקרן'!$C$42</f>
        <v>4.7325910383837887E-3</v>
      </c>
    </row>
    <row r="46" spans="2:14">
      <c r="B46" s="76" t="s">
        <v>1608</v>
      </c>
      <c r="C46" s="73" t="s">
        <v>1609</v>
      </c>
      <c r="D46" s="86" t="s">
        <v>26</v>
      </c>
      <c r="E46" s="73"/>
      <c r="F46" s="86" t="s">
        <v>1551</v>
      </c>
      <c r="G46" s="86" t="s">
        <v>130</v>
      </c>
      <c r="H46" s="83">
        <v>118289.35777599998</v>
      </c>
      <c r="I46" s="85">
        <v>4648</v>
      </c>
      <c r="J46" s="73"/>
      <c r="K46" s="83">
        <v>20342.930592713001</v>
      </c>
      <c r="L46" s="84">
        <v>1.2621410139585293E-2</v>
      </c>
      <c r="M46" s="84">
        <f t="shared" si="0"/>
        <v>7.3281385307202972E-3</v>
      </c>
      <c r="N46" s="84">
        <f>K46/'סכום נכסי הקרן'!$C$42</f>
        <v>1.0858919633410073E-3</v>
      </c>
    </row>
    <row r="47" spans="2:14">
      <c r="B47" s="76" t="s">
        <v>1610</v>
      </c>
      <c r="C47" s="73" t="s">
        <v>1611</v>
      </c>
      <c r="D47" s="86" t="s">
        <v>1394</v>
      </c>
      <c r="E47" s="73"/>
      <c r="F47" s="86" t="s">
        <v>1551</v>
      </c>
      <c r="G47" s="86" t="s">
        <v>130</v>
      </c>
      <c r="H47" s="83">
        <v>334245.55132800003</v>
      </c>
      <c r="I47" s="85">
        <v>6014.5</v>
      </c>
      <c r="J47" s="73"/>
      <c r="K47" s="83">
        <v>74381.835133103014</v>
      </c>
      <c r="L47" s="84">
        <v>9.9390721956456509E-3</v>
      </c>
      <c r="M47" s="84">
        <f t="shared" si="0"/>
        <v>2.679458544777364E-2</v>
      </c>
      <c r="N47" s="84">
        <f>K47/'סכום נכסי הקרן'!$C$42</f>
        <v>3.9704523702462531E-3</v>
      </c>
    </row>
    <row r="48" spans="2:14">
      <c r="B48" s="76" t="s">
        <v>1612</v>
      </c>
      <c r="C48" s="73" t="s">
        <v>1613</v>
      </c>
      <c r="D48" s="86" t="s">
        <v>119</v>
      </c>
      <c r="E48" s="73"/>
      <c r="F48" s="86" t="s">
        <v>1551</v>
      </c>
      <c r="G48" s="86" t="s">
        <v>130</v>
      </c>
      <c r="H48" s="83">
        <v>4574079.8426840007</v>
      </c>
      <c r="I48" s="85">
        <v>792</v>
      </c>
      <c r="J48" s="73"/>
      <c r="K48" s="83">
        <v>134038.83571001003</v>
      </c>
      <c r="L48" s="84">
        <v>5.3222148814219359E-3</v>
      </c>
      <c r="M48" s="84">
        <f t="shared" si="0"/>
        <v>4.8284840382401141E-2</v>
      </c>
      <c r="N48" s="84">
        <f>K48/'סכום נכסי הקרן'!$C$42</f>
        <v>7.1549029678753999E-3</v>
      </c>
    </row>
    <row r="49" spans="2:14">
      <c r="B49" s="76" t="s">
        <v>1614</v>
      </c>
      <c r="C49" s="73" t="s">
        <v>1615</v>
      </c>
      <c r="D49" s="86" t="s">
        <v>1616</v>
      </c>
      <c r="E49" s="73"/>
      <c r="F49" s="86" t="s">
        <v>1551</v>
      </c>
      <c r="G49" s="86" t="s">
        <v>135</v>
      </c>
      <c r="H49" s="83">
        <v>1109978.8570430002</v>
      </c>
      <c r="I49" s="85">
        <v>1929</v>
      </c>
      <c r="J49" s="73"/>
      <c r="K49" s="83">
        <v>10110.292479028001</v>
      </c>
      <c r="L49" s="84">
        <v>4.3274249006736683E-3</v>
      </c>
      <c r="M49" s="84">
        <f t="shared" si="0"/>
        <v>3.6420329674111077E-3</v>
      </c>
      <c r="N49" s="84">
        <f>K49/'סכום נכסי הקרן'!$C$42</f>
        <v>5.3968061779339647E-4</v>
      </c>
    </row>
    <row r="50" spans="2:14">
      <c r="B50" s="76" t="s">
        <v>1617</v>
      </c>
      <c r="C50" s="73" t="s">
        <v>1618</v>
      </c>
      <c r="D50" s="86" t="s">
        <v>26</v>
      </c>
      <c r="E50" s="73"/>
      <c r="F50" s="86" t="s">
        <v>1551</v>
      </c>
      <c r="G50" s="86" t="s">
        <v>132</v>
      </c>
      <c r="H50" s="83">
        <v>1620290.9307830005</v>
      </c>
      <c r="I50" s="85">
        <v>2899</v>
      </c>
      <c r="J50" s="73"/>
      <c r="K50" s="83">
        <v>188757.92266430202</v>
      </c>
      <c r="L50" s="84">
        <v>6.6793997032578781E-3</v>
      </c>
      <c r="M50" s="84">
        <f t="shared" si="0"/>
        <v>6.7996309565667143E-2</v>
      </c>
      <c r="N50" s="84">
        <f>K50/'סכום נכסי הקרן'!$C$42</f>
        <v>1.0075771054910402E-2</v>
      </c>
    </row>
    <row r="51" spans="2:14">
      <c r="B51" s="76" t="s">
        <v>1619</v>
      </c>
      <c r="C51" s="73" t="s">
        <v>1620</v>
      </c>
      <c r="D51" s="86" t="s">
        <v>26</v>
      </c>
      <c r="E51" s="73"/>
      <c r="F51" s="86" t="s">
        <v>1551</v>
      </c>
      <c r="G51" s="86" t="s">
        <v>130</v>
      </c>
      <c r="H51" s="83">
        <v>152819.13724700001</v>
      </c>
      <c r="I51" s="85">
        <v>3805</v>
      </c>
      <c r="J51" s="73"/>
      <c r="K51" s="83">
        <v>21514.642237299002</v>
      </c>
      <c r="L51" s="84">
        <v>2.4380845125558394E-3</v>
      </c>
      <c r="M51" s="84">
        <f t="shared" si="0"/>
        <v>7.7502244838946188E-3</v>
      </c>
      <c r="N51" s="84">
        <f>K51/'סכום נכסי הקרן'!$C$42</f>
        <v>1.1484371434668629E-3</v>
      </c>
    </row>
    <row r="52" spans="2:14">
      <c r="B52" s="76" t="s">
        <v>1621</v>
      </c>
      <c r="C52" s="73" t="s">
        <v>1622</v>
      </c>
      <c r="D52" s="86" t="s">
        <v>119</v>
      </c>
      <c r="E52" s="73"/>
      <c r="F52" s="86" t="s">
        <v>1551</v>
      </c>
      <c r="G52" s="86" t="s">
        <v>130</v>
      </c>
      <c r="H52" s="83">
        <v>1456546.8562789999</v>
      </c>
      <c r="I52" s="85">
        <v>483.55</v>
      </c>
      <c r="J52" s="73"/>
      <c r="K52" s="83">
        <v>26059.589597508006</v>
      </c>
      <c r="L52" s="84">
        <v>1.3479767014178657E-2</v>
      </c>
      <c r="M52" s="84">
        <f t="shared" si="0"/>
        <v>9.3874519088544012E-3</v>
      </c>
      <c r="N52" s="84">
        <f>K52/'סכום נכסי הקרן'!$C$42</f>
        <v>1.3910433790712234E-3</v>
      </c>
    </row>
    <row r="53" spans="2:14">
      <c r="B53" s="76" t="s">
        <v>1623</v>
      </c>
      <c r="C53" s="73" t="s">
        <v>1624</v>
      </c>
      <c r="D53" s="86" t="s">
        <v>119</v>
      </c>
      <c r="E53" s="73"/>
      <c r="F53" s="86" t="s">
        <v>1551</v>
      </c>
      <c r="G53" s="86" t="s">
        <v>130</v>
      </c>
      <c r="H53" s="83">
        <v>170158.12522300004</v>
      </c>
      <c r="I53" s="85">
        <v>3885.75</v>
      </c>
      <c r="J53" s="73"/>
      <c r="K53" s="83">
        <v>24464.101598011999</v>
      </c>
      <c r="L53" s="84">
        <v>1.6961005069737755E-3</v>
      </c>
      <c r="M53" s="84">
        <f t="shared" si="0"/>
        <v>8.8127089026232008E-3</v>
      </c>
      <c r="N53" s="84">
        <f>K53/'סכום נכסי הקרן'!$C$42</f>
        <v>1.3058773019239938E-3</v>
      </c>
    </row>
    <row r="54" spans="2:14">
      <c r="B54" s="76" t="s">
        <v>1625</v>
      </c>
      <c r="C54" s="73" t="s">
        <v>1626</v>
      </c>
      <c r="D54" s="86" t="s">
        <v>26</v>
      </c>
      <c r="E54" s="73"/>
      <c r="F54" s="86" t="s">
        <v>1551</v>
      </c>
      <c r="G54" s="86" t="s">
        <v>132</v>
      </c>
      <c r="H54" s="83">
        <v>1294487.3114990003</v>
      </c>
      <c r="I54" s="85">
        <v>658.2</v>
      </c>
      <c r="J54" s="73"/>
      <c r="K54" s="83">
        <v>34238.88777363101</v>
      </c>
      <c r="L54" s="84">
        <v>6.1336183038544984E-3</v>
      </c>
      <c r="M54" s="84">
        <f t="shared" si="0"/>
        <v>1.2333882357777423E-2</v>
      </c>
      <c r="N54" s="84">
        <f>K54/'סכום נכסי הקרן'!$C$42</f>
        <v>1.8276488187222476E-3</v>
      </c>
    </row>
    <row r="55" spans="2:14">
      <c r="B55" s="76" t="s">
        <v>1627</v>
      </c>
      <c r="C55" s="73" t="s">
        <v>1628</v>
      </c>
      <c r="D55" s="86" t="s">
        <v>119</v>
      </c>
      <c r="E55" s="73"/>
      <c r="F55" s="86" t="s">
        <v>1551</v>
      </c>
      <c r="G55" s="86" t="s">
        <v>130</v>
      </c>
      <c r="H55" s="83">
        <v>2092159.5881700004</v>
      </c>
      <c r="I55" s="85">
        <v>1024</v>
      </c>
      <c r="J55" s="73"/>
      <c r="K55" s="83">
        <v>79267.742477119013</v>
      </c>
      <c r="L55" s="84">
        <v>9.0241518009922944E-3</v>
      </c>
      <c r="M55" s="84">
        <f t="shared" si="0"/>
        <v>2.8554636965524891E-2</v>
      </c>
      <c r="N55" s="84">
        <f>K55/'סכום נכסי הקרן'!$C$42</f>
        <v>4.2312588206401937E-3</v>
      </c>
    </row>
    <row r="56" spans="2:14">
      <c r="B56" s="76" t="s">
        <v>1629</v>
      </c>
      <c r="C56" s="73" t="s">
        <v>1630</v>
      </c>
      <c r="D56" s="86" t="s">
        <v>1394</v>
      </c>
      <c r="E56" s="73"/>
      <c r="F56" s="86" t="s">
        <v>1551</v>
      </c>
      <c r="G56" s="86" t="s">
        <v>130</v>
      </c>
      <c r="H56" s="83">
        <v>68767.540461000011</v>
      </c>
      <c r="I56" s="85">
        <v>34591</v>
      </c>
      <c r="J56" s="73"/>
      <c r="K56" s="83">
        <v>88013.305707242005</v>
      </c>
      <c r="L56" s="84">
        <v>3.7475498888828343E-3</v>
      </c>
      <c r="M56" s="84">
        <f t="shared" si="0"/>
        <v>3.1705053204101261E-2</v>
      </c>
      <c r="N56" s="84">
        <f>K56/'סכום נכסי הקרן'!$C$42</f>
        <v>4.6980911083088633E-3</v>
      </c>
    </row>
    <row r="57" spans="2:14">
      <c r="B57" s="76" t="s">
        <v>1631</v>
      </c>
      <c r="C57" s="73" t="s">
        <v>1632</v>
      </c>
      <c r="D57" s="86" t="s">
        <v>26</v>
      </c>
      <c r="E57" s="73"/>
      <c r="F57" s="86" t="s">
        <v>1551</v>
      </c>
      <c r="G57" s="86" t="s">
        <v>130</v>
      </c>
      <c r="H57" s="83">
        <v>451087.94011400006</v>
      </c>
      <c r="I57" s="85">
        <v>715.79</v>
      </c>
      <c r="J57" s="73"/>
      <c r="K57" s="83">
        <v>11946.716757968999</v>
      </c>
      <c r="L57" s="84">
        <v>1.2292537784636133E-3</v>
      </c>
      <c r="M57" s="84">
        <f t="shared" si="0"/>
        <v>4.3035685045808786E-3</v>
      </c>
      <c r="N57" s="84">
        <f>K57/'סכום נכסי הקרן'!$C$42</f>
        <v>6.3770771161343132E-4</v>
      </c>
    </row>
    <row r="58" spans="2:14">
      <c r="B58" s="76" t="s">
        <v>1633</v>
      </c>
      <c r="C58" s="73" t="s">
        <v>1634</v>
      </c>
      <c r="D58" s="86" t="s">
        <v>26</v>
      </c>
      <c r="E58" s="73"/>
      <c r="F58" s="86" t="s">
        <v>1551</v>
      </c>
      <c r="G58" s="86" t="s">
        <v>132</v>
      </c>
      <c r="H58" s="83">
        <v>34906.519918000005</v>
      </c>
      <c r="I58" s="85">
        <v>7477</v>
      </c>
      <c r="J58" s="73"/>
      <c r="K58" s="83">
        <v>10488.126246365</v>
      </c>
      <c r="L58" s="84">
        <v>1.0281743716642122E-2</v>
      </c>
      <c r="M58" s="84">
        <f t="shared" si="0"/>
        <v>3.7781401116600923E-3</v>
      </c>
      <c r="N58" s="84">
        <f>K58/'סכום נכסי הקרן'!$C$42</f>
        <v>5.598491303663623E-4</v>
      </c>
    </row>
    <row r="59" spans="2:14">
      <c r="B59" s="76" t="s">
        <v>1635</v>
      </c>
      <c r="C59" s="73" t="s">
        <v>1636</v>
      </c>
      <c r="D59" s="86" t="s">
        <v>26</v>
      </c>
      <c r="E59" s="73"/>
      <c r="F59" s="86" t="s">
        <v>1551</v>
      </c>
      <c r="G59" s="86" t="s">
        <v>132</v>
      </c>
      <c r="H59" s="83">
        <v>352316.50492299994</v>
      </c>
      <c r="I59" s="85">
        <v>20830</v>
      </c>
      <c r="J59" s="73"/>
      <c r="K59" s="83">
        <v>294907.78116840613</v>
      </c>
      <c r="L59" s="84">
        <v>1.2500184670595292E-2</v>
      </c>
      <c r="M59" s="84">
        <f t="shared" si="0"/>
        <v>0.10623469732347998</v>
      </c>
      <c r="N59" s="84">
        <f>K59/'סכום נכסי הקרן'!$C$42</f>
        <v>1.5741979162639058E-2</v>
      </c>
    </row>
    <row r="60" spans="2:14">
      <c r="B60" s="76" t="s">
        <v>1637</v>
      </c>
      <c r="C60" s="73" t="s">
        <v>1638</v>
      </c>
      <c r="D60" s="86" t="s">
        <v>26</v>
      </c>
      <c r="E60" s="73"/>
      <c r="F60" s="86" t="s">
        <v>1551</v>
      </c>
      <c r="G60" s="86" t="s">
        <v>132</v>
      </c>
      <c r="H60" s="83">
        <v>40745.639716000012</v>
      </c>
      <c r="I60" s="85">
        <v>5352.9</v>
      </c>
      <c r="J60" s="73"/>
      <c r="K60" s="83">
        <v>8764.6432490730022</v>
      </c>
      <c r="L60" s="84">
        <v>7.852734338333927E-3</v>
      </c>
      <c r="M60" s="84">
        <f t="shared" si="0"/>
        <v>3.1572894381577733E-3</v>
      </c>
      <c r="N60" s="84">
        <f>K60/'סכום נכסי הקרן'!$C$42</f>
        <v>4.6785076625727743E-4</v>
      </c>
    </row>
    <row r="61" spans="2:14">
      <c r="B61" s="76" t="s">
        <v>1639</v>
      </c>
      <c r="C61" s="73" t="s">
        <v>1640</v>
      </c>
      <c r="D61" s="86" t="s">
        <v>26</v>
      </c>
      <c r="E61" s="73"/>
      <c r="F61" s="86" t="s">
        <v>1551</v>
      </c>
      <c r="G61" s="86" t="s">
        <v>132</v>
      </c>
      <c r="H61" s="83">
        <v>178103.59906600002</v>
      </c>
      <c r="I61" s="85">
        <v>8269.7999999999993</v>
      </c>
      <c r="J61" s="73"/>
      <c r="K61" s="83">
        <v>59187.728753912001</v>
      </c>
      <c r="L61" s="84">
        <v>3.154175852571027E-2</v>
      </c>
      <c r="M61" s="84">
        <f t="shared" si="0"/>
        <v>2.1321209038717943E-2</v>
      </c>
      <c r="N61" s="84">
        <f>K61/'סכום נכסי הקרן'!$C$42</f>
        <v>3.1594011830971421E-3</v>
      </c>
    </row>
    <row r="62" spans="2:14">
      <c r="B62" s="76" t="s">
        <v>1641</v>
      </c>
      <c r="C62" s="73" t="s">
        <v>1642</v>
      </c>
      <c r="D62" s="86" t="s">
        <v>26</v>
      </c>
      <c r="E62" s="73"/>
      <c r="F62" s="86" t="s">
        <v>1551</v>
      </c>
      <c r="G62" s="86" t="s">
        <v>132</v>
      </c>
      <c r="H62" s="83">
        <v>278234.3352090001</v>
      </c>
      <c r="I62" s="85">
        <v>2323.1999999999998</v>
      </c>
      <c r="J62" s="73"/>
      <c r="K62" s="83">
        <v>25975.343194666999</v>
      </c>
      <c r="L62" s="84">
        <v>9.5408811870697201E-3</v>
      </c>
      <c r="M62" s="84">
        <f t="shared" si="0"/>
        <v>9.3571038079296072E-3</v>
      </c>
      <c r="N62" s="84">
        <f>K62/'סכום נכסי הקרן'!$C$42</f>
        <v>1.3865463627063244E-3</v>
      </c>
    </row>
    <row r="63" spans="2:14">
      <c r="B63" s="76" t="s">
        <v>1643</v>
      </c>
      <c r="C63" s="73" t="s">
        <v>1644</v>
      </c>
      <c r="D63" s="86" t="s">
        <v>120</v>
      </c>
      <c r="E63" s="73"/>
      <c r="F63" s="86" t="s">
        <v>1551</v>
      </c>
      <c r="G63" s="86" t="s">
        <v>139</v>
      </c>
      <c r="H63" s="83">
        <v>1502931.8183720002</v>
      </c>
      <c r="I63" s="85">
        <v>241950</v>
      </c>
      <c r="J63" s="73"/>
      <c r="K63" s="83">
        <v>93024.94030190201</v>
      </c>
      <c r="L63" s="84">
        <v>1.8711956457404089E-4</v>
      </c>
      <c r="M63" s="84">
        <f t="shared" si="0"/>
        <v>3.3510395478049453E-2</v>
      </c>
      <c r="N63" s="84">
        <f>K63/'סכום נכסי הקרן'!$C$42</f>
        <v>4.9656087948457515E-3</v>
      </c>
    </row>
    <row r="64" spans="2:14">
      <c r="B64" s="76" t="s">
        <v>1645</v>
      </c>
      <c r="C64" s="73" t="s">
        <v>1646</v>
      </c>
      <c r="D64" s="86" t="s">
        <v>120</v>
      </c>
      <c r="E64" s="73"/>
      <c r="F64" s="86" t="s">
        <v>1551</v>
      </c>
      <c r="G64" s="86" t="s">
        <v>139</v>
      </c>
      <c r="H64" s="83">
        <v>4106649.4020000007</v>
      </c>
      <c r="I64" s="85">
        <v>23390</v>
      </c>
      <c r="J64" s="73"/>
      <c r="K64" s="83">
        <v>24572.669739959005</v>
      </c>
      <c r="L64" s="84">
        <v>1.1439370940776244E-2</v>
      </c>
      <c r="M64" s="84">
        <f t="shared" si="0"/>
        <v>8.8518184291776283E-3</v>
      </c>
      <c r="N64" s="84">
        <f>K64/'סכום נכסי הקרן'!$C$42</f>
        <v>1.3116725963766697E-3</v>
      </c>
    </row>
    <row r="65" spans="2:14">
      <c r="B65" s="76" t="s">
        <v>1647</v>
      </c>
      <c r="C65" s="73" t="s">
        <v>1648</v>
      </c>
      <c r="D65" s="86" t="s">
        <v>26</v>
      </c>
      <c r="E65" s="73"/>
      <c r="F65" s="86" t="s">
        <v>1551</v>
      </c>
      <c r="G65" s="86" t="s">
        <v>132</v>
      </c>
      <c r="H65" s="83">
        <v>21091.215679000004</v>
      </c>
      <c r="I65" s="85">
        <v>17672</v>
      </c>
      <c r="J65" s="73"/>
      <c r="K65" s="83">
        <v>14977.912472238002</v>
      </c>
      <c r="L65" s="84">
        <v>3.8239897885957762E-3</v>
      </c>
      <c r="M65" s="84">
        <f t="shared" si="0"/>
        <v>5.3954968286073985E-3</v>
      </c>
      <c r="N65" s="84">
        <f>K65/'סכום נכסי הקרן'!$C$42</f>
        <v>7.9951090169153504E-4</v>
      </c>
    </row>
    <row r="66" spans="2:14">
      <c r="B66" s="76" t="s">
        <v>1649</v>
      </c>
      <c r="C66" s="73" t="s">
        <v>1650</v>
      </c>
      <c r="D66" s="86" t="s">
        <v>1394</v>
      </c>
      <c r="E66" s="73"/>
      <c r="F66" s="86" t="s">
        <v>1551</v>
      </c>
      <c r="G66" s="86" t="s">
        <v>130</v>
      </c>
      <c r="H66" s="83">
        <v>216045.46854000003</v>
      </c>
      <c r="I66" s="85">
        <v>3600</v>
      </c>
      <c r="J66" s="73"/>
      <c r="K66" s="83">
        <v>28777.256409528003</v>
      </c>
      <c r="L66" s="84">
        <v>5.7532165972635696E-3</v>
      </c>
      <c r="M66" s="84">
        <f t="shared" si="0"/>
        <v>1.0366437644860275E-2</v>
      </c>
      <c r="N66" s="84">
        <f>K66/'סכום נכסי הקרן'!$C$42</f>
        <v>1.5361106070579421E-3</v>
      </c>
    </row>
    <row r="67" spans="2:14">
      <c r="B67" s="76" t="s">
        <v>1651</v>
      </c>
      <c r="C67" s="73" t="s">
        <v>1652</v>
      </c>
      <c r="D67" s="86" t="s">
        <v>26</v>
      </c>
      <c r="E67" s="73"/>
      <c r="F67" s="86" t="s">
        <v>1551</v>
      </c>
      <c r="G67" s="86" t="s">
        <v>132</v>
      </c>
      <c r="H67" s="83">
        <v>27860.937942000008</v>
      </c>
      <c r="I67" s="85">
        <v>22655</v>
      </c>
      <c r="J67" s="73"/>
      <c r="K67" s="83">
        <v>25364.352031029</v>
      </c>
      <c r="L67" s="84">
        <v>2.3402719816883667E-2</v>
      </c>
      <c r="M67" s="84">
        <f t="shared" si="0"/>
        <v>9.1370063215925543E-3</v>
      </c>
      <c r="N67" s="84">
        <f>K67/'סכום נכסי הקרן'!$C$42</f>
        <v>1.3539320650148927E-3</v>
      </c>
    </row>
    <row r="68" spans="2:14">
      <c r="B68" s="76" t="s">
        <v>1653</v>
      </c>
      <c r="C68" s="73" t="s">
        <v>1654</v>
      </c>
      <c r="D68" s="86" t="s">
        <v>26</v>
      </c>
      <c r="E68" s="73"/>
      <c r="F68" s="86" t="s">
        <v>1551</v>
      </c>
      <c r="G68" s="86" t="s">
        <v>132</v>
      </c>
      <c r="H68" s="83">
        <v>79365.463442000007</v>
      </c>
      <c r="I68" s="85">
        <v>19926</v>
      </c>
      <c r="J68" s="73"/>
      <c r="K68" s="83">
        <v>63550.014684153008</v>
      </c>
      <c r="L68" s="84">
        <v>2.5949146131110025E-2</v>
      </c>
      <c r="M68" s="84">
        <f t="shared" si="0"/>
        <v>2.2892636295067582E-2</v>
      </c>
      <c r="N68" s="84">
        <f>K68/'סכום נכסי הקרן'!$C$42</f>
        <v>3.3922570743295036E-3</v>
      </c>
    </row>
    <row r="69" spans="2:14">
      <c r="B69" s="76" t="s">
        <v>1655</v>
      </c>
      <c r="C69" s="73" t="s">
        <v>1656</v>
      </c>
      <c r="D69" s="86" t="s">
        <v>119</v>
      </c>
      <c r="E69" s="73"/>
      <c r="F69" s="86" t="s">
        <v>1551</v>
      </c>
      <c r="G69" s="86" t="s">
        <v>130</v>
      </c>
      <c r="H69" s="83">
        <v>410664.94020000013</v>
      </c>
      <c r="I69" s="85">
        <v>3005.25</v>
      </c>
      <c r="J69" s="73"/>
      <c r="K69" s="83">
        <v>45663.58002683401</v>
      </c>
      <c r="L69" s="84">
        <v>2.1728303714285722E-2</v>
      </c>
      <c r="M69" s="84">
        <f t="shared" si="0"/>
        <v>1.6449401855853498E-2</v>
      </c>
      <c r="N69" s="84">
        <f>K69/'סכום נכסי הקרן'!$C$42</f>
        <v>2.4374912131037789E-3</v>
      </c>
    </row>
    <row r="70" spans="2:14">
      <c r="B70" s="76" t="s">
        <v>1657</v>
      </c>
      <c r="C70" s="73" t="s">
        <v>1658</v>
      </c>
      <c r="D70" s="86" t="s">
        <v>1394</v>
      </c>
      <c r="E70" s="73"/>
      <c r="F70" s="86" t="s">
        <v>1551</v>
      </c>
      <c r="G70" s="86" t="s">
        <v>130</v>
      </c>
      <c r="H70" s="83">
        <v>110071.77377200002</v>
      </c>
      <c r="I70" s="85">
        <v>17386</v>
      </c>
      <c r="J70" s="73"/>
      <c r="K70" s="83">
        <v>70807.190775893017</v>
      </c>
      <c r="L70" s="84">
        <v>3.8365113761325032E-4</v>
      </c>
      <c r="M70" s="84">
        <f t="shared" si="0"/>
        <v>2.550689049505744E-2</v>
      </c>
      <c r="N70" s="84">
        <f>K70/'סכום נכסי הקרן'!$C$42</f>
        <v>3.7796402568388045E-3</v>
      </c>
    </row>
    <row r="71" spans="2:14">
      <c r="B71" s="76" t="s">
        <v>1659</v>
      </c>
      <c r="C71" s="73" t="s">
        <v>1660</v>
      </c>
      <c r="D71" s="86" t="s">
        <v>1394</v>
      </c>
      <c r="E71" s="73"/>
      <c r="F71" s="86" t="s">
        <v>1551</v>
      </c>
      <c r="G71" s="86" t="s">
        <v>130</v>
      </c>
      <c r="H71" s="83">
        <v>64277.990640000011</v>
      </c>
      <c r="I71" s="85">
        <v>6544</v>
      </c>
      <c r="J71" s="73"/>
      <c r="K71" s="83">
        <v>15563.501317682001</v>
      </c>
      <c r="L71" s="84">
        <v>2.763763207400169E-4</v>
      </c>
      <c r="M71" s="84">
        <f t="shared" si="0"/>
        <v>5.6064436320633045E-3</v>
      </c>
      <c r="N71" s="84">
        <f>K71/'סכום נכסי הקרן'!$C$42</f>
        <v>8.3076924070968805E-4</v>
      </c>
    </row>
    <row r="72" spans="2:14">
      <c r="B72" s="76" t="s">
        <v>1661</v>
      </c>
      <c r="C72" s="73" t="s">
        <v>1662</v>
      </c>
      <c r="D72" s="86" t="s">
        <v>1394</v>
      </c>
      <c r="E72" s="73"/>
      <c r="F72" s="86" t="s">
        <v>1551</v>
      </c>
      <c r="G72" s="86" t="s">
        <v>130</v>
      </c>
      <c r="H72" s="83">
        <v>38298.96942300001</v>
      </c>
      <c r="I72" s="85">
        <v>15225</v>
      </c>
      <c r="J72" s="73"/>
      <c r="K72" s="83">
        <v>21574.766950211</v>
      </c>
      <c r="L72" s="84">
        <v>6.2896683756193822E-4</v>
      </c>
      <c r="M72" s="84">
        <f t="shared" si="0"/>
        <v>7.7718832229504726E-3</v>
      </c>
      <c r="N72" s="84">
        <f>K72/'סכום נכסי הקרן'!$C$42</f>
        <v>1.1516465602346079E-3</v>
      </c>
    </row>
    <row r="73" spans="2:14">
      <c r="B73" s="76" t="s">
        <v>1663</v>
      </c>
      <c r="C73" s="73" t="s">
        <v>1664</v>
      </c>
      <c r="D73" s="86" t="s">
        <v>121</v>
      </c>
      <c r="E73" s="73"/>
      <c r="F73" s="86" t="s">
        <v>1551</v>
      </c>
      <c r="G73" s="86" t="s">
        <v>134</v>
      </c>
      <c r="H73" s="83">
        <v>232504.91934300002</v>
      </c>
      <c r="I73" s="85">
        <v>9007</v>
      </c>
      <c r="J73" s="73"/>
      <c r="K73" s="83">
        <v>51342.810229074006</v>
      </c>
      <c r="L73" s="84">
        <v>1.6993801833278866E-3</v>
      </c>
      <c r="M73" s="84">
        <f t="shared" si="0"/>
        <v>1.8495232247900024E-2</v>
      </c>
      <c r="N73" s="84">
        <f>K73/'סכום נכסי הקרן'!$C$42</f>
        <v>2.7406447045080617E-3</v>
      </c>
    </row>
    <row r="74" spans="2:14">
      <c r="B74" s="72"/>
      <c r="C74" s="73"/>
      <c r="D74" s="73"/>
      <c r="E74" s="73"/>
      <c r="F74" s="73"/>
      <c r="G74" s="73"/>
      <c r="H74" s="83"/>
      <c r="I74" s="85"/>
      <c r="J74" s="73"/>
      <c r="K74" s="73"/>
      <c r="L74" s="73"/>
      <c r="M74" s="84"/>
      <c r="N74" s="73"/>
    </row>
    <row r="75" spans="2:14">
      <c r="B75" s="89" t="s">
        <v>226</v>
      </c>
      <c r="C75" s="71"/>
      <c r="D75" s="71"/>
      <c r="E75" s="71"/>
      <c r="F75" s="71"/>
      <c r="G75" s="71"/>
      <c r="H75" s="80"/>
      <c r="I75" s="82"/>
      <c r="J75" s="71"/>
      <c r="K75" s="80">
        <v>23220.648313559002</v>
      </c>
      <c r="L75" s="71"/>
      <c r="M75" s="81">
        <f t="shared" si="0"/>
        <v>8.3647794421444453E-3</v>
      </c>
      <c r="N75" s="81">
        <f>K75/'סכום נכסי הקרן'!$C$42</f>
        <v>1.2395026012768234E-3</v>
      </c>
    </row>
    <row r="76" spans="2:14">
      <c r="B76" s="76" t="s">
        <v>1665</v>
      </c>
      <c r="C76" s="73" t="s">
        <v>1666</v>
      </c>
      <c r="D76" s="86" t="s">
        <v>119</v>
      </c>
      <c r="E76" s="73"/>
      <c r="F76" s="86" t="s">
        <v>1579</v>
      </c>
      <c r="G76" s="86" t="s">
        <v>130</v>
      </c>
      <c r="H76" s="83">
        <v>69785.954580999998</v>
      </c>
      <c r="I76" s="85">
        <v>8993</v>
      </c>
      <c r="J76" s="73"/>
      <c r="K76" s="83">
        <v>23220.648313559002</v>
      </c>
      <c r="L76" s="84">
        <v>1.9577969056094454E-3</v>
      </c>
      <c r="M76" s="84">
        <f t="shared" ref="M76" si="1">IFERROR(K76/$K$11,0)</f>
        <v>8.3647794421444453E-3</v>
      </c>
      <c r="N76" s="84">
        <f>K76/'סכום נכסי הקרן'!$C$42</f>
        <v>1.2395026012768234E-3</v>
      </c>
    </row>
    <row r="77" spans="2:14">
      <c r="B77" s="115"/>
      <c r="C77" s="115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</row>
    <row r="78" spans="2:14">
      <c r="B78" s="115"/>
      <c r="C78" s="115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</row>
    <row r="79" spans="2:14">
      <c r="B79" s="115"/>
      <c r="C79" s="115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2:14">
      <c r="B80" s="129" t="s">
        <v>220</v>
      </c>
      <c r="C80" s="115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</row>
    <row r="81" spans="2:14">
      <c r="B81" s="129" t="s">
        <v>110</v>
      </c>
      <c r="C81" s="115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</row>
    <row r="82" spans="2:14">
      <c r="B82" s="129" t="s">
        <v>203</v>
      </c>
      <c r="C82" s="115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2:14">
      <c r="B83" s="129" t="s">
        <v>211</v>
      </c>
      <c r="C83" s="115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</row>
    <row r="84" spans="2:14">
      <c r="B84" s="129" t="s">
        <v>218</v>
      </c>
      <c r="C84" s="115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</row>
    <row r="85" spans="2:14">
      <c r="B85" s="115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</row>
    <row r="86" spans="2:14">
      <c r="B86" s="115"/>
      <c r="C86" s="115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2:14">
      <c r="B87" s="115"/>
      <c r="C87" s="115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2:14">
      <c r="B88" s="115"/>
      <c r="C88" s="115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</row>
    <row r="89" spans="2:14">
      <c r="B89" s="115"/>
      <c r="C89" s="115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</row>
    <row r="90" spans="2:14">
      <c r="B90" s="115"/>
      <c r="C90" s="115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</row>
    <row r="91" spans="2:14">
      <c r="B91" s="115"/>
      <c r="C91" s="115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2:14">
      <c r="B92" s="115"/>
      <c r="C92" s="115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</row>
    <row r="93" spans="2:14">
      <c r="B93" s="115"/>
      <c r="C93" s="115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</row>
    <row r="94" spans="2:14">
      <c r="B94" s="115"/>
      <c r="C94" s="115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2:14">
      <c r="B95" s="115"/>
      <c r="C95" s="115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</row>
    <row r="96" spans="2:14">
      <c r="B96" s="115"/>
      <c r="C96" s="115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</row>
    <row r="97" spans="2:14">
      <c r="B97" s="115"/>
      <c r="C97" s="115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2:14">
      <c r="B98" s="115"/>
      <c r="C98" s="115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</row>
    <row r="99" spans="2:14">
      <c r="B99" s="115"/>
      <c r="C99" s="115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2:14">
      <c r="B100" s="115"/>
      <c r="C100" s="115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</row>
    <row r="101" spans="2:14">
      <c r="B101" s="115"/>
      <c r="C101" s="115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</row>
    <row r="102" spans="2:14">
      <c r="B102" s="115"/>
      <c r="C102" s="115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</row>
    <row r="103" spans="2:14">
      <c r="B103" s="115"/>
      <c r="C103" s="115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</row>
    <row r="104" spans="2:14">
      <c r="B104" s="115"/>
      <c r="C104" s="115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</row>
    <row r="105" spans="2:14">
      <c r="B105" s="115"/>
      <c r="C105" s="115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</row>
    <row r="106" spans="2:14">
      <c r="B106" s="115"/>
      <c r="C106" s="115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2:14">
      <c r="B107" s="115"/>
      <c r="C107" s="115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2:14">
      <c r="B108" s="115"/>
      <c r="C108" s="115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</row>
    <row r="109" spans="2:14">
      <c r="B109" s="115"/>
      <c r="C109" s="115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</row>
    <row r="110" spans="2:14">
      <c r="B110" s="115"/>
      <c r="C110" s="115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</row>
    <row r="111" spans="2:14">
      <c r="B111" s="115"/>
      <c r="C111" s="115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</row>
    <row r="112" spans="2:14">
      <c r="B112" s="11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</row>
    <row r="113" spans="2:14">
      <c r="B113" s="115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</row>
    <row r="114" spans="2:14">
      <c r="B114" s="115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</row>
    <row r="115" spans="2:14">
      <c r="B115" s="11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</row>
    <row r="116" spans="2:14">
      <c r="B116" s="115"/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</row>
    <row r="117" spans="2:14">
      <c r="B117" s="115"/>
      <c r="C117" s="115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2:14">
      <c r="B118" s="115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</row>
    <row r="119" spans="2:14">
      <c r="B119" s="115"/>
      <c r="C119" s="115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</row>
    <row r="120" spans="2:14">
      <c r="B120" s="115"/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</row>
    <row r="121" spans="2:14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</row>
    <row r="122" spans="2:14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</row>
    <row r="123" spans="2:14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</row>
    <row r="124" spans="2:14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</row>
    <row r="125" spans="2:14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</row>
    <row r="126" spans="2:14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</row>
    <row r="127" spans="2:14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</row>
    <row r="128" spans="2:14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</row>
    <row r="129" spans="2:14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</row>
    <row r="130" spans="2:14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</row>
    <row r="131" spans="2:14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</row>
    <row r="132" spans="2:14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</row>
    <row r="133" spans="2:14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2:14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2:14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</row>
    <row r="136" spans="2:14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</row>
    <row r="137" spans="2:14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</row>
    <row r="138" spans="2:14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</row>
    <row r="139" spans="2:14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</row>
    <row r="140" spans="2:14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</row>
    <row r="141" spans="2:14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</row>
    <row r="142" spans="2:14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2:14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2:14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2:14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</row>
    <row r="146" spans="2:14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</row>
    <row r="147" spans="2:14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</row>
    <row r="148" spans="2:14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</row>
    <row r="149" spans="2:14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</row>
    <row r="150" spans="2:14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</row>
    <row r="151" spans="2:14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</row>
    <row r="152" spans="2:14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</row>
    <row r="153" spans="2:14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2:14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</row>
    <row r="155" spans="2:14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</row>
    <row r="156" spans="2:14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</row>
    <row r="157" spans="2:14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2:14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</row>
    <row r="159" spans="2:14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</row>
    <row r="160" spans="2:14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</row>
    <row r="161" spans="2:14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2:14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</row>
    <row r="163" spans="2:14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</row>
    <row r="164" spans="2:14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</row>
    <row r="165" spans="2:14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</row>
    <row r="166" spans="2:14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</row>
    <row r="167" spans="2:14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</row>
    <row r="168" spans="2:14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</row>
    <row r="169" spans="2:14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</row>
    <row r="170" spans="2:14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2:14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</row>
    <row r="172" spans="2:14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</row>
    <row r="173" spans="2:14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</row>
    <row r="174" spans="2:14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</row>
    <row r="175" spans="2:14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</row>
    <row r="176" spans="2:14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</row>
    <row r="177" spans="2:14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</row>
    <row r="178" spans="2:14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</row>
    <row r="179" spans="2:14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2:14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</row>
    <row r="181" spans="2:14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</row>
    <row r="182" spans="2:14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</row>
    <row r="183" spans="2:14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</row>
    <row r="184" spans="2:14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2:14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</row>
    <row r="186" spans="2:14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</row>
    <row r="187" spans="2:14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</row>
    <row r="188" spans="2:14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</row>
    <row r="189" spans="2:14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</row>
    <row r="190" spans="2:14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</row>
    <row r="191" spans="2:14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</row>
    <row r="192" spans="2:14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</row>
    <row r="193" spans="2:14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2:14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</row>
    <row r="195" spans="2:14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</row>
    <row r="196" spans="2:14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</row>
    <row r="197" spans="2:14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</row>
    <row r="198" spans="2:14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</row>
    <row r="199" spans="2:14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</row>
    <row r="200" spans="2:14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</row>
    <row r="201" spans="2:14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</row>
    <row r="202" spans="2:14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</row>
    <row r="203" spans="2:14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</row>
    <row r="204" spans="2:14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</row>
    <row r="205" spans="2:14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</row>
    <row r="206" spans="2:14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</row>
    <row r="207" spans="2:14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</row>
    <row r="208" spans="2:14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</row>
    <row r="209" spans="2:14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</row>
    <row r="210" spans="2:14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</row>
    <row r="211" spans="2:14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</row>
    <row r="212" spans="2:14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</row>
    <row r="213" spans="2:14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</row>
    <row r="214" spans="2:14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</row>
    <row r="215" spans="2:14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</row>
    <row r="216" spans="2:14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</row>
    <row r="217" spans="2:14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</row>
    <row r="218" spans="2:14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</row>
    <row r="219" spans="2:14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</row>
    <row r="220" spans="2:14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</row>
    <row r="221" spans="2:14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</row>
    <row r="222" spans="2:14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</row>
    <row r="223" spans="2:14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</row>
    <row r="224" spans="2:14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</row>
    <row r="225" spans="2:14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</row>
    <row r="226" spans="2:14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</row>
    <row r="227" spans="2:14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</row>
    <row r="228" spans="2:14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</row>
    <row r="229" spans="2:14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</row>
    <row r="230" spans="2:14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</row>
    <row r="231" spans="2:14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</row>
    <row r="232" spans="2:14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</row>
    <row r="233" spans="2:14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</row>
    <row r="234" spans="2:14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</row>
    <row r="235" spans="2:14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</row>
    <row r="236" spans="2:14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</row>
    <row r="237" spans="2:14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</row>
    <row r="238" spans="2:14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</row>
    <row r="239" spans="2:14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</row>
    <row r="240" spans="2:14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</row>
    <row r="241" spans="2:14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</row>
    <row r="242" spans="2:14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</row>
    <row r="243" spans="2:14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</row>
    <row r="244" spans="2:14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</row>
    <row r="245" spans="2:14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</row>
    <row r="246" spans="2:14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</row>
    <row r="247" spans="2:14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</row>
    <row r="248" spans="2:14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</row>
    <row r="249" spans="2:14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</row>
    <row r="250" spans="2:14">
      <c r="B250" s="130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</row>
    <row r="251" spans="2:14">
      <c r="B251" s="130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</row>
    <row r="252" spans="2:14">
      <c r="B252" s="131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</row>
    <row r="253" spans="2:14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</row>
    <row r="254" spans="2:14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</row>
    <row r="255" spans="2:14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</row>
    <row r="256" spans="2:14">
      <c r="B256" s="115"/>
      <c r="C256" s="115"/>
      <c r="D256" s="115"/>
      <c r="E256" s="115"/>
      <c r="F256" s="115"/>
      <c r="G256" s="115"/>
      <c r="H256" s="116"/>
      <c r="I256" s="116"/>
      <c r="J256" s="116"/>
      <c r="K256" s="116"/>
      <c r="L256" s="116"/>
      <c r="M256" s="116"/>
      <c r="N256" s="116"/>
    </row>
    <row r="257" spans="2:14">
      <c r="B257" s="115"/>
      <c r="C257" s="115"/>
      <c r="D257" s="115"/>
      <c r="E257" s="115"/>
      <c r="F257" s="115"/>
      <c r="G257" s="115"/>
      <c r="H257" s="116"/>
      <c r="I257" s="116"/>
      <c r="J257" s="116"/>
      <c r="K257" s="116"/>
      <c r="L257" s="116"/>
      <c r="M257" s="116"/>
      <c r="N257" s="116"/>
    </row>
    <row r="258" spans="2:14">
      <c r="B258" s="115"/>
      <c r="C258" s="115"/>
      <c r="D258" s="115"/>
      <c r="E258" s="115"/>
      <c r="F258" s="115"/>
      <c r="G258" s="115"/>
      <c r="H258" s="116"/>
      <c r="I258" s="116"/>
      <c r="J258" s="116"/>
      <c r="K258" s="116"/>
      <c r="L258" s="116"/>
      <c r="M258" s="116"/>
      <c r="N258" s="116"/>
    </row>
    <row r="259" spans="2:14">
      <c r="B259" s="115"/>
      <c r="C259" s="115"/>
      <c r="D259" s="115"/>
      <c r="E259" s="115"/>
      <c r="F259" s="115"/>
      <c r="G259" s="115"/>
      <c r="H259" s="116"/>
      <c r="I259" s="116"/>
      <c r="J259" s="116"/>
      <c r="K259" s="116"/>
      <c r="L259" s="116"/>
      <c r="M259" s="116"/>
      <c r="N259" s="116"/>
    </row>
    <row r="260" spans="2:14">
      <c r="B260" s="115"/>
      <c r="C260" s="115"/>
      <c r="D260" s="115"/>
      <c r="E260" s="115"/>
      <c r="F260" s="115"/>
      <c r="G260" s="115"/>
      <c r="H260" s="116"/>
      <c r="I260" s="116"/>
      <c r="J260" s="116"/>
      <c r="K260" s="116"/>
      <c r="L260" s="116"/>
      <c r="M260" s="116"/>
      <c r="N260" s="116"/>
    </row>
    <row r="261" spans="2:14">
      <c r="B261" s="115"/>
      <c r="C261" s="115"/>
      <c r="D261" s="115"/>
      <c r="E261" s="115"/>
      <c r="F261" s="115"/>
      <c r="G261" s="115"/>
      <c r="H261" s="116"/>
      <c r="I261" s="116"/>
      <c r="J261" s="116"/>
      <c r="K261" s="116"/>
      <c r="L261" s="116"/>
      <c r="M261" s="116"/>
      <c r="N261" s="116"/>
    </row>
    <row r="262" spans="2:14">
      <c r="B262" s="115"/>
      <c r="C262" s="115"/>
      <c r="D262" s="115"/>
      <c r="E262" s="115"/>
      <c r="F262" s="115"/>
      <c r="G262" s="115"/>
      <c r="H262" s="116"/>
      <c r="I262" s="116"/>
      <c r="J262" s="116"/>
      <c r="K262" s="116"/>
      <c r="L262" s="116"/>
      <c r="M262" s="116"/>
      <c r="N262" s="116"/>
    </row>
    <row r="263" spans="2:14">
      <c r="B263" s="115"/>
      <c r="C263" s="115"/>
      <c r="D263" s="115"/>
      <c r="E263" s="115"/>
      <c r="F263" s="115"/>
      <c r="G263" s="115"/>
      <c r="H263" s="116"/>
      <c r="I263" s="116"/>
      <c r="J263" s="116"/>
      <c r="K263" s="116"/>
      <c r="L263" s="116"/>
      <c r="M263" s="116"/>
      <c r="N263" s="116"/>
    </row>
    <row r="264" spans="2:14">
      <c r="B264" s="115"/>
      <c r="C264" s="115"/>
      <c r="D264" s="115"/>
      <c r="E264" s="115"/>
      <c r="F264" s="115"/>
      <c r="G264" s="115"/>
      <c r="H264" s="116"/>
      <c r="I264" s="116"/>
      <c r="J264" s="116"/>
      <c r="K264" s="116"/>
      <c r="L264" s="116"/>
      <c r="M264" s="116"/>
      <c r="N264" s="116"/>
    </row>
    <row r="265" spans="2:14">
      <c r="B265" s="115"/>
      <c r="C265" s="115"/>
      <c r="D265" s="115"/>
      <c r="E265" s="115"/>
      <c r="F265" s="115"/>
      <c r="G265" s="115"/>
      <c r="H265" s="116"/>
      <c r="I265" s="116"/>
      <c r="J265" s="116"/>
      <c r="K265" s="116"/>
      <c r="L265" s="116"/>
      <c r="M265" s="116"/>
      <c r="N265" s="116"/>
    </row>
    <row r="266" spans="2:14">
      <c r="B266" s="115"/>
      <c r="C266" s="115"/>
      <c r="D266" s="115"/>
      <c r="E266" s="115"/>
      <c r="F266" s="115"/>
      <c r="G266" s="115"/>
      <c r="H266" s="116"/>
      <c r="I266" s="116"/>
      <c r="J266" s="116"/>
      <c r="K266" s="116"/>
      <c r="L266" s="116"/>
      <c r="M266" s="116"/>
      <c r="N266" s="116"/>
    </row>
    <row r="267" spans="2:14">
      <c r="B267" s="115"/>
      <c r="C267" s="115"/>
      <c r="D267" s="115"/>
      <c r="E267" s="115"/>
      <c r="F267" s="115"/>
      <c r="G267" s="115"/>
      <c r="H267" s="116"/>
      <c r="I267" s="116"/>
      <c r="J267" s="116"/>
      <c r="K267" s="116"/>
      <c r="L267" s="116"/>
      <c r="M267" s="116"/>
      <c r="N267" s="116"/>
    </row>
    <row r="268" spans="2:14">
      <c r="B268" s="115"/>
      <c r="C268" s="115"/>
      <c r="D268" s="115"/>
      <c r="E268" s="115"/>
      <c r="F268" s="115"/>
      <c r="G268" s="115"/>
      <c r="H268" s="116"/>
      <c r="I268" s="116"/>
      <c r="J268" s="116"/>
      <c r="K268" s="116"/>
      <c r="L268" s="116"/>
      <c r="M268" s="116"/>
      <c r="N268" s="116"/>
    </row>
    <row r="269" spans="2:14">
      <c r="B269" s="115"/>
      <c r="C269" s="115"/>
      <c r="D269" s="115"/>
      <c r="E269" s="115"/>
      <c r="F269" s="115"/>
      <c r="G269" s="115"/>
      <c r="H269" s="116"/>
      <c r="I269" s="116"/>
      <c r="J269" s="116"/>
      <c r="K269" s="116"/>
      <c r="L269" s="116"/>
      <c r="M269" s="116"/>
      <c r="N269" s="116"/>
    </row>
    <row r="270" spans="2:14">
      <c r="B270" s="115"/>
      <c r="C270" s="115"/>
      <c r="D270" s="115"/>
      <c r="E270" s="115"/>
      <c r="F270" s="115"/>
      <c r="G270" s="115"/>
      <c r="H270" s="116"/>
      <c r="I270" s="116"/>
      <c r="J270" s="116"/>
      <c r="K270" s="116"/>
      <c r="L270" s="116"/>
      <c r="M270" s="116"/>
      <c r="N270" s="116"/>
    </row>
    <row r="271" spans="2:14">
      <c r="B271" s="115"/>
      <c r="C271" s="115"/>
      <c r="D271" s="115"/>
      <c r="E271" s="115"/>
      <c r="F271" s="115"/>
      <c r="G271" s="115"/>
      <c r="H271" s="116"/>
      <c r="I271" s="116"/>
      <c r="J271" s="116"/>
      <c r="K271" s="116"/>
      <c r="L271" s="116"/>
      <c r="M271" s="116"/>
      <c r="N271" s="116"/>
    </row>
    <row r="272" spans="2:14">
      <c r="B272" s="115"/>
      <c r="C272" s="115"/>
      <c r="D272" s="115"/>
      <c r="E272" s="115"/>
      <c r="F272" s="115"/>
      <c r="G272" s="115"/>
      <c r="H272" s="116"/>
      <c r="I272" s="116"/>
      <c r="J272" s="116"/>
      <c r="K272" s="116"/>
      <c r="L272" s="116"/>
      <c r="M272" s="116"/>
      <c r="N272" s="116"/>
    </row>
    <row r="273" spans="2:14">
      <c r="B273" s="115"/>
      <c r="C273" s="115"/>
      <c r="D273" s="115"/>
      <c r="E273" s="115"/>
      <c r="F273" s="115"/>
      <c r="G273" s="115"/>
      <c r="H273" s="116"/>
      <c r="I273" s="116"/>
      <c r="J273" s="116"/>
      <c r="K273" s="116"/>
      <c r="L273" s="116"/>
      <c r="M273" s="116"/>
      <c r="N273" s="116"/>
    </row>
    <row r="274" spans="2:14">
      <c r="B274" s="115"/>
      <c r="C274" s="115"/>
      <c r="D274" s="115"/>
      <c r="E274" s="115"/>
      <c r="F274" s="115"/>
      <c r="G274" s="115"/>
      <c r="H274" s="116"/>
      <c r="I274" s="116"/>
      <c r="J274" s="116"/>
      <c r="K274" s="116"/>
      <c r="L274" s="116"/>
      <c r="M274" s="116"/>
      <c r="N274" s="116"/>
    </row>
    <row r="275" spans="2:14">
      <c r="B275" s="115"/>
      <c r="C275" s="115"/>
      <c r="D275" s="115"/>
      <c r="E275" s="115"/>
      <c r="F275" s="115"/>
      <c r="G275" s="115"/>
      <c r="H275" s="116"/>
      <c r="I275" s="116"/>
      <c r="J275" s="116"/>
      <c r="K275" s="116"/>
      <c r="L275" s="116"/>
      <c r="M275" s="116"/>
      <c r="N275" s="116"/>
    </row>
    <row r="276" spans="2:14">
      <c r="B276" s="115"/>
      <c r="C276" s="115"/>
      <c r="D276" s="115"/>
      <c r="E276" s="115"/>
      <c r="F276" s="115"/>
      <c r="G276" s="115"/>
      <c r="H276" s="116"/>
      <c r="I276" s="116"/>
      <c r="J276" s="116"/>
      <c r="K276" s="116"/>
      <c r="L276" s="116"/>
      <c r="M276" s="116"/>
      <c r="N276" s="116"/>
    </row>
    <row r="277" spans="2:14">
      <c r="B277" s="115"/>
      <c r="C277" s="115"/>
      <c r="D277" s="115"/>
      <c r="E277" s="115"/>
      <c r="F277" s="115"/>
      <c r="G277" s="115"/>
      <c r="H277" s="116"/>
      <c r="I277" s="116"/>
      <c r="J277" s="116"/>
      <c r="K277" s="116"/>
      <c r="L277" s="116"/>
      <c r="M277" s="116"/>
      <c r="N277" s="116"/>
    </row>
    <row r="278" spans="2:14">
      <c r="B278" s="115"/>
      <c r="C278" s="115"/>
      <c r="D278" s="115"/>
      <c r="E278" s="115"/>
      <c r="F278" s="115"/>
      <c r="G278" s="115"/>
      <c r="H278" s="116"/>
      <c r="I278" s="116"/>
      <c r="J278" s="116"/>
      <c r="K278" s="116"/>
      <c r="L278" s="116"/>
      <c r="M278" s="116"/>
      <c r="N278" s="116"/>
    </row>
    <row r="279" spans="2:14">
      <c r="B279" s="115"/>
      <c r="C279" s="115"/>
      <c r="D279" s="115"/>
      <c r="E279" s="115"/>
      <c r="F279" s="115"/>
      <c r="G279" s="115"/>
      <c r="H279" s="116"/>
      <c r="I279" s="116"/>
      <c r="J279" s="116"/>
      <c r="K279" s="116"/>
      <c r="L279" s="116"/>
      <c r="M279" s="116"/>
      <c r="N279" s="116"/>
    </row>
    <row r="280" spans="2:14">
      <c r="B280" s="115"/>
      <c r="C280" s="115"/>
      <c r="D280" s="115"/>
      <c r="E280" s="115"/>
      <c r="F280" s="115"/>
      <c r="G280" s="115"/>
      <c r="H280" s="116"/>
      <c r="I280" s="116"/>
      <c r="J280" s="116"/>
      <c r="K280" s="116"/>
      <c r="L280" s="116"/>
      <c r="M280" s="116"/>
      <c r="N280" s="116"/>
    </row>
    <row r="281" spans="2:14">
      <c r="B281" s="115"/>
      <c r="C281" s="115"/>
      <c r="D281" s="115"/>
      <c r="E281" s="115"/>
      <c r="F281" s="115"/>
      <c r="G281" s="115"/>
      <c r="H281" s="116"/>
      <c r="I281" s="116"/>
      <c r="J281" s="116"/>
      <c r="K281" s="116"/>
      <c r="L281" s="116"/>
      <c r="M281" s="116"/>
      <c r="N281" s="116"/>
    </row>
    <row r="282" spans="2:14">
      <c r="B282" s="115"/>
      <c r="C282" s="115"/>
      <c r="D282" s="115"/>
      <c r="E282" s="115"/>
      <c r="F282" s="115"/>
      <c r="G282" s="115"/>
      <c r="H282" s="116"/>
      <c r="I282" s="116"/>
      <c r="J282" s="116"/>
      <c r="K282" s="116"/>
      <c r="L282" s="116"/>
      <c r="M282" s="116"/>
      <c r="N282" s="116"/>
    </row>
    <row r="283" spans="2:14">
      <c r="B283" s="115"/>
      <c r="C283" s="115"/>
      <c r="D283" s="115"/>
      <c r="E283" s="115"/>
      <c r="F283" s="115"/>
      <c r="G283" s="115"/>
      <c r="H283" s="116"/>
      <c r="I283" s="116"/>
      <c r="J283" s="116"/>
      <c r="K283" s="116"/>
      <c r="L283" s="116"/>
      <c r="M283" s="116"/>
      <c r="N283" s="116"/>
    </row>
    <row r="284" spans="2:14">
      <c r="B284" s="115"/>
      <c r="C284" s="115"/>
      <c r="D284" s="115"/>
      <c r="E284" s="115"/>
      <c r="F284" s="115"/>
      <c r="G284" s="115"/>
      <c r="H284" s="116"/>
      <c r="I284" s="116"/>
      <c r="J284" s="116"/>
      <c r="K284" s="116"/>
      <c r="L284" s="116"/>
      <c r="M284" s="116"/>
      <c r="N284" s="116"/>
    </row>
    <row r="285" spans="2:14">
      <c r="B285" s="115"/>
      <c r="C285" s="115"/>
      <c r="D285" s="115"/>
      <c r="E285" s="115"/>
      <c r="F285" s="115"/>
      <c r="G285" s="115"/>
      <c r="H285" s="116"/>
      <c r="I285" s="116"/>
      <c r="J285" s="116"/>
      <c r="K285" s="116"/>
      <c r="L285" s="116"/>
      <c r="M285" s="116"/>
      <c r="N285" s="116"/>
    </row>
    <row r="286" spans="2:14">
      <c r="B286" s="115"/>
      <c r="C286" s="115"/>
      <c r="D286" s="115"/>
      <c r="E286" s="115"/>
      <c r="F286" s="115"/>
      <c r="G286" s="115"/>
      <c r="H286" s="116"/>
      <c r="I286" s="116"/>
      <c r="J286" s="116"/>
      <c r="K286" s="116"/>
      <c r="L286" s="116"/>
      <c r="M286" s="116"/>
      <c r="N286" s="116"/>
    </row>
    <row r="287" spans="2:14">
      <c r="B287" s="115"/>
      <c r="C287" s="115"/>
      <c r="D287" s="115"/>
      <c r="E287" s="115"/>
      <c r="F287" s="115"/>
      <c r="G287" s="115"/>
      <c r="H287" s="116"/>
      <c r="I287" s="116"/>
      <c r="J287" s="116"/>
      <c r="K287" s="116"/>
      <c r="L287" s="116"/>
      <c r="M287" s="116"/>
      <c r="N287" s="116"/>
    </row>
    <row r="288" spans="2:14">
      <c r="B288" s="115"/>
      <c r="C288" s="115"/>
      <c r="D288" s="115"/>
      <c r="E288" s="115"/>
      <c r="F288" s="115"/>
      <c r="G288" s="115"/>
      <c r="H288" s="116"/>
      <c r="I288" s="116"/>
      <c r="J288" s="116"/>
      <c r="K288" s="116"/>
      <c r="L288" s="116"/>
      <c r="M288" s="116"/>
      <c r="N288" s="116"/>
    </row>
    <row r="289" spans="2:14">
      <c r="B289" s="115"/>
      <c r="C289" s="115"/>
      <c r="D289" s="115"/>
      <c r="E289" s="115"/>
      <c r="F289" s="115"/>
      <c r="G289" s="115"/>
      <c r="H289" s="116"/>
      <c r="I289" s="116"/>
      <c r="J289" s="116"/>
      <c r="K289" s="116"/>
      <c r="L289" s="116"/>
      <c r="M289" s="116"/>
      <c r="N289" s="116"/>
    </row>
    <row r="290" spans="2:14">
      <c r="B290" s="115"/>
      <c r="C290" s="115"/>
      <c r="D290" s="115"/>
      <c r="E290" s="115"/>
      <c r="F290" s="115"/>
      <c r="G290" s="115"/>
      <c r="H290" s="116"/>
      <c r="I290" s="116"/>
      <c r="J290" s="116"/>
      <c r="K290" s="116"/>
      <c r="L290" s="116"/>
      <c r="M290" s="116"/>
      <c r="N290" s="116"/>
    </row>
    <row r="291" spans="2:14">
      <c r="B291" s="115"/>
      <c r="C291" s="115"/>
      <c r="D291" s="115"/>
      <c r="E291" s="115"/>
      <c r="F291" s="115"/>
      <c r="G291" s="115"/>
      <c r="H291" s="116"/>
      <c r="I291" s="116"/>
      <c r="J291" s="116"/>
      <c r="K291" s="116"/>
      <c r="L291" s="116"/>
      <c r="M291" s="116"/>
      <c r="N291" s="116"/>
    </row>
    <row r="292" spans="2:14">
      <c r="B292" s="115"/>
      <c r="C292" s="115"/>
      <c r="D292" s="115"/>
      <c r="E292" s="115"/>
      <c r="F292" s="115"/>
      <c r="G292" s="115"/>
      <c r="H292" s="116"/>
      <c r="I292" s="116"/>
      <c r="J292" s="116"/>
      <c r="K292" s="116"/>
      <c r="L292" s="116"/>
      <c r="M292" s="116"/>
      <c r="N292" s="116"/>
    </row>
    <row r="293" spans="2:14">
      <c r="B293" s="115"/>
      <c r="C293" s="115"/>
      <c r="D293" s="115"/>
      <c r="E293" s="115"/>
      <c r="F293" s="115"/>
      <c r="G293" s="115"/>
      <c r="H293" s="116"/>
      <c r="I293" s="116"/>
      <c r="J293" s="116"/>
      <c r="K293" s="116"/>
      <c r="L293" s="116"/>
      <c r="M293" s="116"/>
      <c r="N293" s="116"/>
    </row>
    <row r="294" spans="2:14">
      <c r="B294" s="115"/>
      <c r="C294" s="115"/>
      <c r="D294" s="115"/>
      <c r="E294" s="115"/>
      <c r="F294" s="115"/>
      <c r="G294" s="115"/>
      <c r="H294" s="116"/>
      <c r="I294" s="116"/>
      <c r="J294" s="116"/>
      <c r="K294" s="116"/>
      <c r="L294" s="116"/>
      <c r="M294" s="116"/>
      <c r="N294" s="116"/>
    </row>
    <row r="295" spans="2:14">
      <c r="B295" s="115"/>
      <c r="C295" s="115"/>
      <c r="D295" s="115"/>
      <c r="E295" s="115"/>
      <c r="F295" s="115"/>
      <c r="G295" s="115"/>
      <c r="H295" s="116"/>
      <c r="I295" s="116"/>
      <c r="J295" s="116"/>
      <c r="K295" s="116"/>
      <c r="L295" s="116"/>
      <c r="M295" s="116"/>
      <c r="N295" s="116"/>
    </row>
    <row r="296" spans="2:14">
      <c r="B296" s="115"/>
      <c r="C296" s="115"/>
      <c r="D296" s="115"/>
      <c r="E296" s="115"/>
      <c r="F296" s="115"/>
      <c r="G296" s="115"/>
      <c r="H296" s="116"/>
      <c r="I296" s="116"/>
      <c r="J296" s="116"/>
      <c r="K296" s="116"/>
      <c r="L296" s="116"/>
      <c r="M296" s="116"/>
      <c r="N296" s="116"/>
    </row>
    <row r="297" spans="2:14">
      <c r="B297" s="115"/>
      <c r="C297" s="115"/>
      <c r="D297" s="115"/>
      <c r="E297" s="115"/>
      <c r="F297" s="115"/>
      <c r="G297" s="115"/>
      <c r="H297" s="116"/>
      <c r="I297" s="116"/>
      <c r="J297" s="116"/>
      <c r="K297" s="116"/>
      <c r="L297" s="116"/>
      <c r="M297" s="116"/>
      <c r="N297" s="116"/>
    </row>
    <row r="298" spans="2:14">
      <c r="B298" s="115"/>
      <c r="C298" s="115"/>
      <c r="D298" s="115"/>
      <c r="E298" s="115"/>
      <c r="F298" s="115"/>
      <c r="G298" s="115"/>
      <c r="H298" s="116"/>
      <c r="I298" s="116"/>
      <c r="J298" s="116"/>
      <c r="K298" s="116"/>
      <c r="L298" s="116"/>
      <c r="M298" s="116"/>
      <c r="N298" s="116"/>
    </row>
    <row r="299" spans="2:14">
      <c r="B299" s="115"/>
      <c r="C299" s="115"/>
      <c r="D299" s="115"/>
      <c r="E299" s="115"/>
      <c r="F299" s="115"/>
      <c r="G299" s="115"/>
      <c r="H299" s="116"/>
      <c r="I299" s="116"/>
      <c r="J299" s="116"/>
      <c r="K299" s="116"/>
      <c r="L299" s="116"/>
      <c r="M299" s="116"/>
      <c r="N299" s="116"/>
    </row>
    <row r="300" spans="2:14">
      <c r="B300" s="115"/>
      <c r="C300" s="115"/>
      <c r="D300" s="115"/>
      <c r="E300" s="115"/>
      <c r="F300" s="115"/>
      <c r="G300" s="115"/>
      <c r="H300" s="116"/>
      <c r="I300" s="116"/>
      <c r="J300" s="116"/>
      <c r="K300" s="116"/>
      <c r="L300" s="116"/>
      <c r="M300" s="116"/>
      <c r="N300" s="116"/>
    </row>
    <row r="301" spans="2:14">
      <c r="B301" s="115"/>
      <c r="C301" s="115"/>
      <c r="D301" s="115"/>
      <c r="E301" s="115"/>
      <c r="F301" s="115"/>
      <c r="G301" s="115"/>
      <c r="H301" s="116"/>
      <c r="I301" s="116"/>
      <c r="J301" s="116"/>
      <c r="K301" s="116"/>
      <c r="L301" s="116"/>
      <c r="M301" s="116"/>
      <c r="N301" s="116"/>
    </row>
    <row r="302" spans="2:14">
      <c r="B302" s="115"/>
      <c r="C302" s="115"/>
      <c r="D302" s="115"/>
      <c r="E302" s="115"/>
      <c r="F302" s="115"/>
      <c r="G302" s="115"/>
      <c r="H302" s="116"/>
      <c r="I302" s="116"/>
      <c r="J302" s="116"/>
      <c r="K302" s="116"/>
      <c r="L302" s="116"/>
      <c r="M302" s="116"/>
      <c r="N302" s="116"/>
    </row>
    <row r="303" spans="2:14">
      <c r="B303" s="115"/>
      <c r="C303" s="115"/>
      <c r="D303" s="115"/>
      <c r="E303" s="115"/>
      <c r="F303" s="115"/>
      <c r="G303" s="115"/>
      <c r="H303" s="116"/>
      <c r="I303" s="116"/>
      <c r="J303" s="116"/>
      <c r="K303" s="116"/>
      <c r="L303" s="116"/>
      <c r="M303" s="116"/>
      <c r="N303" s="116"/>
    </row>
    <row r="304" spans="2:14">
      <c r="B304" s="115"/>
      <c r="C304" s="115"/>
      <c r="D304" s="115"/>
      <c r="E304" s="115"/>
      <c r="F304" s="115"/>
      <c r="G304" s="115"/>
      <c r="H304" s="116"/>
      <c r="I304" s="116"/>
      <c r="J304" s="116"/>
      <c r="K304" s="116"/>
      <c r="L304" s="116"/>
      <c r="M304" s="116"/>
      <c r="N304" s="116"/>
    </row>
    <row r="305" spans="2:14">
      <c r="B305" s="115"/>
      <c r="C305" s="115"/>
      <c r="D305" s="115"/>
      <c r="E305" s="115"/>
      <c r="F305" s="115"/>
      <c r="G305" s="115"/>
      <c r="H305" s="116"/>
      <c r="I305" s="116"/>
      <c r="J305" s="116"/>
      <c r="K305" s="116"/>
      <c r="L305" s="116"/>
      <c r="M305" s="116"/>
      <c r="N305" s="116"/>
    </row>
    <row r="306" spans="2:14">
      <c r="B306" s="115"/>
      <c r="C306" s="115"/>
      <c r="D306" s="115"/>
      <c r="E306" s="115"/>
      <c r="F306" s="115"/>
      <c r="G306" s="115"/>
      <c r="H306" s="116"/>
      <c r="I306" s="116"/>
      <c r="J306" s="116"/>
      <c r="K306" s="116"/>
      <c r="L306" s="116"/>
      <c r="M306" s="116"/>
      <c r="N306" s="116"/>
    </row>
    <row r="307" spans="2:14">
      <c r="B307" s="115"/>
      <c r="C307" s="115"/>
      <c r="D307" s="115"/>
      <c r="E307" s="115"/>
      <c r="F307" s="115"/>
      <c r="G307" s="115"/>
      <c r="H307" s="116"/>
      <c r="I307" s="116"/>
      <c r="J307" s="116"/>
      <c r="K307" s="116"/>
      <c r="L307" s="116"/>
      <c r="M307" s="116"/>
      <c r="N307" s="116"/>
    </row>
    <row r="308" spans="2:14">
      <c r="B308" s="115"/>
      <c r="C308" s="115"/>
      <c r="D308" s="115"/>
      <c r="E308" s="115"/>
      <c r="F308" s="115"/>
      <c r="G308" s="115"/>
      <c r="H308" s="116"/>
      <c r="I308" s="116"/>
      <c r="J308" s="116"/>
      <c r="K308" s="116"/>
      <c r="L308" s="116"/>
      <c r="M308" s="116"/>
      <c r="N308" s="116"/>
    </row>
    <row r="309" spans="2:14">
      <c r="B309" s="115"/>
      <c r="C309" s="115"/>
      <c r="D309" s="115"/>
      <c r="E309" s="115"/>
      <c r="F309" s="115"/>
      <c r="G309" s="115"/>
      <c r="H309" s="116"/>
      <c r="I309" s="116"/>
      <c r="J309" s="116"/>
      <c r="K309" s="116"/>
      <c r="L309" s="116"/>
      <c r="M309" s="116"/>
      <c r="N309" s="116"/>
    </row>
    <row r="310" spans="2:14">
      <c r="B310" s="115"/>
      <c r="C310" s="115"/>
      <c r="D310" s="115"/>
      <c r="E310" s="115"/>
      <c r="F310" s="115"/>
      <c r="G310" s="115"/>
      <c r="H310" s="116"/>
      <c r="I310" s="116"/>
      <c r="J310" s="116"/>
      <c r="K310" s="116"/>
      <c r="L310" s="116"/>
      <c r="M310" s="116"/>
      <c r="N310" s="116"/>
    </row>
    <row r="311" spans="2:14">
      <c r="B311" s="115"/>
      <c r="C311" s="115"/>
      <c r="D311" s="115"/>
      <c r="E311" s="115"/>
      <c r="F311" s="115"/>
      <c r="G311" s="115"/>
      <c r="H311" s="116"/>
      <c r="I311" s="116"/>
      <c r="J311" s="116"/>
      <c r="K311" s="116"/>
      <c r="L311" s="116"/>
      <c r="M311" s="116"/>
      <c r="N311" s="116"/>
    </row>
    <row r="312" spans="2:14">
      <c r="B312" s="115"/>
      <c r="C312" s="115"/>
      <c r="D312" s="115"/>
      <c r="E312" s="115"/>
      <c r="F312" s="115"/>
      <c r="G312" s="115"/>
      <c r="H312" s="116"/>
      <c r="I312" s="116"/>
      <c r="J312" s="116"/>
      <c r="K312" s="116"/>
      <c r="L312" s="116"/>
      <c r="M312" s="116"/>
      <c r="N312" s="116"/>
    </row>
    <row r="313" spans="2:14">
      <c r="B313" s="115"/>
      <c r="C313" s="115"/>
      <c r="D313" s="115"/>
      <c r="E313" s="115"/>
      <c r="F313" s="115"/>
      <c r="G313" s="115"/>
      <c r="H313" s="116"/>
      <c r="I313" s="116"/>
      <c r="J313" s="116"/>
      <c r="K313" s="116"/>
      <c r="L313" s="116"/>
      <c r="M313" s="116"/>
      <c r="N313" s="116"/>
    </row>
    <row r="314" spans="2:14">
      <c r="B314" s="115"/>
      <c r="C314" s="115"/>
      <c r="D314" s="115"/>
      <c r="E314" s="115"/>
      <c r="F314" s="115"/>
      <c r="G314" s="115"/>
      <c r="H314" s="116"/>
      <c r="I314" s="116"/>
      <c r="J314" s="116"/>
      <c r="K314" s="116"/>
      <c r="L314" s="116"/>
      <c r="M314" s="116"/>
      <c r="N314" s="116"/>
    </row>
    <row r="315" spans="2:14">
      <c r="B315" s="115"/>
      <c r="C315" s="115"/>
      <c r="D315" s="115"/>
      <c r="E315" s="115"/>
      <c r="F315" s="115"/>
      <c r="G315" s="115"/>
      <c r="H315" s="116"/>
      <c r="I315" s="116"/>
      <c r="J315" s="116"/>
      <c r="K315" s="116"/>
      <c r="L315" s="116"/>
      <c r="M315" s="116"/>
      <c r="N315" s="116"/>
    </row>
    <row r="316" spans="2:14">
      <c r="B316" s="115"/>
      <c r="C316" s="115"/>
      <c r="D316" s="115"/>
      <c r="E316" s="115"/>
      <c r="F316" s="115"/>
      <c r="G316" s="115"/>
      <c r="H316" s="116"/>
      <c r="I316" s="116"/>
      <c r="J316" s="116"/>
      <c r="K316" s="116"/>
      <c r="L316" s="116"/>
      <c r="M316" s="116"/>
      <c r="N316" s="116"/>
    </row>
    <row r="317" spans="2:14">
      <c r="B317" s="115"/>
      <c r="C317" s="115"/>
      <c r="D317" s="115"/>
      <c r="E317" s="115"/>
      <c r="F317" s="115"/>
      <c r="G317" s="115"/>
      <c r="H317" s="116"/>
      <c r="I317" s="116"/>
      <c r="J317" s="116"/>
      <c r="K317" s="116"/>
      <c r="L317" s="116"/>
      <c r="M317" s="116"/>
      <c r="N317" s="116"/>
    </row>
    <row r="318" spans="2:14">
      <c r="B318" s="115"/>
      <c r="C318" s="115"/>
      <c r="D318" s="115"/>
      <c r="E318" s="115"/>
      <c r="F318" s="115"/>
      <c r="G318" s="115"/>
      <c r="H318" s="116"/>
      <c r="I318" s="116"/>
      <c r="J318" s="116"/>
      <c r="K318" s="116"/>
      <c r="L318" s="116"/>
      <c r="M318" s="116"/>
      <c r="N318" s="116"/>
    </row>
    <row r="319" spans="2:14">
      <c r="B319" s="115"/>
      <c r="C319" s="115"/>
      <c r="D319" s="115"/>
      <c r="E319" s="115"/>
      <c r="F319" s="115"/>
      <c r="G319" s="115"/>
      <c r="H319" s="116"/>
      <c r="I319" s="116"/>
      <c r="J319" s="116"/>
      <c r="K319" s="116"/>
      <c r="L319" s="116"/>
      <c r="M319" s="116"/>
      <c r="N319" s="116"/>
    </row>
    <row r="320" spans="2:14">
      <c r="B320" s="115"/>
      <c r="C320" s="115"/>
      <c r="D320" s="115"/>
      <c r="E320" s="115"/>
      <c r="F320" s="115"/>
      <c r="G320" s="115"/>
      <c r="H320" s="116"/>
      <c r="I320" s="116"/>
      <c r="J320" s="116"/>
      <c r="K320" s="116"/>
      <c r="L320" s="116"/>
      <c r="M320" s="116"/>
      <c r="N320" s="116"/>
    </row>
    <row r="321" spans="2:14">
      <c r="B321" s="115"/>
      <c r="C321" s="115"/>
      <c r="D321" s="115"/>
      <c r="E321" s="115"/>
      <c r="F321" s="115"/>
      <c r="G321" s="115"/>
      <c r="H321" s="116"/>
      <c r="I321" s="116"/>
      <c r="J321" s="116"/>
      <c r="K321" s="116"/>
      <c r="L321" s="116"/>
      <c r="M321" s="116"/>
      <c r="N321" s="116"/>
    </row>
    <row r="322" spans="2:14">
      <c r="B322" s="115"/>
      <c r="C322" s="115"/>
      <c r="D322" s="115"/>
      <c r="E322" s="115"/>
      <c r="F322" s="115"/>
      <c r="G322" s="115"/>
      <c r="H322" s="116"/>
      <c r="I322" s="116"/>
      <c r="J322" s="116"/>
      <c r="K322" s="116"/>
      <c r="L322" s="116"/>
      <c r="M322" s="116"/>
      <c r="N322" s="116"/>
    </row>
    <row r="323" spans="2:14">
      <c r="B323" s="115"/>
      <c r="C323" s="115"/>
      <c r="D323" s="115"/>
      <c r="E323" s="115"/>
      <c r="F323" s="115"/>
      <c r="G323" s="115"/>
      <c r="H323" s="116"/>
      <c r="I323" s="116"/>
      <c r="J323" s="116"/>
      <c r="K323" s="116"/>
      <c r="L323" s="116"/>
      <c r="M323" s="116"/>
      <c r="N323" s="116"/>
    </row>
    <row r="324" spans="2:14">
      <c r="B324" s="115"/>
      <c r="C324" s="115"/>
      <c r="D324" s="115"/>
      <c r="E324" s="115"/>
      <c r="F324" s="115"/>
      <c r="G324" s="115"/>
      <c r="H324" s="116"/>
      <c r="I324" s="116"/>
      <c r="J324" s="116"/>
      <c r="K324" s="116"/>
      <c r="L324" s="116"/>
      <c r="M324" s="116"/>
      <c r="N324" s="116"/>
    </row>
    <row r="325" spans="2:14">
      <c r="B325" s="115"/>
      <c r="C325" s="115"/>
      <c r="D325" s="115"/>
      <c r="E325" s="115"/>
      <c r="F325" s="115"/>
      <c r="G325" s="115"/>
      <c r="H325" s="116"/>
      <c r="I325" s="116"/>
      <c r="J325" s="116"/>
      <c r="K325" s="116"/>
      <c r="L325" s="116"/>
      <c r="M325" s="116"/>
      <c r="N325" s="116"/>
    </row>
    <row r="326" spans="2:14">
      <c r="B326" s="115"/>
      <c r="C326" s="115"/>
      <c r="D326" s="115"/>
      <c r="E326" s="115"/>
      <c r="F326" s="115"/>
      <c r="G326" s="115"/>
      <c r="H326" s="116"/>
      <c r="I326" s="116"/>
      <c r="J326" s="116"/>
      <c r="K326" s="116"/>
      <c r="L326" s="116"/>
      <c r="M326" s="116"/>
      <c r="N326" s="116"/>
    </row>
    <row r="327" spans="2:14">
      <c r="B327" s="115"/>
      <c r="C327" s="115"/>
      <c r="D327" s="115"/>
      <c r="E327" s="115"/>
      <c r="F327" s="115"/>
      <c r="G327" s="115"/>
      <c r="H327" s="116"/>
      <c r="I327" s="116"/>
      <c r="J327" s="116"/>
      <c r="K327" s="116"/>
      <c r="L327" s="116"/>
      <c r="M327" s="116"/>
      <c r="N327" s="116"/>
    </row>
    <row r="328" spans="2:14">
      <c r="B328" s="115"/>
      <c r="C328" s="115"/>
      <c r="D328" s="115"/>
      <c r="E328" s="115"/>
      <c r="F328" s="115"/>
      <c r="G328" s="115"/>
      <c r="H328" s="116"/>
      <c r="I328" s="116"/>
      <c r="J328" s="116"/>
      <c r="K328" s="116"/>
      <c r="L328" s="116"/>
      <c r="M328" s="116"/>
      <c r="N328" s="116"/>
    </row>
    <row r="329" spans="2:14">
      <c r="B329" s="115"/>
      <c r="C329" s="115"/>
      <c r="D329" s="115"/>
      <c r="E329" s="115"/>
      <c r="F329" s="115"/>
      <c r="G329" s="115"/>
      <c r="H329" s="116"/>
      <c r="I329" s="116"/>
      <c r="J329" s="116"/>
      <c r="K329" s="116"/>
      <c r="L329" s="116"/>
      <c r="M329" s="116"/>
      <c r="N329" s="116"/>
    </row>
    <row r="330" spans="2:14">
      <c r="B330" s="115"/>
      <c r="C330" s="115"/>
      <c r="D330" s="115"/>
      <c r="E330" s="115"/>
      <c r="F330" s="115"/>
      <c r="G330" s="115"/>
      <c r="H330" s="116"/>
      <c r="I330" s="116"/>
      <c r="J330" s="116"/>
      <c r="K330" s="116"/>
      <c r="L330" s="116"/>
      <c r="M330" s="116"/>
      <c r="N330" s="116"/>
    </row>
    <row r="331" spans="2:14">
      <c r="B331" s="115"/>
      <c r="C331" s="115"/>
      <c r="D331" s="115"/>
      <c r="E331" s="115"/>
      <c r="F331" s="115"/>
      <c r="G331" s="115"/>
      <c r="H331" s="116"/>
      <c r="I331" s="116"/>
      <c r="J331" s="116"/>
      <c r="K331" s="116"/>
      <c r="L331" s="116"/>
      <c r="M331" s="116"/>
      <c r="N331" s="116"/>
    </row>
    <row r="332" spans="2:14">
      <c r="B332" s="115"/>
      <c r="C332" s="115"/>
      <c r="D332" s="115"/>
      <c r="E332" s="115"/>
      <c r="F332" s="115"/>
      <c r="G332" s="115"/>
      <c r="H332" s="116"/>
      <c r="I332" s="116"/>
      <c r="J332" s="116"/>
      <c r="K332" s="116"/>
      <c r="L332" s="116"/>
      <c r="M332" s="116"/>
      <c r="N332" s="116"/>
    </row>
    <row r="333" spans="2:14">
      <c r="B333" s="115"/>
      <c r="C333" s="115"/>
      <c r="D333" s="115"/>
      <c r="E333" s="115"/>
      <c r="F333" s="115"/>
      <c r="G333" s="115"/>
      <c r="H333" s="116"/>
      <c r="I333" s="116"/>
      <c r="J333" s="116"/>
      <c r="K333" s="116"/>
      <c r="L333" s="116"/>
      <c r="M333" s="116"/>
      <c r="N333" s="116"/>
    </row>
    <row r="334" spans="2:14">
      <c r="B334" s="115"/>
      <c r="C334" s="115"/>
      <c r="D334" s="115"/>
      <c r="E334" s="115"/>
      <c r="F334" s="115"/>
      <c r="G334" s="115"/>
      <c r="H334" s="116"/>
      <c r="I334" s="116"/>
      <c r="J334" s="116"/>
      <c r="K334" s="116"/>
      <c r="L334" s="116"/>
      <c r="M334" s="116"/>
      <c r="N334" s="116"/>
    </row>
    <row r="335" spans="2:14">
      <c r="B335" s="115"/>
      <c r="C335" s="115"/>
      <c r="D335" s="115"/>
      <c r="E335" s="115"/>
      <c r="F335" s="115"/>
      <c r="G335" s="115"/>
      <c r="H335" s="116"/>
      <c r="I335" s="116"/>
      <c r="J335" s="116"/>
      <c r="K335" s="116"/>
      <c r="L335" s="116"/>
      <c r="M335" s="116"/>
      <c r="N335" s="116"/>
    </row>
    <row r="336" spans="2:14">
      <c r="B336" s="115"/>
      <c r="C336" s="115"/>
      <c r="D336" s="115"/>
      <c r="E336" s="115"/>
      <c r="F336" s="115"/>
      <c r="G336" s="115"/>
      <c r="H336" s="116"/>
      <c r="I336" s="116"/>
      <c r="J336" s="116"/>
      <c r="K336" s="116"/>
      <c r="L336" s="116"/>
      <c r="M336" s="116"/>
      <c r="N336" s="116"/>
    </row>
    <row r="337" spans="2:14">
      <c r="B337" s="115"/>
      <c r="C337" s="115"/>
      <c r="D337" s="115"/>
      <c r="E337" s="115"/>
      <c r="F337" s="115"/>
      <c r="G337" s="115"/>
      <c r="H337" s="116"/>
      <c r="I337" s="116"/>
      <c r="J337" s="116"/>
      <c r="K337" s="116"/>
      <c r="L337" s="116"/>
      <c r="M337" s="116"/>
      <c r="N337" s="116"/>
    </row>
    <row r="338" spans="2:14">
      <c r="B338" s="115"/>
      <c r="C338" s="115"/>
      <c r="D338" s="115"/>
      <c r="E338" s="115"/>
      <c r="F338" s="115"/>
      <c r="G338" s="115"/>
      <c r="H338" s="116"/>
      <c r="I338" s="116"/>
      <c r="J338" s="116"/>
      <c r="K338" s="116"/>
      <c r="L338" s="116"/>
      <c r="M338" s="116"/>
      <c r="N338" s="116"/>
    </row>
    <row r="339" spans="2:14">
      <c r="B339" s="115"/>
      <c r="C339" s="115"/>
      <c r="D339" s="115"/>
      <c r="E339" s="115"/>
      <c r="F339" s="115"/>
      <c r="G339" s="115"/>
      <c r="H339" s="116"/>
      <c r="I339" s="116"/>
      <c r="J339" s="116"/>
      <c r="K339" s="116"/>
      <c r="L339" s="116"/>
      <c r="M339" s="116"/>
      <c r="N339" s="116"/>
    </row>
    <row r="340" spans="2:14">
      <c r="B340" s="115"/>
      <c r="C340" s="115"/>
      <c r="D340" s="115"/>
      <c r="E340" s="115"/>
      <c r="F340" s="115"/>
      <c r="G340" s="115"/>
      <c r="H340" s="116"/>
      <c r="I340" s="116"/>
      <c r="J340" s="116"/>
      <c r="K340" s="116"/>
      <c r="L340" s="116"/>
      <c r="M340" s="116"/>
      <c r="N340" s="116"/>
    </row>
    <row r="341" spans="2:14">
      <c r="B341" s="115"/>
      <c r="C341" s="115"/>
      <c r="D341" s="115"/>
      <c r="E341" s="115"/>
      <c r="F341" s="115"/>
      <c r="G341" s="115"/>
      <c r="H341" s="116"/>
      <c r="I341" s="116"/>
      <c r="J341" s="116"/>
      <c r="K341" s="116"/>
      <c r="L341" s="116"/>
      <c r="M341" s="116"/>
      <c r="N341" s="116"/>
    </row>
    <row r="342" spans="2:14">
      <c r="B342" s="115"/>
      <c r="C342" s="115"/>
      <c r="D342" s="115"/>
      <c r="E342" s="115"/>
      <c r="F342" s="115"/>
      <c r="G342" s="115"/>
      <c r="H342" s="116"/>
      <c r="I342" s="116"/>
      <c r="J342" s="116"/>
      <c r="K342" s="116"/>
      <c r="L342" s="116"/>
      <c r="M342" s="116"/>
      <c r="N342" s="116"/>
    </row>
    <row r="343" spans="2:14">
      <c r="B343" s="115"/>
      <c r="C343" s="115"/>
      <c r="D343" s="115"/>
      <c r="E343" s="115"/>
      <c r="F343" s="115"/>
      <c r="G343" s="115"/>
      <c r="H343" s="116"/>
      <c r="I343" s="116"/>
      <c r="J343" s="116"/>
      <c r="K343" s="116"/>
      <c r="L343" s="116"/>
      <c r="M343" s="116"/>
      <c r="N343" s="116"/>
    </row>
    <row r="344" spans="2:14">
      <c r="B344" s="115"/>
      <c r="C344" s="115"/>
      <c r="D344" s="115"/>
      <c r="E344" s="115"/>
      <c r="F344" s="115"/>
      <c r="G344" s="115"/>
      <c r="H344" s="116"/>
      <c r="I344" s="116"/>
      <c r="J344" s="116"/>
      <c r="K344" s="116"/>
      <c r="L344" s="116"/>
      <c r="M344" s="116"/>
      <c r="N344" s="116"/>
    </row>
    <row r="345" spans="2:14">
      <c r="B345" s="115"/>
      <c r="C345" s="115"/>
      <c r="D345" s="115"/>
      <c r="E345" s="115"/>
      <c r="F345" s="115"/>
      <c r="G345" s="115"/>
      <c r="H345" s="116"/>
      <c r="I345" s="116"/>
      <c r="J345" s="116"/>
      <c r="K345" s="116"/>
      <c r="L345" s="116"/>
      <c r="M345" s="116"/>
      <c r="N345" s="116"/>
    </row>
    <row r="346" spans="2:14">
      <c r="B346" s="115"/>
      <c r="C346" s="115"/>
      <c r="D346" s="115"/>
      <c r="E346" s="115"/>
      <c r="F346" s="115"/>
      <c r="G346" s="115"/>
      <c r="H346" s="116"/>
      <c r="I346" s="116"/>
      <c r="J346" s="116"/>
      <c r="K346" s="116"/>
      <c r="L346" s="116"/>
      <c r="M346" s="116"/>
      <c r="N346" s="116"/>
    </row>
    <row r="347" spans="2:14">
      <c r="B347" s="115"/>
      <c r="C347" s="115"/>
      <c r="D347" s="115"/>
      <c r="E347" s="115"/>
      <c r="F347" s="115"/>
      <c r="G347" s="115"/>
      <c r="H347" s="116"/>
      <c r="I347" s="116"/>
      <c r="J347" s="116"/>
      <c r="K347" s="116"/>
      <c r="L347" s="116"/>
      <c r="M347" s="116"/>
      <c r="N347" s="116"/>
    </row>
    <row r="348" spans="2:14">
      <c r="B348" s="115"/>
      <c r="C348" s="115"/>
      <c r="D348" s="115"/>
      <c r="E348" s="115"/>
      <c r="F348" s="115"/>
      <c r="G348" s="115"/>
      <c r="H348" s="116"/>
      <c r="I348" s="116"/>
      <c r="J348" s="116"/>
      <c r="K348" s="116"/>
      <c r="L348" s="116"/>
      <c r="M348" s="116"/>
      <c r="N348" s="116"/>
    </row>
    <row r="349" spans="2:14">
      <c r="B349" s="115"/>
      <c r="C349" s="115"/>
      <c r="D349" s="115"/>
      <c r="E349" s="115"/>
      <c r="F349" s="115"/>
      <c r="G349" s="115"/>
      <c r="H349" s="116"/>
      <c r="I349" s="116"/>
      <c r="J349" s="116"/>
      <c r="K349" s="116"/>
      <c r="L349" s="116"/>
      <c r="M349" s="116"/>
      <c r="N349" s="116"/>
    </row>
    <row r="350" spans="2:14">
      <c r="B350" s="115"/>
      <c r="C350" s="115"/>
      <c r="D350" s="115"/>
      <c r="E350" s="115"/>
      <c r="F350" s="115"/>
      <c r="G350" s="115"/>
      <c r="H350" s="116"/>
      <c r="I350" s="116"/>
      <c r="J350" s="116"/>
      <c r="K350" s="116"/>
      <c r="L350" s="116"/>
      <c r="M350" s="116"/>
      <c r="N350" s="116"/>
    </row>
    <row r="351" spans="2:14">
      <c r="B351" s="115"/>
      <c r="C351" s="115"/>
      <c r="D351" s="115"/>
      <c r="E351" s="115"/>
      <c r="F351" s="115"/>
      <c r="G351" s="115"/>
      <c r="H351" s="116"/>
      <c r="I351" s="116"/>
      <c r="J351" s="116"/>
      <c r="K351" s="116"/>
      <c r="L351" s="116"/>
      <c r="M351" s="116"/>
      <c r="N351" s="116"/>
    </row>
    <row r="352" spans="2:14">
      <c r="B352" s="115"/>
      <c r="C352" s="115"/>
      <c r="D352" s="115"/>
      <c r="E352" s="115"/>
      <c r="F352" s="115"/>
      <c r="G352" s="115"/>
      <c r="H352" s="116"/>
      <c r="I352" s="116"/>
      <c r="J352" s="116"/>
      <c r="K352" s="116"/>
      <c r="L352" s="116"/>
      <c r="M352" s="116"/>
      <c r="N352" s="116"/>
    </row>
    <row r="353" spans="2:14">
      <c r="B353" s="115"/>
      <c r="C353" s="115"/>
      <c r="D353" s="115"/>
      <c r="E353" s="115"/>
      <c r="F353" s="115"/>
      <c r="G353" s="115"/>
      <c r="H353" s="116"/>
      <c r="I353" s="116"/>
      <c r="J353" s="116"/>
      <c r="K353" s="116"/>
      <c r="L353" s="116"/>
      <c r="M353" s="116"/>
      <c r="N353" s="116"/>
    </row>
    <row r="354" spans="2:14">
      <c r="B354" s="115"/>
      <c r="C354" s="115"/>
      <c r="D354" s="115"/>
      <c r="E354" s="115"/>
      <c r="F354" s="115"/>
      <c r="G354" s="115"/>
      <c r="H354" s="116"/>
      <c r="I354" s="116"/>
      <c r="J354" s="116"/>
      <c r="K354" s="116"/>
      <c r="L354" s="116"/>
      <c r="M354" s="116"/>
      <c r="N354" s="116"/>
    </row>
    <row r="355" spans="2:14">
      <c r="B355" s="115"/>
      <c r="C355" s="115"/>
      <c r="D355" s="115"/>
      <c r="E355" s="115"/>
      <c r="F355" s="115"/>
      <c r="G355" s="115"/>
      <c r="H355" s="116"/>
      <c r="I355" s="116"/>
      <c r="J355" s="116"/>
      <c r="K355" s="116"/>
      <c r="L355" s="116"/>
      <c r="M355" s="116"/>
      <c r="N355" s="116"/>
    </row>
    <row r="356" spans="2:14">
      <c r="B356" s="115"/>
      <c r="C356" s="115"/>
      <c r="D356" s="115"/>
      <c r="E356" s="115"/>
      <c r="F356" s="115"/>
      <c r="G356" s="115"/>
      <c r="H356" s="116"/>
      <c r="I356" s="116"/>
      <c r="J356" s="116"/>
      <c r="K356" s="116"/>
      <c r="L356" s="116"/>
      <c r="M356" s="116"/>
      <c r="N356" s="116"/>
    </row>
    <row r="357" spans="2:14">
      <c r="B357" s="115"/>
      <c r="C357" s="115"/>
      <c r="D357" s="115"/>
      <c r="E357" s="115"/>
      <c r="F357" s="115"/>
      <c r="G357" s="115"/>
      <c r="H357" s="116"/>
      <c r="I357" s="116"/>
      <c r="J357" s="116"/>
      <c r="K357" s="116"/>
      <c r="L357" s="116"/>
      <c r="M357" s="116"/>
      <c r="N357" s="116"/>
    </row>
    <row r="358" spans="2:14">
      <c r="B358" s="115"/>
      <c r="C358" s="115"/>
      <c r="D358" s="115"/>
      <c r="E358" s="115"/>
      <c r="F358" s="115"/>
      <c r="G358" s="115"/>
      <c r="H358" s="116"/>
      <c r="I358" s="116"/>
      <c r="J358" s="116"/>
      <c r="K358" s="116"/>
      <c r="L358" s="116"/>
      <c r="M358" s="116"/>
      <c r="N358" s="116"/>
    </row>
    <row r="359" spans="2:14">
      <c r="B359" s="115"/>
      <c r="C359" s="115"/>
      <c r="D359" s="115"/>
      <c r="E359" s="115"/>
      <c r="F359" s="115"/>
      <c r="G359" s="115"/>
      <c r="H359" s="116"/>
      <c r="I359" s="116"/>
      <c r="J359" s="116"/>
      <c r="K359" s="116"/>
      <c r="L359" s="116"/>
      <c r="M359" s="116"/>
      <c r="N359" s="116"/>
    </row>
    <row r="360" spans="2:14">
      <c r="B360" s="115"/>
      <c r="C360" s="115"/>
      <c r="D360" s="115"/>
      <c r="E360" s="115"/>
      <c r="F360" s="115"/>
      <c r="G360" s="115"/>
      <c r="H360" s="116"/>
      <c r="I360" s="116"/>
      <c r="J360" s="116"/>
      <c r="K360" s="116"/>
      <c r="L360" s="116"/>
      <c r="M360" s="116"/>
      <c r="N360" s="116"/>
    </row>
    <row r="361" spans="2:14">
      <c r="B361" s="115"/>
      <c r="C361" s="115"/>
      <c r="D361" s="115"/>
      <c r="E361" s="115"/>
      <c r="F361" s="115"/>
      <c r="G361" s="115"/>
      <c r="H361" s="116"/>
      <c r="I361" s="116"/>
      <c r="J361" s="116"/>
      <c r="K361" s="116"/>
      <c r="L361" s="116"/>
      <c r="M361" s="116"/>
      <c r="N361" s="116"/>
    </row>
    <row r="362" spans="2:14">
      <c r="B362" s="115"/>
      <c r="C362" s="115"/>
      <c r="D362" s="115"/>
      <c r="E362" s="115"/>
      <c r="F362" s="115"/>
      <c r="G362" s="115"/>
      <c r="H362" s="116"/>
      <c r="I362" s="116"/>
      <c r="J362" s="116"/>
      <c r="K362" s="116"/>
      <c r="L362" s="116"/>
      <c r="M362" s="116"/>
      <c r="N362" s="116"/>
    </row>
    <row r="363" spans="2:14">
      <c r="B363" s="115"/>
      <c r="C363" s="115"/>
      <c r="D363" s="115"/>
      <c r="E363" s="115"/>
      <c r="F363" s="115"/>
      <c r="G363" s="115"/>
      <c r="H363" s="116"/>
      <c r="I363" s="116"/>
      <c r="J363" s="116"/>
      <c r="K363" s="116"/>
      <c r="L363" s="116"/>
      <c r="M363" s="116"/>
      <c r="N363" s="116"/>
    </row>
    <row r="364" spans="2:14">
      <c r="B364" s="115"/>
      <c r="C364" s="115"/>
      <c r="D364" s="115"/>
      <c r="E364" s="115"/>
      <c r="F364" s="115"/>
      <c r="G364" s="115"/>
      <c r="H364" s="116"/>
      <c r="I364" s="116"/>
      <c r="J364" s="116"/>
      <c r="K364" s="116"/>
      <c r="L364" s="116"/>
      <c r="M364" s="116"/>
      <c r="N364" s="116"/>
    </row>
    <row r="365" spans="2:14">
      <c r="B365" s="115"/>
      <c r="C365" s="115"/>
      <c r="D365" s="115"/>
      <c r="E365" s="115"/>
      <c r="F365" s="115"/>
      <c r="G365" s="115"/>
      <c r="H365" s="116"/>
      <c r="I365" s="116"/>
      <c r="J365" s="116"/>
      <c r="K365" s="116"/>
      <c r="L365" s="116"/>
      <c r="M365" s="116"/>
      <c r="N365" s="116"/>
    </row>
    <row r="366" spans="2:14">
      <c r="B366" s="115"/>
      <c r="C366" s="115"/>
      <c r="D366" s="115"/>
      <c r="E366" s="115"/>
      <c r="F366" s="115"/>
      <c r="G366" s="115"/>
      <c r="H366" s="116"/>
      <c r="I366" s="116"/>
      <c r="J366" s="116"/>
      <c r="K366" s="116"/>
      <c r="L366" s="116"/>
      <c r="M366" s="116"/>
      <c r="N366" s="116"/>
    </row>
    <row r="367" spans="2:14">
      <c r="B367" s="115"/>
      <c r="C367" s="115"/>
      <c r="D367" s="115"/>
      <c r="E367" s="115"/>
      <c r="F367" s="115"/>
      <c r="G367" s="115"/>
      <c r="H367" s="116"/>
      <c r="I367" s="116"/>
      <c r="J367" s="116"/>
      <c r="K367" s="116"/>
      <c r="L367" s="116"/>
      <c r="M367" s="116"/>
      <c r="N367" s="116"/>
    </row>
    <row r="368" spans="2:14">
      <c r="B368" s="115"/>
      <c r="C368" s="115"/>
      <c r="D368" s="115"/>
      <c r="E368" s="115"/>
      <c r="F368" s="115"/>
      <c r="G368" s="115"/>
      <c r="H368" s="116"/>
      <c r="I368" s="116"/>
      <c r="J368" s="116"/>
      <c r="K368" s="116"/>
      <c r="L368" s="116"/>
      <c r="M368" s="116"/>
      <c r="N368" s="116"/>
    </row>
    <row r="369" spans="2:14">
      <c r="B369" s="115"/>
      <c r="C369" s="115"/>
      <c r="D369" s="115"/>
      <c r="E369" s="115"/>
      <c r="F369" s="115"/>
      <c r="G369" s="115"/>
      <c r="H369" s="116"/>
      <c r="I369" s="116"/>
      <c r="J369" s="116"/>
      <c r="K369" s="116"/>
      <c r="L369" s="116"/>
      <c r="M369" s="116"/>
      <c r="N369" s="116"/>
    </row>
    <row r="370" spans="2:14">
      <c r="B370" s="115"/>
      <c r="C370" s="115"/>
      <c r="D370" s="115"/>
      <c r="E370" s="115"/>
      <c r="F370" s="115"/>
      <c r="G370" s="115"/>
      <c r="H370" s="116"/>
      <c r="I370" s="116"/>
      <c r="J370" s="116"/>
      <c r="K370" s="116"/>
      <c r="L370" s="116"/>
      <c r="M370" s="116"/>
      <c r="N370" s="116"/>
    </row>
    <row r="371" spans="2:14">
      <c r="B371" s="115"/>
      <c r="C371" s="115"/>
      <c r="D371" s="115"/>
      <c r="E371" s="115"/>
      <c r="F371" s="115"/>
      <c r="G371" s="115"/>
      <c r="H371" s="116"/>
      <c r="I371" s="116"/>
      <c r="J371" s="116"/>
      <c r="K371" s="116"/>
      <c r="L371" s="116"/>
      <c r="M371" s="116"/>
      <c r="N371" s="116"/>
    </row>
    <row r="372" spans="2:14">
      <c r="B372" s="115"/>
      <c r="C372" s="115"/>
      <c r="D372" s="115"/>
      <c r="E372" s="115"/>
      <c r="F372" s="115"/>
      <c r="G372" s="115"/>
      <c r="H372" s="116"/>
      <c r="I372" s="116"/>
      <c r="J372" s="116"/>
      <c r="K372" s="116"/>
      <c r="L372" s="116"/>
      <c r="M372" s="116"/>
      <c r="N372" s="116"/>
    </row>
    <row r="373" spans="2:14">
      <c r="B373" s="115"/>
      <c r="C373" s="115"/>
      <c r="D373" s="115"/>
      <c r="E373" s="115"/>
      <c r="F373" s="115"/>
      <c r="G373" s="115"/>
      <c r="H373" s="116"/>
      <c r="I373" s="116"/>
      <c r="J373" s="116"/>
      <c r="K373" s="116"/>
      <c r="L373" s="116"/>
      <c r="M373" s="116"/>
      <c r="N373" s="116"/>
    </row>
    <row r="374" spans="2:14">
      <c r="B374" s="115"/>
      <c r="C374" s="115"/>
      <c r="D374" s="115"/>
      <c r="E374" s="115"/>
      <c r="F374" s="115"/>
      <c r="G374" s="115"/>
      <c r="H374" s="116"/>
      <c r="I374" s="116"/>
      <c r="J374" s="116"/>
      <c r="K374" s="116"/>
      <c r="L374" s="116"/>
      <c r="M374" s="116"/>
      <c r="N374" s="116"/>
    </row>
    <row r="375" spans="2:14">
      <c r="B375" s="115"/>
      <c r="C375" s="115"/>
      <c r="D375" s="115"/>
      <c r="E375" s="115"/>
      <c r="F375" s="115"/>
      <c r="G375" s="115"/>
      <c r="H375" s="116"/>
      <c r="I375" s="116"/>
      <c r="J375" s="116"/>
      <c r="K375" s="116"/>
      <c r="L375" s="116"/>
      <c r="M375" s="116"/>
      <c r="N375" s="116"/>
    </row>
    <row r="376" spans="2:14">
      <c r="B376" s="115"/>
      <c r="C376" s="115"/>
      <c r="D376" s="115"/>
      <c r="E376" s="115"/>
      <c r="F376" s="115"/>
      <c r="G376" s="115"/>
      <c r="H376" s="116"/>
      <c r="I376" s="116"/>
      <c r="J376" s="116"/>
      <c r="K376" s="116"/>
      <c r="L376" s="116"/>
      <c r="M376" s="116"/>
      <c r="N376" s="116"/>
    </row>
    <row r="377" spans="2:14">
      <c r="B377" s="115"/>
      <c r="C377" s="115"/>
      <c r="D377" s="115"/>
      <c r="E377" s="115"/>
      <c r="F377" s="115"/>
      <c r="G377" s="115"/>
      <c r="H377" s="116"/>
      <c r="I377" s="116"/>
      <c r="J377" s="116"/>
      <c r="K377" s="116"/>
      <c r="L377" s="116"/>
      <c r="M377" s="116"/>
      <c r="N377" s="116"/>
    </row>
    <row r="378" spans="2:14">
      <c r="B378" s="115"/>
      <c r="C378" s="115"/>
      <c r="D378" s="115"/>
      <c r="E378" s="115"/>
      <c r="F378" s="115"/>
      <c r="G378" s="115"/>
      <c r="H378" s="116"/>
      <c r="I378" s="116"/>
      <c r="J378" s="116"/>
      <c r="K378" s="116"/>
      <c r="L378" s="116"/>
      <c r="M378" s="116"/>
      <c r="N378" s="116"/>
    </row>
    <row r="379" spans="2:14">
      <c r="B379" s="115"/>
      <c r="C379" s="115"/>
      <c r="D379" s="115"/>
      <c r="E379" s="115"/>
      <c r="F379" s="115"/>
      <c r="G379" s="115"/>
      <c r="H379" s="116"/>
      <c r="I379" s="116"/>
      <c r="J379" s="116"/>
      <c r="K379" s="116"/>
      <c r="L379" s="116"/>
      <c r="M379" s="116"/>
      <c r="N379" s="116"/>
    </row>
    <row r="380" spans="2:14">
      <c r="B380" s="115"/>
      <c r="C380" s="115"/>
      <c r="D380" s="115"/>
      <c r="E380" s="115"/>
      <c r="F380" s="115"/>
      <c r="G380" s="115"/>
      <c r="H380" s="116"/>
      <c r="I380" s="116"/>
      <c r="J380" s="116"/>
      <c r="K380" s="116"/>
      <c r="L380" s="116"/>
      <c r="M380" s="116"/>
      <c r="N380" s="116"/>
    </row>
    <row r="381" spans="2:14">
      <c r="B381" s="115"/>
      <c r="C381" s="115"/>
      <c r="D381" s="115"/>
      <c r="E381" s="115"/>
      <c r="F381" s="115"/>
      <c r="G381" s="115"/>
      <c r="H381" s="116"/>
      <c r="I381" s="116"/>
      <c r="J381" s="116"/>
      <c r="K381" s="116"/>
      <c r="L381" s="116"/>
      <c r="M381" s="116"/>
      <c r="N381" s="116"/>
    </row>
    <row r="382" spans="2:14">
      <c r="B382" s="115"/>
      <c r="C382" s="115"/>
      <c r="D382" s="115"/>
      <c r="E382" s="115"/>
      <c r="F382" s="115"/>
      <c r="G382" s="115"/>
      <c r="H382" s="116"/>
      <c r="I382" s="116"/>
      <c r="J382" s="116"/>
      <c r="K382" s="116"/>
      <c r="L382" s="116"/>
      <c r="M382" s="116"/>
      <c r="N382" s="116"/>
    </row>
    <row r="383" spans="2:14">
      <c r="B383" s="115"/>
      <c r="C383" s="115"/>
      <c r="D383" s="115"/>
      <c r="E383" s="115"/>
      <c r="F383" s="115"/>
      <c r="G383" s="115"/>
      <c r="H383" s="116"/>
      <c r="I383" s="116"/>
      <c r="J383" s="116"/>
      <c r="K383" s="116"/>
      <c r="L383" s="116"/>
      <c r="M383" s="116"/>
      <c r="N383" s="116"/>
    </row>
    <row r="384" spans="2:14">
      <c r="B384" s="115"/>
      <c r="C384" s="115"/>
      <c r="D384" s="115"/>
      <c r="E384" s="115"/>
      <c r="F384" s="115"/>
      <c r="G384" s="115"/>
      <c r="H384" s="116"/>
      <c r="I384" s="116"/>
      <c r="J384" s="116"/>
      <c r="K384" s="116"/>
      <c r="L384" s="116"/>
      <c r="M384" s="116"/>
      <c r="N384" s="116"/>
    </row>
    <row r="385" spans="2:14">
      <c r="B385" s="115"/>
      <c r="C385" s="115"/>
      <c r="D385" s="115"/>
      <c r="E385" s="115"/>
      <c r="F385" s="115"/>
      <c r="G385" s="115"/>
      <c r="H385" s="116"/>
      <c r="I385" s="116"/>
      <c r="J385" s="116"/>
      <c r="K385" s="116"/>
      <c r="L385" s="116"/>
      <c r="M385" s="116"/>
      <c r="N385" s="116"/>
    </row>
    <row r="386" spans="2:14">
      <c r="B386" s="115"/>
      <c r="C386" s="115"/>
      <c r="D386" s="115"/>
      <c r="E386" s="115"/>
      <c r="F386" s="115"/>
      <c r="G386" s="115"/>
      <c r="H386" s="116"/>
      <c r="I386" s="116"/>
      <c r="J386" s="116"/>
      <c r="K386" s="116"/>
      <c r="L386" s="116"/>
      <c r="M386" s="116"/>
      <c r="N386" s="116"/>
    </row>
    <row r="387" spans="2:14">
      <c r="B387" s="115"/>
      <c r="C387" s="115"/>
      <c r="D387" s="115"/>
      <c r="E387" s="115"/>
      <c r="F387" s="115"/>
      <c r="G387" s="115"/>
      <c r="H387" s="116"/>
      <c r="I387" s="116"/>
      <c r="J387" s="116"/>
      <c r="K387" s="116"/>
      <c r="L387" s="116"/>
      <c r="M387" s="116"/>
      <c r="N387" s="116"/>
    </row>
    <row r="388" spans="2:14">
      <c r="B388" s="115"/>
      <c r="C388" s="115"/>
      <c r="D388" s="115"/>
      <c r="E388" s="115"/>
      <c r="F388" s="115"/>
      <c r="G388" s="115"/>
      <c r="H388" s="116"/>
      <c r="I388" s="116"/>
      <c r="J388" s="116"/>
      <c r="K388" s="116"/>
      <c r="L388" s="116"/>
      <c r="M388" s="116"/>
      <c r="N388" s="116"/>
    </row>
    <row r="389" spans="2:14">
      <c r="B389" s="115"/>
      <c r="C389" s="115"/>
      <c r="D389" s="115"/>
      <c r="E389" s="115"/>
      <c r="F389" s="115"/>
      <c r="G389" s="115"/>
      <c r="H389" s="116"/>
      <c r="I389" s="116"/>
      <c r="J389" s="116"/>
      <c r="K389" s="116"/>
      <c r="L389" s="116"/>
      <c r="M389" s="116"/>
      <c r="N389" s="116"/>
    </row>
    <row r="390" spans="2:14">
      <c r="B390" s="115"/>
      <c r="C390" s="115"/>
      <c r="D390" s="115"/>
      <c r="E390" s="115"/>
      <c r="F390" s="115"/>
      <c r="G390" s="115"/>
      <c r="H390" s="116"/>
      <c r="I390" s="116"/>
      <c r="J390" s="116"/>
      <c r="K390" s="116"/>
      <c r="L390" s="116"/>
      <c r="M390" s="116"/>
      <c r="N390" s="116"/>
    </row>
    <row r="391" spans="2:14">
      <c r="B391" s="115"/>
      <c r="C391" s="115"/>
      <c r="D391" s="115"/>
      <c r="E391" s="115"/>
      <c r="F391" s="115"/>
      <c r="G391" s="115"/>
      <c r="H391" s="116"/>
      <c r="I391" s="116"/>
      <c r="J391" s="116"/>
      <c r="K391" s="116"/>
      <c r="L391" s="116"/>
      <c r="M391" s="116"/>
      <c r="N391" s="116"/>
    </row>
    <row r="392" spans="2:14">
      <c r="B392" s="115"/>
      <c r="C392" s="115"/>
      <c r="D392" s="115"/>
      <c r="E392" s="115"/>
      <c r="F392" s="115"/>
      <c r="G392" s="115"/>
      <c r="H392" s="116"/>
      <c r="I392" s="116"/>
      <c r="J392" s="116"/>
      <c r="K392" s="116"/>
      <c r="L392" s="116"/>
      <c r="M392" s="116"/>
      <c r="N392" s="116"/>
    </row>
    <row r="393" spans="2:14">
      <c r="B393" s="115"/>
      <c r="C393" s="115"/>
      <c r="D393" s="115"/>
      <c r="E393" s="115"/>
      <c r="F393" s="115"/>
      <c r="G393" s="115"/>
      <c r="H393" s="116"/>
      <c r="I393" s="116"/>
      <c r="J393" s="116"/>
      <c r="K393" s="116"/>
      <c r="L393" s="116"/>
      <c r="M393" s="116"/>
      <c r="N393" s="116"/>
    </row>
    <row r="394" spans="2:14">
      <c r="B394" s="115"/>
      <c r="C394" s="115"/>
      <c r="D394" s="115"/>
      <c r="E394" s="115"/>
      <c r="F394" s="115"/>
      <c r="G394" s="115"/>
      <c r="H394" s="116"/>
      <c r="I394" s="116"/>
      <c r="J394" s="116"/>
      <c r="K394" s="116"/>
      <c r="L394" s="116"/>
      <c r="M394" s="116"/>
      <c r="N394" s="116"/>
    </row>
    <row r="395" spans="2:14">
      <c r="B395" s="115"/>
      <c r="C395" s="115"/>
      <c r="D395" s="115"/>
      <c r="E395" s="115"/>
      <c r="F395" s="115"/>
      <c r="G395" s="115"/>
      <c r="H395" s="116"/>
      <c r="I395" s="116"/>
      <c r="J395" s="116"/>
      <c r="K395" s="116"/>
      <c r="L395" s="116"/>
      <c r="M395" s="116"/>
      <c r="N395" s="116"/>
    </row>
    <row r="396" spans="2:14">
      <c r="B396" s="115"/>
      <c r="C396" s="115"/>
      <c r="D396" s="115"/>
      <c r="E396" s="115"/>
      <c r="F396" s="115"/>
      <c r="G396" s="115"/>
      <c r="H396" s="116"/>
      <c r="I396" s="116"/>
      <c r="J396" s="116"/>
      <c r="K396" s="116"/>
      <c r="L396" s="116"/>
      <c r="M396" s="116"/>
      <c r="N396" s="116"/>
    </row>
    <row r="397" spans="2:14">
      <c r="B397" s="115"/>
      <c r="C397" s="115"/>
      <c r="D397" s="115"/>
      <c r="E397" s="115"/>
      <c r="F397" s="115"/>
      <c r="G397" s="115"/>
      <c r="H397" s="116"/>
      <c r="I397" s="116"/>
      <c r="J397" s="116"/>
      <c r="K397" s="116"/>
      <c r="L397" s="116"/>
      <c r="M397" s="116"/>
      <c r="N397" s="116"/>
    </row>
    <row r="398" spans="2:14">
      <c r="B398" s="115"/>
      <c r="C398" s="115"/>
      <c r="D398" s="115"/>
      <c r="E398" s="115"/>
      <c r="F398" s="115"/>
      <c r="G398" s="115"/>
      <c r="H398" s="116"/>
      <c r="I398" s="116"/>
      <c r="J398" s="116"/>
      <c r="K398" s="116"/>
      <c r="L398" s="116"/>
      <c r="M398" s="116"/>
      <c r="N398" s="116"/>
    </row>
    <row r="399" spans="2:14">
      <c r="B399" s="115"/>
      <c r="C399" s="115"/>
      <c r="D399" s="115"/>
      <c r="E399" s="115"/>
      <c r="F399" s="115"/>
      <c r="G399" s="115"/>
      <c r="H399" s="116"/>
      <c r="I399" s="116"/>
      <c r="J399" s="116"/>
      <c r="K399" s="116"/>
      <c r="L399" s="116"/>
      <c r="M399" s="116"/>
      <c r="N399" s="116"/>
    </row>
    <row r="400" spans="2:14">
      <c r="B400" s="115"/>
      <c r="C400" s="115"/>
      <c r="D400" s="115"/>
      <c r="E400" s="115"/>
      <c r="F400" s="115"/>
      <c r="G400" s="115"/>
      <c r="H400" s="116"/>
      <c r="I400" s="116"/>
      <c r="J400" s="116"/>
      <c r="K400" s="116"/>
      <c r="L400" s="116"/>
      <c r="M400" s="116"/>
      <c r="N400" s="116"/>
    </row>
    <row r="401" spans="2:14">
      <c r="B401" s="115"/>
      <c r="C401" s="115"/>
      <c r="D401" s="115"/>
      <c r="E401" s="115"/>
      <c r="F401" s="115"/>
      <c r="G401" s="115"/>
      <c r="H401" s="116"/>
      <c r="I401" s="116"/>
      <c r="J401" s="116"/>
      <c r="K401" s="116"/>
      <c r="L401" s="116"/>
      <c r="M401" s="116"/>
      <c r="N401" s="116"/>
    </row>
    <row r="402" spans="2:14">
      <c r="B402" s="115"/>
      <c r="C402" s="115"/>
      <c r="D402" s="115"/>
      <c r="E402" s="115"/>
      <c r="F402" s="115"/>
      <c r="G402" s="115"/>
      <c r="H402" s="116"/>
      <c r="I402" s="116"/>
      <c r="J402" s="116"/>
      <c r="K402" s="116"/>
      <c r="L402" s="116"/>
      <c r="M402" s="116"/>
      <c r="N402" s="116"/>
    </row>
    <row r="403" spans="2:14">
      <c r="B403" s="115"/>
      <c r="C403" s="115"/>
      <c r="D403" s="115"/>
      <c r="E403" s="115"/>
      <c r="F403" s="115"/>
      <c r="G403" s="115"/>
      <c r="H403" s="116"/>
      <c r="I403" s="116"/>
      <c r="J403" s="116"/>
      <c r="K403" s="116"/>
      <c r="L403" s="116"/>
      <c r="M403" s="116"/>
      <c r="N403" s="116"/>
    </row>
    <row r="404" spans="2:14">
      <c r="B404" s="115"/>
      <c r="C404" s="115"/>
      <c r="D404" s="115"/>
      <c r="E404" s="115"/>
      <c r="F404" s="115"/>
      <c r="G404" s="115"/>
      <c r="H404" s="116"/>
      <c r="I404" s="116"/>
      <c r="J404" s="116"/>
      <c r="K404" s="116"/>
      <c r="L404" s="116"/>
      <c r="M404" s="116"/>
      <c r="N404" s="116"/>
    </row>
    <row r="405" spans="2:14">
      <c r="B405" s="115"/>
      <c r="C405" s="115"/>
      <c r="D405" s="115"/>
      <c r="E405" s="115"/>
      <c r="F405" s="115"/>
      <c r="G405" s="115"/>
      <c r="H405" s="116"/>
      <c r="I405" s="116"/>
      <c r="J405" s="116"/>
      <c r="K405" s="116"/>
      <c r="L405" s="116"/>
      <c r="M405" s="116"/>
      <c r="N405" s="116"/>
    </row>
    <row r="406" spans="2:14">
      <c r="B406" s="115"/>
      <c r="C406" s="115"/>
      <c r="D406" s="115"/>
      <c r="E406" s="115"/>
      <c r="F406" s="115"/>
      <c r="G406" s="115"/>
      <c r="H406" s="116"/>
      <c r="I406" s="116"/>
      <c r="J406" s="116"/>
      <c r="K406" s="116"/>
      <c r="L406" s="116"/>
      <c r="M406" s="116"/>
      <c r="N406" s="116"/>
    </row>
    <row r="407" spans="2:14">
      <c r="B407" s="115"/>
      <c r="C407" s="115"/>
      <c r="D407" s="115"/>
      <c r="E407" s="115"/>
      <c r="F407" s="115"/>
      <c r="G407" s="115"/>
      <c r="H407" s="116"/>
      <c r="I407" s="116"/>
      <c r="J407" s="116"/>
      <c r="K407" s="116"/>
      <c r="L407" s="116"/>
      <c r="M407" s="116"/>
      <c r="N407" s="116"/>
    </row>
    <row r="408" spans="2:14">
      <c r="B408" s="115"/>
      <c r="C408" s="115"/>
      <c r="D408" s="115"/>
      <c r="E408" s="115"/>
      <c r="F408" s="115"/>
      <c r="G408" s="115"/>
      <c r="H408" s="116"/>
      <c r="I408" s="116"/>
      <c r="J408" s="116"/>
      <c r="K408" s="116"/>
      <c r="L408" s="116"/>
      <c r="M408" s="116"/>
      <c r="N408" s="116"/>
    </row>
    <row r="409" spans="2:14">
      <c r="B409" s="115"/>
      <c r="C409" s="115"/>
      <c r="D409" s="115"/>
      <c r="E409" s="115"/>
      <c r="F409" s="115"/>
      <c r="G409" s="115"/>
      <c r="H409" s="116"/>
      <c r="I409" s="116"/>
      <c r="J409" s="116"/>
      <c r="K409" s="116"/>
      <c r="L409" s="116"/>
      <c r="M409" s="116"/>
      <c r="N409" s="116"/>
    </row>
    <row r="410" spans="2:14">
      <c r="B410" s="115"/>
      <c r="C410" s="115"/>
      <c r="D410" s="115"/>
      <c r="E410" s="115"/>
      <c r="F410" s="115"/>
      <c r="G410" s="115"/>
      <c r="H410" s="116"/>
      <c r="I410" s="116"/>
      <c r="J410" s="116"/>
      <c r="K410" s="116"/>
      <c r="L410" s="116"/>
      <c r="M410" s="116"/>
      <c r="N410" s="116"/>
    </row>
    <row r="411" spans="2:14">
      <c r="B411" s="115"/>
      <c r="C411" s="115"/>
      <c r="D411" s="115"/>
      <c r="E411" s="115"/>
      <c r="F411" s="115"/>
      <c r="G411" s="115"/>
      <c r="H411" s="116"/>
      <c r="I411" s="116"/>
      <c r="J411" s="116"/>
      <c r="K411" s="116"/>
      <c r="L411" s="116"/>
      <c r="M411" s="116"/>
      <c r="N411" s="116"/>
    </row>
    <row r="412" spans="2:14">
      <c r="B412" s="115"/>
      <c r="C412" s="115"/>
      <c r="D412" s="115"/>
      <c r="E412" s="115"/>
      <c r="F412" s="115"/>
      <c r="G412" s="115"/>
      <c r="H412" s="116"/>
      <c r="I412" s="116"/>
      <c r="J412" s="116"/>
      <c r="K412" s="116"/>
      <c r="L412" s="116"/>
      <c r="M412" s="116"/>
      <c r="N412" s="116"/>
    </row>
    <row r="413" spans="2:14">
      <c r="B413" s="115"/>
      <c r="C413" s="115"/>
      <c r="D413" s="115"/>
      <c r="E413" s="115"/>
      <c r="F413" s="115"/>
      <c r="G413" s="115"/>
      <c r="H413" s="116"/>
      <c r="I413" s="116"/>
      <c r="J413" s="116"/>
      <c r="K413" s="116"/>
      <c r="L413" s="116"/>
      <c r="M413" s="116"/>
      <c r="N413" s="116"/>
    </row>
    <row r="414" spans="2:14">
      <c r="B414" s="115"/>
      <c r="C414" s="115"/>
      <c r="D414" s="115"/>
      <c r="E414" s="115"/>
      <c r="F414" s="115"/>
      <c r="G414" s="115"/>
      <c r="H414" s="116"/>
      <c r="I414" s="116"/>
      <c r="J414" s="116"/>
      <c r="K414" s="116"/>
      <c r="L414" s="116"/>
      <c r="M414" s="116"/>
      <c r="N414" s="116"/>
    </row>
    <row r="415" spans="2:14">
      <c r="B415" s="115"/>
      <c r="C415" s="115"/>
      <c r="D415" s="115"/>
      <c r="E415" s="115"/>
      <c r="F415" s="115"/>
      <c r="G415" s="115"/>
      <c r="H415" s="116"/>
      <c r="I415" s="116"/>
      <c r="J415" s="116"/>
      <c r="K415" s="116"/>
      <c r="L415" s="116"/>
      <c r="M415" s="116"/>
      <c r="N415" s="116"/>
    </row>
    <row r="416" spans="2:14">
      <c r="B416" s="115"/>
      <c r="C416" s="115"/>
      <c r="D416" s="115"/>
      <c r="E416" s="115"/>
      <c r="F416" s="115"/>
      <c r="G416" s="115"/>
      <c r="H416" s="116"/>
      <c r="I416" s="116"/>
      <c r="J416" s="116"/>
      <c r="K416" s="116"/>
      <c r="L416" s="116"/>
      <c r="M416" s="116"/>
      <c r="N416" s="116"/>
    </row>
    <row r="417" spans="2:14">
      <c r="B417" s="115"/>
      <c r="C417" s="115"/>
      <c r="D417" s="115"/>
      <c r="E417" s="115"/>
      <c r="F417" s="115"/>
      <c r="G417" s="115"/>
      <c r="H417" s="116"/>
      <c r="I417" s="116"/>
      <c r="J417" s="116"/>
      <c r="K417" s="116"/>
      <c r="L417" s="116"/>
      <c r="M417" s="116"/>
      <c r="N417" s="116"/>
    </row>
    <row r="418" spans="2:14">
      <c r="B418" s="115"/>
      <c r="C418" s="115"/>
      <c r="D418" s="115"/>
      <c r="E418" s="115"/>
      <c r="F418" s="115"/>
      <c r="G418" s="115"/>
      <c r="H418" s="116"/>
      <c r="I418" s="116"/>
      <c r="J418" s="116"/>
      <c r="K418" s="116"/>
      <c r="L418" s="116"/>
      <c r="M418" s="116"/>
      <c r="N418" s="116"/>
    </row>
    <row r="419" spans="2:14">
      <c r="B419" s="115"/>
      <c r="C419" s="115"/>
      <c r="D419" s="115"/>
      <c r="E419" s="115"/>
      <c r="F419" s="115"/>
      <c r="G419" s="115"/>
      <c r="H419" s="116"/>
      <c r="I419" s="116"/>
      <c r="J419" s="116"/>
      <c r="K419" s="116"/>
      <c r="L419" s="116"/>
      <c r="M419" s="116"/>
      <c r="N419" s="116"/>
    </row>
    <row r="420" spans="2:14">
      <c r="B420" s="115"/>
      <c r="C420" s="115"/>
      <c r="D420" s="115"/>
      <c r="E420" s="115"/>
      <c r="F420" s="115"/>
      <c r="G420" s="115"/>
      <c r="H420" s="116"/>
      <c r="I420" s="116"/>
      <c r="J420" s="116"/>
      <c r="K420" s="116"/>
      <c r="L420" s="116"/>
      <c r="M420" s="116"/>
      <c r="N420" s="116"/>
    </row>
    <row r="421" spans="2:14">
      <c r="B421" s="115"/>
      <c r="C421" s="115"/>
      <c r="D421" s="115"/>
      <c r="E421" s="115"/>
      <c r="F421" s="115"/>
      <c r="G421" s="115"/>
      <c r="H421" s="116"/>
      <c r="I421" s="116"/>
      <c r="J421" s="116"/>
      <c r="K421" s="116"/>
      <c r="L421" s="116"/>
      <c r="M421" s="116"/>
      <c r="N421" s="116"/>
    </row>
    <row r="422" spans="2:14">
      <c r="B422" s="115"/>
      <c r="C422" s="115"/>
      <c r="D422" s="115"/>
      <c r="E422" s="115"/>
      <c r="F422" s="115"/>
      <c r="G422" s="115"/>
      <c r="H422" s="116"/>
      <c r="I422" s="116"/>
      <c r="J422" s="116"/>
      <c r="K422" s="116"/>
      <c r="L422" s="116"/>
      <c r="M422" s="116"/>
      <c r="N422" s="116"/>
    </row>
    <row r="423" spans="2:14">
      <c r="B423" s="115"/>
      <c r="C423" s="115"/>
      <c r="D423" s="115"/>
      <c r="E423" s="115"/>
      <c r="F423" s="115"/>
      <c r="G423" s="115"/>
      <c r="H423" s="116"/>
      <c r="I423" s="116"/>
      <c r="J423" s="116"/>
      <c r="K423" s="116"/>
      <c r="L423" s="116"/>
      <c r="M423" s="116"/>
      <c r="N423" s="116"/>
    </row>
    <row r="424" spans="2:14">
      <c r="B424" s="115"/>
      <c r="C424" s="115"/>
      <c r="D424" s="115"/>
      <c r="E424" s="115"/>
      <c r="F424" s="115"/>
      <c r="G424" s="115"/>
      <c r="H424" s="116"/>
      <c r="I424" s="116"/>
      <c r="J424" s="116"/>
      <c r="K424" s="116"/>
      <c r="L424" s="116"/>
      <c r="M424" s="116"/>
      <c r="N424" s="116"/>
    </row>
    <row r="425" spans="2:14">
      <c r="B425" s="115"/>
      <c r="C425" s="115"/>
      <c r="D425" s="115"/>
      <c r="E425" s="115"/>
      <c r="F425" s="115"/>
      <c r="G425" s="115"/>
      <c r="H425" s="116"/>
      <c r="I425" s="116"/>
      <c r="J425" s="116"/>
      <c r="K425" s="116"/>
      <c r="L425" s="116"/>
      <c r="M425" s="116"/>
      <c r="N425" s="116"/>
    </row>
    <row r="426" spans="2:14">
      <c r="B426" s="115"/>
      <c r="C426" s="115"/>
      <c r="D426" s="115"/>
      <c r="E426" s="115"/>
      <c r="F426" s="115"/>
      <c r="G426" s="115"/>
      <c r="H426" s="116"/>
      <c r="I426" s="116"/>
      <c r="J426" s="116"/>
      <c r="K426" s="116"/>
      <c r="L426" s="116"/>
      <c r="M426" s="116"/>
      <c r="N426" s="116"/>
    </row>
    <row r="427" spans="2:14">
      <c r="B427" s="115"/>
      <c r="C427" s="115"/>
      <c r="D427" s="115"/>
      <c r="E427" s="115"/>
      <c r="F427" s="115"/>
      <c r="G427" s="115"/>
      <c r="H427" s="116"/>
      <c r="I427" s="116"/>
      <c r="J427" s="116"/>
      <c r="K427" s="116"/>
      <c r="L427" s="116"/>
      <c r="M427" s="116"/>
      <c r="N427" s="116"/>
    </row>
    <row r="428" spans="2:14">
      <c r="B428" s="115"/>
      <c r="C428" s="115"/>
      <c r="D428" s="115"/>
      <c r="E428" s="115"/>
      <c r="F428" s="115"/>
      <c r="G428" s="115"/>
      <c r="H428" s="116"/>
      <c r="I428" s="116"/>
      <c r="J428" s="116"/>
      <c r="K428" s="116"/>
      <c r="L428" s="116"/>
      <c r="M428" s="116"/>
      <c r="N428" s="116"/>
    </row>
    <row r="429" spans="2:14">
      <c r="B429" s="115"/>
      <c r="C429" s="115"/>
      <c r="D429" s="115"/>
      <c r="E429" s="115"/>
      <c r="F429" s="115"/>
      <c r="G429" s="115"/>
      <c r="H429" s="116"/>
      <c r="I429" s="116"/>
      <c r="J429" s="116"/>
      <c r="K429" s="116"/>
      <c r="L429" s="116"/>
      <c r="M429" s="116"/>
      <c r="N429" s="116"/>
    </row>
    <row r="430" spans="2:14">
      <c r="B430" s="115"/>
      <c r="C430" s="115"/>
      <c r="D430" s="115"/>
      <c r="E430" s="115"/>
      <c r="F430" s="115"/>
      <c r="G430" s="115"/>
      <c r="H430" s="116"/>
      <c r="I430" s="116"/>
      <c r="J430" s="116"/>
      <c r="K430" s="116"/>
      <c r="L430" s="116"/>
      <c r="M430" s="116"/>
      <c r="N430" s="116"/>
    </row>
    <row r="431" spans="2:14">
      <c r="B431" s="115"/>
      <c r="C431" s="115"/>
      <c r="D431" s="115"/>
      <c r="E431" s="115"/>
      <c r="F431" s="115"/>
      <c r="G431" s="115"/>
      <c r="H431" s="116"/>
      <c r="I431" s="116"/>
      <c r="J431" s="116"/>
      <c r="K431" s="116"/>
      <c r="L431" s="116"/>
      <c r="M431" s="116"/>
      <c r="N431" s="116"/>
    </row>
    <row r="432" spans="2:14">
      <c r="B432" s="115"/>
      <c r="C432" s="115"/>
      <c r="D432" s="115"/>
      <c r="E432" s="115"/>
      <c r="F432" s="115"/>
      <c r="G432" s="115"/>
      <c r="H432" s="116"/>
      <c r="I432" s="116"/>
      <c r="J432" s="116"/>
      <c r="K432" s="116"/>
      <c r="L432" s="116"/>
      <c r="M432" s="116"/>
      <c r="N432" s="116"/>
    </row>
    <row r="433" spans="2:14">
      <c r="B433" s="115"/>
      <c r="C433" s="115"/>
      <c r="D433" s="115"/>
      <c r="E433" s="115"/>
      <c r="F433" s="115"/>
      <c r="G433" s="115"/>
      <c r="H433" s="116"/>
      <c r="I433" s="116"/>
      <c r="J433" s="116"/>
      <c r="K433" s="116"/>
      <c r="L433" s="116"/>
      <c r="M433" s="116"/>
      <c r="N433" s="116"/>
    </row>
    <row r="434" spans="2:14">
      <c r="B434" s="115"/>
      <c r="C434" s="115"/>
      <c r="D434" s="115"/>
      <c r="E434" s="115"/>
      <c r="F434" s="115"/>
      <c r="G434" s="115"/>
      <c r="H434" s="116"/>
      <c r="I434" s="116"/>
      <c r="J434" s="116"/>
      <c r="K434" s="116"/>
      <c r="L434" s="116"/>
      <c r="M434" s="116"/>
      <c r="N434" s="116"/>
    </row>
    <row r="435" spans="2:14">
      <c r="B435" s="115"/>
      <c r="C435" s="115"/>
      <c r="D435" s="115"/>
      <c r="E435" s="115"/>
      <c r="F435" s="115"/>
      <c r="G435" s="115"/>
      <c r="H435" s="116"/>
      <c r="I435" s="116"/>
      <c r="J435" s="116"/>
      <c r="K435" s="116"/>
      <c r="L435" s="116"/>
      <c r="M435" s="116"/>
      <c r="N435" s="116"/>
    </row>
    <row r="436" spans="2:14">
      <c r="B436" s="115"/>
      <c r="C436" s="115"/>
      <c r="D436" s="115"/>
      <c r="E436" s="115"/>
      <c r="F436" s="115"/>
      <c r="G436" s="115"/>
      <c r="H436" s="116"/>
      <c r="I436" s="116"/>
      <c r="J436" s="116"/>
      <c r="K436" s="116"/>
      <c r="L436" s="116"/>
      <c r="M436" s="116"/>
      <c r="N436" s="116"/>
    </row>
    <row r="437" spans="2:14">
      <c r="B437" s="115"/>
      <c r="C437" s="115"/>
      <c r="D437" s="115"/>
      <c r="E437" s="115"/>
      <c r="F437" s="115"/>
      <c r="G437" s="115"/>
      <c r="H437" s="116"/>
      <c r="I437" s="116"/>
      <c r="J437" s="116"/>
      <c r="K437" s="116"/>
      <c r="L437" s="116"/>
      <c r="M437" s="116"/>
      <c r="N437" s="116"/>
    </row>
    <row r="438" spans="2:14">
      <c r="B438" s="115"/>
      <c r="C438" s="115"/>
      <c r="D438" s="115"/>
      <c r="E438" s="115"/>
      <c r="F438" s="115"/>
      <c r="G438" s="115"/>
      <c r="H438" s="116"/>
      <c r="I438" s="116"/>
      <c r="J438" s="116"/>
      <c r="K438" s="116"/>
      <c r="L438" s="116"/>
      <c r="M438" s="116"/>
      <c r="N438" s="116"/>
    </row>
    <row r="439" spans="2:14">
      <c r="B439" s="115"/>
      <c r="C439" s="115"/>
      <c r="D439" s="115"/>
      <c r="E439" s="115"/>
      <c r="F439" s="115"/>
      <c r="G439" s="115"/>
      <c r="H439" s="116"/>
      <c r="I439" s="116"/>
      <c r="J439" s="116"/>
      <c r="K439" s="116"/>
      <c r="L439" s="116"/>
      <c r="M439" s="116"/>
      <c r="N439" s="116"/>
    </row>
    <row r="440" spans="2:14">
      <c r="B440" s="115"/>
      <c r="C440" s="115"/>
      <c r="D440" s="115"/>
      <c r="E440" s="115"/>
      <c r="F440" s="115"/>
      <c r="G440" s="115"/>
      <c r="H440" s="116"/>
      <c r="I440" s="116"/>
      <c r="J440" s="116"/>
      <c r="K440" s="116"/>
      <c r="L440" s="116"/>
      <c r="M440" s="116"/>
      <c r="N440" s="116"/>
    </row>
    <row r="441" spans="2:14">
      <c r="B441" s="115"/>
      <c r="C441" s="115"/>
      <c r="D441" s="115"/>
      <c r="E441" s="115"/>
      <c r="F441" s="115"/>
      <c r="G441" s="115"/>
      <c r="H441" s="116"/>
      <c r="I441" s="116"/>
      <c r="J441" s="116"/>
      <c r="K441" s="116"/>
      <c r="L441" s="116"/>
      <c r="M441" s="116"/>
      <c r="N441" s="116"/>
    </row>
    <row r="442" spans="2:14">
      <c r="B442" s="115"/>
      <c r="C442" s="115"/>
      <c r="D442" s="115"/>
      <c r="E442" s="115"/>
      <c r="F442" s="115"/>
      <c r="G442" s="115"/>
      <c r="H442" s="116"/>
      <c r="I442" s="116"/>
      <c r="J442" s="116"/>
      <c r="K442" s="116"/>
      <c r="L442" s="116"/>
      <c r="M442" s="116"/>
      <c r="N442" s="116"/>
    </row>
    <row r="443" spans="2:14">
      <c r="B443" s="115"/>
      <c r="C443" s="115"/>
      <c r="D443" s="115"/>
      <c r="E443" s="115"/>
      <c r="F443" s="115"/>
      <c r="G443" s="115"/>
      <c r="H443" s="116"/>
      <c r="I443" s="116"/>
      <c r="J443" s="116"/>
      <c r="K443" s="116"/>
      <c r="L443" s="116"/>
      <c r="M443" s="116"/>
      <c r="N443" s="116"/>
    </row>
    <row r="444" spans="2:14">
      <c r="B444" s="115"/>
      <c r="C444" s="115"/>
      <c r="D444" s="115"/>
      <c r="E444" s="115"/>
      <c r="F444" s="115"/>
      <c r="G444" s="115"/>
      <c r="H444" s="116"/>
      <c r="I444" s="116"/>
      <c r="J444" s="116"/>
      <c r="K444" s="116"/>
      <c r="L444" s="116"/>
      <c r="M444" s="116"/>
      <c r="N444" s="116"/>
    </row>
    <row r="445" spans="2:14">
      <c r="B445" s="115"/>
      <c r="C445" s="115"/>
      <c r="D445" s="115"/>
      <c r="E445" s="115"/>
      <c r="F445" s="115"/>
      <c r="G445" s="115"/>
      <c r="H445" s="116"/>
      <c r="I445" s="116"/>
      <c r="J445" s="116"/>
      <c r="K445" s="116"/>
      <c r="L445" s="116"/>
      <c r="M445" s="116"/>
      <c r="N445" s="116"/>
    </row>
    <row r="446" spans="2:14">
      <c r="B446" s="115"/>
      <c r="C446" s="115"/>
      <c r="D446" s="115"/>
      <c r="E446" s="115"/>
      <c r="F446" s="115"/>
      <c r="G446" s="115"/>
      <c r="H446" s="116"/>
      <c r="I446" s="116"/>
      <c r="J446" s="116"/>
      <c r="K446" s="116"/>
      <c r="L446" s="116"/>
      <c r="M446" s="116"/>
      <c r="N446" s="116"/>
    </row>
    <row r="447" spans="2:14">
      <c r="B447" s="115"/>
      <c r="C447" s="115"/>
      <c r="D447" s="115"/>
      <c r="E447" s="115"/>
      <c r="F447" s="115"/>
      <c r="G447" s="115"/>
      <c r="H447" s="116"/>
      <c r="I447" s="116"/>
      <c r="J447" s="116"/>
      <c r="K447" s="116"/>
      <c r="L447" s="116"/>
      <c r="M447" s="116"/>
      <c r="N447" s="116"/>
    </row>
    <row r="448" spans="2:14">
      <c r="B448" s="115"/>
      <c r="C448" s="115"/>
      <c r="D448" s="115"/>
      <c r="E448" s="115"/>
      <c r="F448" s="115"/>
      <c r="G448" s="115"/>
      <c r="H448" s="116"/>
      <c r="I448" s="116"/>
      <c r="J448" s="116"/>
      <c r="K448" s="116"/>
      <c r="L448" s="116"/>
      <c r="M448" s="116"/>
      <c r="N448" s="116"/>
    </row>
    <row r="449" spans="2:14">
      <c r="B449" s="115"/>
      <c r="C449" s="115"/>
      <c r="D449" s="115"/>
      <c r="E449" s="115"/>
      <c r="F449" s="115"/>
      <c r="G449" s="115"/>
      <c r="H449" s="116"/>
      <c r="I449" s="116"/>
      <c r="J449" s="116"/>
      <c r="K449" s="116"/>
      <c r="L449" s="116"/>
      <c r="M449" s="116"/>
      <c r="N449" s="116"/>
    </row>
    <row r="450" spans="2:14">
      <c r="B450" s="115"/>
      <c r="C450" s="115"/>
      <c r="D450" s="115"/>
      <c r="E450" s="115"/>
      <c r="F450" s="115"/>
      <c r="G450" s="115"/>
      <c r="H450" s="116"/>
      <c r="I450" s="116"/>
      <c r="J450" s="116"/>
      <c r="K450" s="116"/>
      <c r="L450" s="116"/>
      <c r="M450" s="116"/>
      <c r="N450" s="116"/>
    </row>
    <row r="451" spans="2:14">
      <c r="B451" s="115"/>
      <c r="C451" s="115"/>
      <c r="D451" s="115"/>
      <c r="E451" s="115"/>
      <c r="F451" s="115"/>
      <c r="G451" s="115"/>
      <c r="H451" s="116"/>
      <c r="I451" s="116"/>
      <c r="J451" s="116"/>
      <c r="K451" s="116"/>
      <c r="L451" s="116"/>
      <c r="M451" s="116"/>
      <c r="N451" s="116"/>
    </row>
    <row r="452" spans="2:14">
      <c r="B452" s="115"/>
      <c r="C452" s="115"/>
      <c r="D452" s="115"/>
      <c r="E452" s="115"/>
      <c r="F452" s="115"/>
      <c r="G452" s="115"/>
      <c r="H452" s="116"/>
      <c r="I452" s="116"/>
      <c r="J452" s="116"/>
      <c r="K452" s="116"/>
      <c r="L452" s="116"/>
      <c r="M452" s="116"/>
      <c r="N452" s="116"/>
    </row>
    <row r="453" spans="2:14">
      <c r="B453" s="115"/>
      <c r="C453" s="115"/>
      <c r="D453" s="115"/>
      <c r="E453" s="115"/>
      <c r="F453" s="115"/>
      <c r="G453" s="115"/>
      <c r="H453" s="116"/>
      <c r="I453" s="116"/>
      <c r="J453" s="116"/>
      <c r="K453" s="116"/>
      <c r="L453" s="116"/>
      <c r="M453" s="116"/>
      <c r="N453" s="116"/>
    </row>
    <row r="454" spans="2:14">
      <c r="B454" s="115"/>
      <c r="C454" s="115"/>
      <c r="D454" s="115"/>
      <c r="E454" s="115"/>
      <c r="F454" s="115"/>
      <c r="G454" s="115"/>
      <c r="H454" s="116"/>
      <c r="I454" s="116"/>
      <c r="J454" s="116"/>
      <c r="K454" s="116"/>
      <c r="L454" s="116"/>
      <c r="M454" s="116"/>
      <c r="N454" s="116"/>
    </row>
    <row r="455" spans="2:14">
      <c r="B455" s="115"/>
      <c r="C455" s="115"/>
      <c r="D455" s="115"/>
      <c r="E455" s="115"/>
      <c r="F455" s="115"/>
      <c r="G455" s="115"/>
      <c r="H455" s="116"/>
      <c r="I455" s="116"/>
      <c r="J455" s="116"/>
      <c r="K455" s="116"/>
      <c r="L455" s="116"/>
      <c r="M455" s="116"/>
      <c r="N455" s="116"/>
    </row>
    <row r="456" spans="2:14">
      <c r="B456" s="115"/>
      <c r="C456" s="115"/>
      <c r="D456" s="115"/>
      <c r="E456" s="115"/>
      <c r="F456" s="115"/>
      <c r="G456" s="115"/>
      <c r="H456" s="116"/>
      <c r="I456" s="116"/>
      <c r="J456" s="116"/>
      <c r="K456" s="116"/>
      <c r="L456" s="116"/>
      <c r="M456" s="116"/>
      <c r="N456" s="116"/>
    </row>
    <row r="457" spans="2:14">
      <c r="B457" s="115"/>
      <c r="C457" s="115"/>
      <c r="D457" s="115"/>
      <c r="E457" s="115"/>
      <c r="F457" s="115"/>
      <c r="G457" s="115"/>
      <c r="H457" s="116"/>
      <c r="I457" s="116"/>
      <c r="J457" s="116"/>
      <c r="K457" s="116"/>
      <c r="L457" s="116"/>
      <c r="M457" s="116"/>
      <c r="N457" s="116"/>
    </row>
    <row r="458" spans="2:14">
      <c r="B458" s="115"/>
      <c r="C458" s="115"/>
      <c r="D458" s="115"/>
      <c r="E458" s="115"/>
      <c r="F458" s="115"/>
      <c r="G458" s="115"/>
      <c r="H458" s="116"/>
      <c r="I458" s="116"/>
      <c r="J458" s="116"/>
      <c r="K458" s="116"/>
      <c r="L458" s="116"/>
      <c r="M458" s="116"/>
      <c r="N458" s="116"/>
    </row>
    <row r="459" spans="2:14">
      <c r="B459" s="115"/>
      <c r="C459" s="115"/>
      <c r="D459" s="115"/>
      <c r="E459" s="115"/>
      <c r="F459" s="115"/>
      <c r="G459" s="115"/>
      <c r="H459" s="116"/>
      <c r="I459" s="116"/>
      <c r="J459" s="116"/>
      <c r="K459" s="116"/>
      <c r="L459" s="116"/>
      <c r="M459" s="116"/>
      <c r="N459" s="116"/>
    </row>
    <row r="460" spans="2:14">
      <c r="B460" s="115"/>
      <c r="C460" s="115"/>
      <c r="D460" s="115"/>
      <c r="E460" s="115"/>
      <c r="F460" s="115"/>
      <c r="G460" s="115"/>
      <c r="H460" s="116"/>
      <c r="I460" s="116"/>
      <c r="J460" s="116"/>
      <c r="K460" s="116"/>
      <c r="L460" s="116"/>
      <c r="M460" s="116"/>
      <c r="N460" s="116"/>
    </row>
    <row r="461" spans="2:14">
      <c r="B461" s="115"/>
      <c r="C461" s="115"/>
      <c r="D461" s="115"/>
      <c r="E461" s="115"/>
      <c r="F461" s="115"/>
      <c r="G461" s="115"/>
      <c r="H461" s="116"/>
      <c r="I461" s="116"/>
      <c r="J461" s="116"/>
      <c r="K461" s="116"/>
      <c r="L461" s="116"/>
      <c r="M461" s="116"/>
      <c r="N461" s="116"/>
    </row>
    <row r="462" spans="2:14">
      <c r="B462" s="115"/>
      <c r="C462" s="115"/>
      <c r="D462" s="115"/>
      <c r="E462" s="115"/>
      <c r="F462" s="115"/>
      <c r="G462" s="115"/>
      <c r="H462" s="116"/>
      <c r="I462" s="116"/>
      <c r="J462" s="116"/>
      <c r="K462" s="116"/>
      <c r="L462" s="116"/>
      <c r="M462" s="116"/>
      <c r="N462" s="116"/>
    </row>
    <row r="463" spans="2:14">
      <c r="B463" s="115"/>
      <c r="C463" s="115"/>
      <c r="D463" s="115"/>
      <c r="E463" s="115"/>
      <c r="F463" s="115"/>
      <c r="G463" s="115"/>
      <c r="H463" s="116"/>
      <c r="I463" s="116"/>
      <c r="J463" s="116"/>
      <c r="K463" s="116"/>
      <c r="L463" s="116"/>
      <c r="M463" s="116"/>
      <c r="N463" s="116"/>
    </row>
    <row r="464" spans="2:14">
      <c r="B464" s="115"/>
      <c r="C464" s="115"/>
      <c r="D464" s="115"/>
      <c r="E464" s="115"/>
      <c r="F464" s="115"/>
      <c r="G464" s="115"/>
      <c r="H464" s="116"/>
      <c r="I464" s="116"/>
      <c r="J464" s="116"/>
      <c r="K464" s="116"/>
      <c r="L464" s="116"/>
      <c r="M464" s="116"/>
      <c r="N464" s="116"/>
    </row>
    <row r="465" spans="2:14">
      <c r="B465" s="115"/>
      <c r="C465" s="115"/>
      <c r="D465" s="115"/>
      <c r="E465" s="115"/>
      <c r="F465" s="115"/>
      <c r="G465" s="115"/>
      <c r="H465" s="116"/>
      <c r="I465" s="116"/>
      <c r="J465" s="116"/>
      <c r="K465" s="116"/>
      <c r="L465" s="116"/>
      <c r="M465" s="116"/>
      <c r="N465" s="116"/>
    </row>
    <row r="466" spans="2:14">
      <c r="B466" s="115"/>
      <c r="C466" s="115"/>
      <c r="D466" s="115"/>
      <c r="E466" s="115"/>
      <c r="F466" s="115"/>
      <c r="G466" s="115"/>
      <c r="H466" s="116"/>
      <c r="I466" s="116"/>
      <c r="J466" s="116"/>
      <c r="K466" s="116"/>
      <c r="L466" s="116"/>
      <c r="M466" s="116"/>
      <c r="N466" s="116"/>
    </row>
    <row r="467" spans="2:14">
      <c r="B467" s="115"/>
      <c r="C467" s="115"/>
      <c r="D467" s="115"/>
      <c r="E467" s="115"/>
      <c r="F467" s="115"/>
      <c r="G467" s="115"/>
      <c r="H467" s="116"/>
      <c r="I467" s="116"/>
      <c r="J467" s="116"/>
      <c r="K467" s="116"/>
      <c r="L467" s="116"/>
      <c r="M467" s="116"/>
      <c r="N467" s="116"/>
    </row>
    <row r="468" spans="2:14">
      <c r="B468" s="115"/>
      <c r="C468" s="115"/>
      <c r="D468" s="115"/>
      <c r="E468" s="115"/>
      <c r="F468" s="115"/>
      <c r="G468" s="115"/>
      <c r="H468" s="116"/>
      <c r="I468" s="116"/>
      <c r="J468" s="116"/>
      <c r="K468" s="116"/>
      <c r="L468" s="116"/>
      <c r="M468" s="116"/>
      <c r="N468" s="116"/>
    </row>
    <row r="469" spans="2:14">
      <c r="B469" s="115"/>
      <c r="C469" s="115"/>
      <c r="D469" s="115"/>
      <c r="E469" s="115"/>
      <c r="F469" s="115"/>
      <c r="G469" s="115"/>
      <c r="H469" s="116"/>
      <c r="I469" s="116"/>
      <c r="J469" s="116"/>
      <c r="K469" s="116"/>
      <c r="L469" s="116"/>
      <c r="M469" s="116"/>
      <c r="N469" s="116"/>
    </row>
    <row r="470" spans="2:14">
      <c r="B470" s="115"/>
      <c r="C470" s="115"/>
      <c r="D470" s="115"/>
      <c r="E470" s="115"/>
      <c r="F470" s="115"/>
      <c r="G470" s="115"/>
      <c r="H470" s="116"/>
      <c r="I470" s="116"/>
      <c r="J470" s="116"/>
      <c r="K470" s="116"/>
      <c r="L470" s="116"/>
      <c r="M470" s="116"/>
      <c r="N470" s="116"/>
    </row>
    <row r="471" spans="2:14">
      <c r="B471" s="115"/>
      <c r="C471" s="115"/>
      <c r="D471" s="115"/>
      <c r="E471" s="115"/>
      <c r="F471" s="115"/>
      <c r="G471" s="115"/>
      <c r="H471" s="116"/>
      <c r="I471" s="116"/>
      <c r="J471" s="116"/>
      <c r="K471" s="116"/>
      <c r="L471" s="116"/>
      <c r="M471" s="116"/>
      <c r="N471" s="116"/>
    </row>
    <row r="472" spans="2:14">
      <c r="B472" s="115"/>
      <c r="C472" s="115"/>
      <c r="D472" s="115"/>
      <c r="E472" s="115"/>
      <c r="F472" s="115"/>
      <c r="G472" s="115"/>
      <c r="H472" s="116"/>
      <c r="I472" s="116"/>
      <c r="J472" s="116"/>
      <c r="K472" s="116"/>
      <c r="L472" s="116"/>
      <c r="M472" s="116"/>
      <c r="N472" s="116"/>
    </row>
    <row r="473" spans="2:14">
      <c r="B473" s="115"/>
      <c r="C473" s="115"/>
      <c r="D473" s="115"/>
      <c r="E473" s="115"/>
      <c r="F473" s="115"/>
      <c r="G473" s="115"/>
      <c r="H473" s="116"/>
      <c r="I473" s="116"/>
      <c r="J473" s="116"/>
      <c r="K473" s="116"/>
      <c r="L473" s="116"/>
      <c r="M473" s="116"/>
      <c r="N473" s="116"/>
    </row>
    <row r="474" spans="2:14">
      <c r="B474" s="115"/>
      <c r="C474" s="115"/>
      <c r="D474" s="115"/>
      <c r="E474" s="115"/>
      <c r="F474" s="115"/>
      <c r="G474" s="115"/>
      <c r="H474" s="116"/>
      <c r="I474" s="116"/>
      <c r="J474" s="116"/>
      <c r="K474" s="116"/>
      <c r="L474" s="116"/>
      <c r="M474" s="116"/>
      <c r="N474" s="116"/>
    </row>
    <row r="475" spans="2:14">
      <c r="B475" s="115"/>
      <c r="C475" s="115"/>
      <c r="D475" s="115"/>
      <c r="E475" s="115"/>
      <c r="F475" s="115"/>
      <c r="G475" s="115"/>
      <c r="H475" s="116"/>
      <c r="I475" s="116"/>
      <c r="J475" s="116"/>
      <c r="K475" s="116"/>
      <c r="L475" s="116"/>
      <c r="M475" s="116"/>
      <c r="N475" s="116"/>
    </row>
    <row r="476" spans="2:14">
      <c r="B476" s="115"/>
      <c r="C476" s="115"/>
      <c r="D476" s="115"/>
      <c r="E476" s="115"/>
      <c r="F476" s="115"/>
      <c r="G476" s="115"/>
      <c r="H476" s="116"/>
      <c r="I476" s="116"/>
      <c r="J476" s="116"/>
      <c r="K476" s="116"/>
      <c r="L476" s="116"/>
      <c r="M476" s="116"/>
      <c r="N476" s="116"/>
    </row>
    <row r="477" spans="2:14">
      <c r="B477" s="115"/>
      <c r="C477" s="115"/>
      <c r="D477" s="115"/>
      <c r="E477" s="115"/>
      <c r="F477" s="115"/>
      <c r="G477" s="115"/>
      <c r="H477" s="116"/>
      <c r="I477" s="116"/>
      <c r="J477" s="116"/>
      <c r="K477" s="116"/>
      <c r="L477" s="116"/>
      <c r="M477" s="116"/>
      <c r="N477" s="116"/>
    </row>
    <row r="478" spans="2:14">
      <c r="B478" s="115"/>
      <c r="C478" s="115"/>
      <c r="D478" s="115"/>
      <c r="E478" s="115"/>
      <c r="F478" s="115"/>
      <c r="G478" s="115"/>
      <c r="H478" s="116"/>
      <c r="I478" s="116"/>
      <c r="J478" s="116"/>
      <c r="K478" s="116"/>
      <c r="L478" s="116"/>
      <c r="M478" s="116"/>
      <c r="N478" s="116"/>
    </row>
    <row r="479" spans="2:14">
      <c r="B479" s="115"/>
      <c r="C479" s="115"/>
      <c r="D479" s="115"/>
      <c r="E479" s="115"/>
      <c r="F479" s="115"/>
      <c r="G479" s="115"/>
      <c r="H479" s="116"/>
      <c r="I479" s="116"/>
      <c r="J479" s="116"/>
      <c r="K479" s="116"/>
      <c r="L479" s="116"/>
      <c r="M479" s="116"/>
      <c r="N479" s="116"/>
    </row>
    <row r="480" spans="2:14">
      <c r="B480" s="115"/>
      <c r="C480" s="115"/>
      <c r="D480" s="115"/>
      <c r="E480" s="115"/>
      <c r="F480" s="115"/>
      <c r="G480" s="115"/>
      <c r="H480" s="116"/>
      <c r="I480" s="116"/>
      <c r="J480" s="116"/>
      <c r="K480" s="116"/>
      <c r="L480" s="116"/>
      <c r="M480" s="116"/>
      <c r="N480" s="116"/>
    </row>
    <row r="481" spans="2:14">
      <c r="B481" s="115"/>
      <c r="C481" s="115"/>
      <c r="D481" s="115"/>
      <c r="E481" s="115"/>
      <c r="F481" s="115"/>
      <c r="G481" s="115"/>
      <c r="H481" s="116"/>
      <c r="I481" s="116"/>
      <c r="J481" s="116"/>
      <c r="K481" s="116"/>
      <c r="L481" s="116"/>
      <c r="M481" s="116"/>
      <c r="N481" s="116"/>
    </row>
    <row r="482" spans="2:14">
      <c r="B482" s="115"/>
      <c r="C482" s="115"/>
      <c r="D482" s="115"/>
      <c r="E482" s="115"/>
      <c r="F482" s="115"/>
      <c r="G482" s="115"/>
      <c r="H482" s="116"/>
      <c r="I482" s="116"/>
      <c r="J482" s="116"/>
      <c r="K482" s="116"/>
      <c r="L482" s="116"/>
      <c r="M482" s="116"/>
      <c r="N482" s="116"/>
    </row>
    <row r="483" spans="2:14">
      <c r="B483" s="115"/>
      <c r="C483" s="115"/>
      <c r="D483" s="115"/>
      <c r="E483" s="115"/>
      <c r="F483" s="115"/>
      <c r="G483" s="115"/>
      <c r="H483" s="116"/>
      <c r="I483" s="116"/>
      <c r="J483" s="116"/>
      <c r="K483" s="116"/>
      <c r="L483" s="116"/>
      <c r="M483" s="116"/>
      <c r="N483" s="116"/>
    </row>
    <row r="484" spans="2:14">
      <c r="B484" s="115"/>
      <c r="C484" s="115"/>
      <c r="D484" s="115"/>
      <c r="E484" s="115"/>
      <c r="F484" s="115"/>
      <c r="G484" s="115"/>
      <c r="H484" s="116"/>
      <c r="I484" s="116"/>
      <c r="J484" s="116"/>
      <c r="K484" s="116"/>
      <c r="L484" s="116"/>
      <c r="M484" s="116"/>
      <c r="N484" s="116"/>
    </row>
    <row r="485" spans="2:14">
      <c r="B485" s="115"/>
      <c r="C485" s="115"/>
      <c r="D485" s="115"/>
      <c r="E485" s="115"/>
      <c r="F485" s="115"/>
      <c r="G485" s="115"/>
      <c r="H485" s="116"/>
      <c r="I485" s="116"/>
      <c r="J485" s="116"/>
      <c r="K485" s="116"/>
      <c r="L485" s="116"/>
      <c r="M485" s="116"/>
      <c r="N485" s="116"/>
    </row>
    <row r="486" spans="2:14">
      <c r="B486" s="115"/>
      <c r="C486" s="115"/>
      <c r="D486" s="115"/>
      <c r="E486" s="115"/>
      <c r="F486" s="115"/>
      <c r="G486" s="115"/>
      <c r="H486" s="116"/>
      <c r="I486" s="116"/>
      <c r="J486" s="116"/>
      <c r="K486" s="116"/>
      <c r="L486" s="116"/>
      <c r="M486" s="116"/>
      <c r="N486" s="116"/>
    </row>
    <row r="487" spans="2:14">
      <c r="B487" s="115"/>
      <c r="C487" s="115"/>
      <c r="D487" s="115"/>
      <c r="E487" s="115"/>
      <c r="F487" s="115"/>
      <c r="G487" s="115"/>
      <c r="H487" s="116"/>
      <c r="I487" s="116"/>
      <c r="J487" s="116"/>
      <c r="K487" s="116"/>
      <c r="L487" s="116"/>
      <c r="M487" s="116"/>
      <c r="N487" s="116"/>
    </row>
    <row r="488" spans="2:14">
      <c r="B488" s="115"/>
      <c r="C488" s="115"/>
      <c r="D488" s="115"/>
      <c r="E488" s="115"/>
      <c r="F488" s="115"/>
      <c r="G488" s="115"/>
      <c r="H488" s="116"/>
      <c r="I488" s="116"/>
      <c r="J488" s="116"/>
      <c r="K488" s="116"/>
      <c r="L488" s="116"/>
      <c r="M488" s="116"/>
      <c r="N488" s="116"/>
    </row>
    <row r="489" spans="2:14">
      <c r="B489" s="115"/>
      <c r="C489" s="115"/>
      <c r="D489" s="115"/>
      <c r="E489" s="115"/>
      <c r="F489" s="115"/>
      <c r="G489" s="115"/>
      <c r="H489" s="116"/>
      <c r="I489" s="116"/>
      <c r="J489" s="116"/>
      <c r="K489" s="116"/>
      <c r="L489" s="116"/>
      <c r="M489" s="116"/>
      <c r="N489" s="116"/>
    </row>
    <row r="490" spans="2:14">
      <c r="B490" s="115"/>
      <c r="C490" s="115"/>
      <c r="D490" s="115"/>
      <c r="E490" s="115"/>
      <c r="F490" s="115"/>
      <c r="G490" s="115"/>
      <c r="H490" s="116"/>
      <c r="I490" s="116"/>
      <c r="J490" s="116"/>
      <c r="K490" s="116"/>
      <c r="L490" s="116"/>
      <c r="M490" s="116"/>
      <c r="N490" s="116"/>
    </row>
    <row r="491" spans="2:14">
      <c r="B491" s="115"/>
      <c r="C491" s="115"/>
      <c r="D491" s="115"/>
      <c r="E491" s="115"/>
      <c r="F491" s="115"/>
      <c r="G491" s="115"/>
      <c r="H491" s="116"/>
      <c r="I491" s="116"/>
      <c r="J491" s="116"/>
      <c r="K491" s="116"/>
      <c r="L491" s="116"/>
      <c r="M491" s="116"/>
      <c r="N491" s="116"/>
    </row>
    <row r="492" spans="2:14">
      <c r="B492" s="115"/>
      <c r="C492" s="115"/>
      <c r="D492" s="115"/>
      <c r="E492" s="115"/>
      <c r="F492" s="115"/>
      <c r="G492" s="115"/>
      <c r="H492" s="116"/>
      <c r="I492" s="116"/>
      <c r="J492" s="116"/>
      <c r="K492" s="116"/>
      <c r="L492" s="116"/>
      <c r="M492" s="116"/>
      <c r="N492" s="116"/>
    </row>
    <row r="493" spans="2:14">
      <c r="B493" s="115"/>
      <c r="C493" s="115"/>
      <c r="D493" s="115"/>
      <c r="E493" s="115"/>
      <c r="F493" s="115"/>
      <c r="G493" s="115"/>
      <c r="H493" s="116"/>
      <c r="I493" s="116"/>
      <c r="J493" s="116"/>
      <c r="K493" s="116"/>
      <c r="L493" s="116"/>
      <c r="M493" s="116"/>
      <c r="N493" s="116"/>
    </row>
    <row r="494" spans="2:14">
      <c r="B494" s="115"/>
      <c r="C494" s="115"/>
      <c r="D494" s="115"/>
      <c r="E494" s="115"/>
      <c r="F494" s="115"/>
      <c r="G494" s="115"/>
      <c r="H494" s="116"/>
      <c r="I494" s="116"/>
      <c r="J494" s="116"/>
      <c r="K494" s="116"/>
      <c r="L494" s="116"/>
      <c r="M494" s="116"/>
      <c r="N494" s="116"/>
    </row>
    <row r="495" spans="2:14">
      <c r="B495" s="115"/>
      <c r="C495" s="115"/>
      <c r="D495" s="115"/>
      <c r="E495" s="115"/>
      <c r="F495" s="115"/>
      <c r="G495" s="115"/>
      <c r="H495" s="116"/>
      <c r="I495" s="116"/>
      <c r="J495" s="116"/>
      <c r="K495" s="116"/>
      <c r="L495" s="116"/>
      <c r="M495" s="116"/>
      <c r="N495" s="116"/>
    </row>
    <row r="496" spans="2:14">
      <c r="B496" s="115"/>
      <c r="C496" s="115"/>
      <c r="D496" s="115"/>
      <c r="E496" s="115"/>
      <c r="F496" s="115"/>
      <c r="G496" s="115"/>
      <c r="H496" s="116"/>
      <c r="I496" s="116"/>
      <c r="J496" s="116"/>
      <c r="K496" s="116"/>
      <c r="L496" s="116"/>
      <c r="M496" s="116"/>
      <c r="N496" s="116"/>
    </row>
    <row r="497" spans="2:14">
      <c r="B497" s="115"/>
      <c r="C497" s="115"/>
      <c r="D497" s="115"/>
      <c r="E497" s="115"/>
      <c r="F497" s="115"/>
      <c r="G497" s="115"/>
      <c r="H497" s="116"/>
      <c r="I497" s="116"/>
      <c r="J497" s="116"/>
      <c r="K497" s="116"/>
      <c r="L497" s="116"/>
      <c r="M497" s="116"/>
      <c r="N497" s="116"/>
    </row>
    <row r="498" spans="2:14">
      <c r="B498" s="115"/>
      <c r="C498" s="115"/>
      <c r="D498" s="115"/>
      <c r="E498" s="115"/>
      <c r="F498" s="115"/>
      <c r="G498" s="115"/>
      <c r="H498" s="116"/>
      <c r="I498" s="116"/>
      <c r="J498" s="116"/>
      <c r="K498" s="116"/>
      <c r="L498" s="116"/>
      <c r="M498" s="116"/>
      <c r="N498" s="116"/>
    </row>
    <row r="499" spans="2:14">
      <c r="B499" s="115"/>
      <c r="C499" s="115"/>
      <c r="D499" s="115"/>
      <c r="E499" s="115"/>
      <c r="F499" s="115"/>
      <c r="G499" s="115"/>
      <c r="H499" s="116"/>
      <c r="I499" s="116"/>
      <c r="J499" s="116"/>
      <c r="K499" s="116"/>
      <c r="L499" s="116"/>
      <c r="M499" s="116"/>
      <c r="N499" s="116"/>
    </row>
    <row r="500" spans="2:14">
      <c r="B500" s="115"/>
      <c r="C500" s="115"/>
      <c r="D500" s="115"/>
      <c r="E500" s="115"/>
      <c r="F500" s="115"/>
      <c r="G500" s="115"/>
      <c r="H500" s="116"/>
      <c r="I500" s="116"/>
      <c r="J500" s="116"/>
      <c r="K500" s="116"/>
      <c r="L500" s="116"/>
      <c r="M500" s="116"/>
      <c r="N500" s="116"/>
    </row>
    <row r="501" spans="2:14">
      <c r="B501" s="115"/>
      <c r="C501" s="115"/>
      <c r="D501" s="115"/>
      <c r="E501" s="115"/>
      <c r="F501" s="115"/>
      <c r="G501" s="115"/>
      <c r="H501" s="116"/>
      <c r="I501" s="116"/>
      <c r="J501" s="116"/>
      <c r="K501" s="116"/>
      <c r="L501" s="116"/>
      <c r="M501" s="116"/>
      <c r="N501" s="116"/>
    </row>
    <row r="502" spans="2:14">
      <c r="B502" s="115"/>
      <c r="C502" s="115"/>
      <c r="D502" s="115"/>
      <c r="E502" s="115"/>
      <c r="F502" s="115"/>
      <c r="G502" s="115"/>
      <c r="H502" s="116"/>
      <c r="I502" s="116"/>
      <c r="J502" s="116"/>
      <c r="K502" s="116"/>
      <c r="L502" s="116"/>
      <c r="M502" s="116"/>
      <c r="N502" s="116"/>
    </row>
    <row r="503" spans="2:14">
      <c r="B503" s="115"/>
      <c r="C503" s="115"/>
      <c r="D503" s="115"/>
      <c r="E503" s="115"/>
      <c r="F503" s="115"/>
      <c r="G503" s="115"/>
      <c r="H503" s="116"/>
      <c r="I503" s="116"/>
      <c r="J503" s="116"/>
      <c r="K503" s="116"/>
      <c r="L503" s="116"/>
      <c r="M503" s="116"/>
      <c r="N503" s="116"/>
    </row>
    <row r="504" spans="2:14">
      <c r="B504" s="115"/>
      <c r="C504" s="115"/>
      <c r="D504" s="115"/>
      <c r="E504" s="115"/>
      <c r="F504" s="115"/>
      <c r="G504" s="115"/>
      <c r="H504" s="116"/>
      <c r="I504" s="116"/>
      <c r="J504" s="116"/>
      <c r="K504" s="116"/>
      <c r="L504" s="116"/>
      <c r="M504" s="116"/>
      <c r="N504" s="116"/>
    </row>
    <row r="505" spans="2:14">
      <c r="B505" s="115"/>
      <c r="C505" s="115"/>
      <c r="D505" s="115"/>
      <c r="E505" s="115"/>
      <c r="F505" s="115"/>
      <c r="G505" s="115"/>
      <c r="H505" s="116"/>
      <c r="I505" s="116"/>
      <c r="J505" s="116"/>
      <c r="K505" s="116"/>
      <c r="L505" s="116"/>
      <c r="M505" s="116"/>
      <c r="N505" s="116"/>
    </row>
    <row r="506" spans="2:14">
      <c r="B506" s="115"/>
      <c r="C506" s="115"/>
      <c r="D506" s="115"/>
      <c r="E506" s="115"/>
      <c r="F506" s="115"/>
      <c r="G506" s="115"/>
      <c r="H506" s="116"/>
      <c r="I506" s="116"/>
      <c r="J506" s="116"/>
      <c r="K506" s="116"/>
      <c r="L506" s="116"/>
      <c r="M506" s="116"/>
      <c r="N506" s="116"/>
    </row>
    <row r="507" spans="2:14">
      <c r="B507" s="115"/>
      <c r="C507" s="115"/>
      <c r="D507" s="115"/>
      <c r="E507" s="115"/>
      <c r="F507" s="115"/>
      <c r="G507" s="115"/>
      <c r="H507" s="116"/>
      <c r="I507" s="116"/>
      <c r="J507" s="116"/>
      <c r="K507" s="116"/>
      <c r="L507" s="116"/>
      <c r="M507" s="116"/>
      <c r="N507" s="116"/>
    </row>
    <row r="508" spans="2:14">
      <c r="B508" s="115"/>
      <c r="C508" s="115"/>
      <c r="D508" s="115"/>
      <c r="E508" s="115"/>
      <c r="F508" s="115"/>
      <c r="G508" s="115"/>
      <c r="H508" s="116"/>
      <c r="I508" s="116"/>
      <c r="J508" s="116"/>
      <c r="K508" s="116"/>
      <c r="L508" s="116"/>
      <c r="M508" s="116"/>
      <c r="N508" s="116"/>
    </row>
    <row r="509" spans="2:14">
      <c r="B509" s="115"/>
      <c r="C509" s="115"/>
      <c r="D509" s="115"/>
      <c r="E509" s="115"/>
      <c r="F509" s="115"/>
      <c r="G509" s="115"/>
      <c r="H509" s="116"/>
      <c r="I509" s="116"/>
      <c r="J509" s="116"/>
      <c r="K509" s="116"/>
      <c r="L509" s="116"/>
      <c r="M509" s="116"/>
      <c r="N509" s="116"/>
    </row>
    <row r="510" spans="2:14">
      <c r="B510" s="115"/>
      <c r="C510" s="115"/>
      <c r="D510" s="115"/>
      <c r="E510" s="115"/>
      <c r="F510" s="115"/>
      <c r="G510" s="115"/>
      <c r="H510" s="116"/>
      <c r="I510" s="116"/>
      <c r="J510" s="116"/>
      <c r="K510" s="116"/>
      <c r="L510" s="116"/>
      <c r="M510" s="116"/>
      <c r="N510" s="116"/>
    </row>
    <row r="511" spans="2:14">
      <c r="B511" s="115"/>
      <c r="C511" s="115"/>
      <c r="D511" s="115"/>
      <c r="E511" s="115"/>
      <c r="F511" s="115"/>
      <c r="G511" s="115"/>
      <c r="H511" s="116"/>
      <c r="I511" s="116"/>
      <c r="J511" s="116"/>
      <c r="K511" s="116"/>
      <c r="L511" s="116"/>
      <c r="M511" s="116"/>
      <c r="N511" s="116"/>
    </row>
    <row r="512" spans="2:14">
      <c r="B512" s="115"/>
      <c r="C512" s="115"/>
      <c r="D512" s="115"/>
      <c r="E512" s="115"/>
      <c r="F512" s="115"/>
      <c r="G512" s="115"/>
      <c r="H512" s="116"/>
      <c r="I512" s="116"/>
      <c r="J512" s="116"/>
      <c r="K512" s="116"/>
      <c r="L512" s="116"/>
      <c r="M512" s="116"/>
      <c r="N512" s="116"/>
    </row>
    <row r="513" spans="2:14">
      <c r="B513" s="115"/>
      <c r="C513" s="115"/>
      <c r="D513" s="115"/>
      <c r="E513" s="115"/>
      <c r="F513" s="115"/>
      <c r="G513" s="115"/>
      <c r="H513" s="116"/>
      <c r="I513" s="116"/>
      <c r="J513" s="116"/>
      <c r="K513" s="116"/>
      <c r="L513" s="116"/>
      <c r="M513" s="116"/>
      <c r="N513" s="116"/>
    </row>
    <row r="514" spans="2:14">
      <c r="B514" s="115"/>
      <c r="C514" s="115"/>
      <c r="D514" s="115"/>
      <c r="E514" s="115"/>
      <c r="F514" s="115"/>
      <c r="G514" s="115"/>
      <c r="H514" s="116"/>
      <c r="I514" s="116"/>
      <c r="J514" s="116"/>
      <c r="K514" s="116"/>
      <c r="L514" s="116"/>
      <c r="M514" s="116"/>
      <c r="N514" s="116"/>
    </row>
    <row r="515" spans="2:14">
      <c r="B515" s="115"/>
      <c r="C515" s="115"/>
      <c r="D515" s="115"/>
      <c r="E515" s="115"/>
      <c r="F515" s="115"/>
      <c r="G515" s="115"/>
      <c r="H515" s="116"/>
      <c r="I515" s="116"/>
      <c r="J515" s="116"/>
      <c r="K515" s="116"/>
      <c r="L515" s="116"/>
      <c r="M515" s="116"/>
      <c r="N515" s="116"/>
    </row>
    <row r="516" spans="2:14">
      <c r="B516" s="115"/>
      <c r="C516" s="115"/>
      <c r="D516" s="115"/>
      <c r="E516" s="115"/>
      <c r="F516" s="115"/>
      <c r="G516" s="115"/>
      <c r="H516" s="116"/>
      <c r="I516" s="116"/>
      <c r="J516" s="116"/>
      <c r="K516" s="116"/>
      <c r="L516" s="116"/>
      <c r="M516" s="116"/>
      <c r="N516" s="116"/>
    </row>
    <row r="517" spans="2:14">
      <c r="B517" s="115"/>
      <c r="C517" s="115"/>
      <c r="D517" s="115"/>
      <c r="E517" s="115"/>
      <c r="F517" s="115"/>
      <c r="G517" s="115"/>
      <c r="H517" s="116"/>
      <c r="I517" s="116"/>
      <c r="J517" s="116"/>
      <c r="K517" s="116"/>
      <c r="L517" s="116"/>
      <c r="M517" s="116"/>
      <c r="N517" s="116"/>
    </row>
    <row r="518" spans="2:14">
      <c r="B518" s="115"/>
      <c r="C518" s="115"/>
      <c r="D518" s="115"/>
      <c r="E518" s="115"/>
      <c r="F518" s="115"/>
      <c r="G518" s="115"/>
      <c r="H518" s="116"/>
      <c r="I518" s="116"/>
      <c r="J518" s="116"/>
      <c r="K518" s="116"/>
      <c r="L518" s="116"/>
      <c r="M518" s="116"/>
      <c r="N518" s="116"/>
    </row>
    <row r="519" spans="2:14">
      <c r="B519" s="115"/>
      <c r="C519" s="115"/>
      <c r="D519" s="115"/>
      <c r="E519" s="115"/>
      <c r="F519" s="115"/>
      <c r="G519" s="115"/>
      <c r="H519" s="116"/>
      <c r="I519" s="116"/>
      <c r="J519" s="116"/>
      <c r="K519" s="116"/>
      <c r="L519" s="116"/>
      <c r="M519" s="116"/>
      <c r="N519" s="116"/>
    </row>
    <row r="520" spans="2:14">
      <c r="B520" s="115"/>
      <c r="C520" s="115"/>
      <c r="D520" s="115"/>
      <c r="E520" s="115"/>
      <c r="F520" s="115"/>
      <c r="G520" s="115"/>
      <c r="H520" s="116"/>
      <c r="I520" s="116"/>
      <c r="J520" s="116"/>
      <c r="K520" s="116"/>
      <c r="L520" s="116"/>
      <c r="M520" s="116"/>
      <c r="N520" s="116"/>
    </row>
    <row r="521" spans="2:14">
      <c r="B521" s="115"/>
      <c r="C521" s="115"/>
      <c r="D521" s="115"/>
      <c r="E521" s="115"/>
      <c r="F521" s="115"/>
      <c r="G521" s="115"/>
      <c r="H521" s="116"/>
      <c r="I521" s="116"/>
      <c r="J521" s="116"/>
      <c r="K521" s="116"/>
      <c r="L521" s="116"/>
      <c r="M521" s="116"/>
      <c r="N521" s="116"/>
    </row>
    <row r="522" spans="2:14">
      <c r="B522" s="115"/>
      <c r="C522" s="115"/>
      <c r="D522" s="115"/>
      <c r="E522" s="115"/>
      <c r="F522" s="115"/>
      <c r="G522" s="115"/>
      <c r="H522" s="116"/>
      <c r="I522" s="116"/>
      <c r="J522" s="116"/>
      <c r="K522" s="116"/>
      <c r="L522" s="116"/>
      <c r="M522" s="116"/>
      <c r="N522" s="116"/>
    </row>
    <row r="523" spans="2:14">
      <c r="B523" s="115"/>
      <c r="C523" s="115"/>
      <c r="D523" s="115"/>
      <c r="E523" s="115"/>
      <c r="F523" s="115"/>
      <c r="G523" s="115"/>
      <c r="H523" s="116"/>
      <c r="I523" s="116"/>
      <c r="J523" s="116"/>
      <c r="K523" s="116"/>
      <c r="L523" s="116"/>
      <c r="M523" s="116"/>
      <c r="N523" s="116"/>
    </row>
    <row r="524" spans="2:14">
      <c r="B524" s="115"/>
      <c r="C524" s="115"/>
      <c r="D524" s="115"/>
      <c r="E524" s="115"/>
      <c r="F524" s="115"/>
      <c r="G524" s="115"/>
      <c r="H524" s="116"/>
      <c r="I524" s="116"/>
      <c r="J524" s="116"/>
      <c r="K524" s="116"/>
      <c r="L524" s="116"/>
      <c r="M524" s="116"/>
      <c r="N524" s="116"/>
    </row>
    <row r="525" spans="2:14">
      <c r="B525" s="115"/>
      <c r="C525" s="115"/>
      <c r="D525" s="115"/>
      <c r="E525" s="115"/>
      <c r="F525" s="115"/>
      <c r="G525" s="115"/>
      <c r="H525" s="116"/>
      <c r="I525" s="116"/>
      <c r="J525" s="116"/>
      <c r="K525" s="116"/>
      <c r="L525" s="116"/>
      <c r="M525" s="116"/>
      <c r="N525" s="116"/>
    </row>
    <row r="526" spans="2:14">
      <c r="B526" s="115"/>
      <c r="C526" s="115"/>
      <c r="D526" s="115"/>
      <c r="E526" s="115"/>
      <c r="F526" s="115"/>
      <c r="G526" s="115"/>
      <c r="H526" s="116"/>
      <c r="I526" s="116"/>
      <c r="J526" s="116"/>
      <c r="K526" s="116"/>
      <c r="L526" s="116"/>
      <c r="M526" s="116"/>
      <c r="N526" s="116"/>
    </row>
    <row r="527" spans="2:14">
      <c r="B527" s="115"/>
      <c r="C527" s="115"/>
      <c r="D527" s="115"/>
      <c r="E527" s="115"/>
      <c r="F527" s="115"/>
      <c r="G527" s="115"/>
      <c r="H527" s="116"/>
      <c r="I527" s="116"/>
      <c r="J527" s="116"/>
      <c r="K527" s="116"/>
      <c r="L527" s="116"/>
      <c r="M527" s="116"/>
      <c r="N527" s="116"/>
    </row>
    <row r="528" spans="2:14">
      <c r="B528" s="115"/>
      <c r="C528" s="115"/>
      <c r="D528" s="115"/>
      <c r="E528" s="115"/>
      <c r="F528" s="115"/>
      <c r="G528" s="115"/>
      <c r="H528" s="116"/>
      <c r="I528" s="116"/>
      <c r="J528" s="116"/>
      <c r="K528" s="116"/>
      <c r="L528" s="116"/>
      <c r="M528" s="116"/>
      <c r="N528" s="116"/>
    </row>
    <row r="529" spans="2:14">
      <c r="B529" s="115"/>
      <c r="C529" s="115"/>
      <c r="D529" s="115"/>
      <c r="E529" s="115"/>
      <c r="F529" s="115"/>
      <c r="G529" s="115"/>
      <c r="H529" s="116"/>
      <c r="I529" s="116"/>
      <c r="J529" s="116"/>
      <c r="K529" s="116"/>
      <c r="L529" s="116"/>
      <c r="M529" s="116"/>
      <c r="N529" s="116"/>
    </row>
    <row r="530" spans="2:14">
      <c r="B530" s="115"/>
      <c r="C530" s="115"/>
      <c r="D530" s="115"/>
      <c r="E530" s="115"/>
      <c r="F530" s="115"/>
      <c r="G530" s="115"/>
      <c r="H530" s="116"/>
      <c r="I530" s="116"/>
      <c r="J530" s="116"/>
      <c r="K530" s="116"/>
      <c r="L530" s="116"/>
      <c r="M530" s="116"/>
      <c r="N530" s="116"/>
    </row>
    <row r="531" spans="2:14">
      <c r="B531" s="115"/>
      <c r="C531" s="115"/>
      <c r="D531" s="115"/>
      <c r="E531" s="115"/>
      <c r="F531" s="115"/>
      <c r="G531" s="115"/>
      <c r="H531" s="116"/>
      <c r="I531" s="116"/>
      <c r="J531" s="116"/>
      <c r="K531" s="116"/>
      <c r="L531" s="116"/>
      <c r="M531" s="116"/>
      <c r="N531" s="116"/>
    </row>
    <row r="532" spans="2:14">
      <c r="B532" s="115"/>
      <c r="C532" s="115"/>
      <c r="D532" s="115"/>
      <c r="E532" s="115"/>
      <c r="F532" s="115"/>
      <c r="G532" s="115"/>
      <c r="H532" s="116"/>
      <c r="I532" s="116"/>
      <c r="J532" s="116"/>
      <c r="K532" s="116"/>
      <c r="L532" s="116"/>
      <c r="M532" s="116"/>
      <c r="N532" s="116"/>
    </row>
    <row r="533" spans="2:14">
      <c r="B533" s="115"/>
      <c r="C533" s="115"/>
      <c r="D533" s="115"/>
      <c r="E533" s="115"/>
      <c r="F533" s="115"/>
      <c r="G533" s="115"/>
      <c r="H533" s="116"/>
      <c r="I533" s="116"/>
      <c r="J533" s="116"/>
      <c r="K533" s="116"/>
      <c r="L533" s="116"/>
      <c r="M533" s="116"/>
      <c r="N533" s="116"/>
    </row>
    <row r="534" spans="2:14">
      <c r="B534" s="115"/>
      <c r="C534" s="115"/>
      <c r="D534" s="115"/>
      <c r="E534" s="115"/>
      <c r="F534" s="115"/>
      <c r="G534" s="115"/>
      <c r="H534" s="116"/>
      <c r="I534" s="116"/>
      <c r="J534" s="116"/>
      <c r="K534" s="116"/>
      <c r="L534" s="116"/>
      <c r="M534" s="116"/>
      <c r="N534" s="116"/>
    </row>
    <row r="535" spans="2:14">
      <c r="B535" s="115"/>
      <c r="C535" s="115"/>
      <c r="D535" s="115"/>
      <c r="E535" s="115"/>
      <c r="F535" s="115"/>
      <c r="G535" s="115"/>
      <c r="H535" s="116"/>
      <c r="I535" s="116"/>
      <c r="J535" s="116"/>
      <c r="K535" s="116"/>
      <c r="L535" s="116"/>
      <c r="M535" s="116"/>
      <c r="N535" s="116"/>
    </row>
    <row r="536" spans="2:14">
      <c r="B536" s="115"/>
      <c r="C536" s="115"/>
      <c r="D536" s="115"/>
      <c r="E536" s="115"/>
      <c r="F536" s="115"/>
      <c r="G536" s="115"/>
      <c r="H536" s="116"/>
      <c r="I536" s="116"/>
      <c r="J536" s="116"/>
      <c r="K536" s="116"/>
      <c r="L536" s="116"/>
      <c r="M536" s="116"/>
      <c r="N536" s="116"/>
    </row>
    <row r="537" spans="2:14">
      <c r="B537" s="115"/>
      <c r="C537" s="115"/>
      <c r="D537" s="115"/>
      <c r="E537" s="115"/>
      <c r="F537" s="115"/>
      <c r="G537" s="115"/>
      <c r="H537" s="116"/>
      <c r="I537" s="116"/>
      <c r="J537" s="116"/>
      <c r="K537" s="116"/>
      <c r="L537" s="116"/>
      <c r="M537" s="116"/>
      <c r="N537" s="116"/>
    </row>
    <row r="538" spans="2:14">
      <c r="B538" s="115"/>
      <c r="C538" s="115"/>
      <c r="D538" s="115"/>
      <c r="E538" s="115"/>
      <c r="F538" s="115"/>
      <c r="G538" s="115"/>
      <c r="H538" s="116"/>
      <c r="I538" s="116"/>
      <c r="J538" s="116"/>
      <c r="K538" s="116"/>
      <c r="L538" s="116"/>
      <c r="M538" s="116"/>
      <c r="N538" s="116"/>
    </row>
    <row r="539" spans="2:14">
      <c r="B539" s="115"/>
      <c r="C539" s="115"/>
      <c r="D539" s="115"/>
      <c r="E539" s="115"/>
      <c r="F539" s="115"/>
      <c r="G539" s="115"/>
      <c r="H539" s="116"/>
      <c r="I539" s="116"/>
      <c r="J539" s="116"/>
      <c r="K539" s="116"/>
      <c r="L539" s="116"/>
      <c r="M539" s="116"/>
      <c r="N539" s="116"/>
    </row>
    <row r="540" spans="2:14">
      <c r="B540" s="115"/>
      <c r="C540" s="115"/>
      <c r="D540" s="115"/>
      <c r="E540" s="115"/>
      <c r="F540" s="115"/>
      <c r="G540" s="115"/>
      <c r="H540" s="116"/>
      <c r="I540" s="116"/>
      <c r="J540" s="116"/>
      <c r="K540" s="116"/>
      <c r="L540" s="116"/>
      <c r="M540" s="116"/>
      <c r="N540" s="116"/>
    </row>
    <row r="541" spans="2:14">
      <c r="B541" s="115"/>
      <c r="C541" s="115"/>
      <c r="D541" s="115"/>
      <c r="E541" s="115"/>
      <c r="F541" s="115"/>
      <c r="G541" s="115"/>
      <c r="H541" s="116"/>
      <c r="I541" s="116"/>
      <c r="J541" s="116"/>
      <c r="K541" s="116"/>
      <c r="L541" s="116"/>
      <c r="M541" s="116"/>
      <c r="N541" s="116"/>
    </row>
    <row r="542" spans="2:14">
      <c r="B542" s="115"/>
      <c r="C542" s="115"/>
      <c r="D542" s="115"/>
      <c r="E542" s="115"/>
      <c r="F542" s="115"/>
      <c r="G542" s="115"/>
      <c r="H542" s="116"/>
      <c r="I542" s="116"/>
      <c r="J542" s="116"/>
      <c r="K542" s="116"/>
      <c r="L542" s="116"/>
      <c r="M542" s="116"/>
      <c r="N542" s="116"/>
    </row>
    <row r="543" spans="2:14">
      <c r="B543" s="115"/>
      <c r="C543" s="115"/>
      <c r="D543" s="115"/>
      <c r="E543" s="115"/>
      <c r="F543" s="115"/>
      <c r="G543" s="115"/>
      <c r="H543" s="116"/>
      <c r="I543" s="116"/>
      <c r="J543" s="116"/>
      <c r="K543" s="116"/>
      <c r="L543" s="116"/>
      <c r="M543" s="116"/>
      <c r="N543" s="116"/>
    </row>
    <row r="544" spans="2:14">
      <c r="B544" s="115"/>
      <c r="C544" s="115"/>
      <c r="D544" s="115"/>
      <c r="E544" s="115"/>
      <c r="F544" s="115"/>
      <c r="G544" s="115"/>
      <c r="H544" s="116"/>
      <c r="I544" s="116"/>
      <c r="J544" s="116"/>
      <c r="K544" s="116"/>
      <c r="L544" s="116"/>
      <c r="M544" s="116"/>
      <c r="N544" s="116"/>
    </row>
    <row r="545" spans="2:14">
      <c r="B545" s="115"/>
      <c r="C545" s="115"/>
      <c r="D545" s="115"/>
      <c r="E545" s="115"/>
      <c r="F545" s="115"/>
      <c r="G545" s="115"/>
      <c r="H545" s="116"/>
      <c r="I545" s="116"/>
      <c r="J545" s="116"/>
      <c r="K545" s="116"/>
      <c r="L545" s="116"/>
      <c r="M545" s="116"/>
      <c r="N545" s="116"/>
    </row>
    <row r="546" spans="2:14">
      <c r="B546" s="115"/>
      <c r="C546" s="115"/>
      <c r="D546" s="115"/>
      <c r="E546" s="115"/>
      <c r="F546" s="115"/>
      <c r="G546" s="115"/>
      <c r="H546" s="116"/>
      <c r="I546" s="116"/>
      <c r="J546" s="116"/>
      <c r="K546" s="116"/>
      <c r="L546" s="116"/>
      <c r="M546" s="116"/>
      <c r="N546" s="116"/>
    </row>
    <row r="547" spans="2:14">
      <c r="B547" s="115"/>
      <c r="C547" s="115"/>
      <c r="D547" s="115"/>
      <c r="E547" s="115"/>
      <c r="F547" s="115"/>
      <c r="G547" s="115"/>
      <c r="H547" s="116"/>
      <c r="I547" s="116"/>
      <c r="J547" s="116"/>
      <c r="K547" s="116"/>
      <c r="L547" s="116"/>
      <c r="M547" s="116"/>
      <c r="N547" s="116"/>
    </row>
    <row r="548" spans="2:14">
      <c r="B548" s="115"/>
      <c r="C548" s="115"/>
      <c r="D548" s="115"/>
      <c r="E548" s="115"/>
      <c r="F548" s="115"/>
      <c r="G548" s="115"/>
      <c r="H548" s="116"/>
      <c r="I548" s="116"/>
      <c r="J548" s="116"/>
      <c r="K548" s="116"/>
      <c r="L548" s="116"/>
      <c r="M548" s="116"/>
      <c r="N548" s="116"/>
    </row>
    <row r="549" spans="2:14">
      <c r="B549" s="115"/>
      <c r="C549" s="115"/>
      <c r="D549" s="115"/>
      <c r="E549" s="115"/>
      <c r="F549" s="115"/>
      <c r="G549" s="115"/>
      <c r="H549" s="116"/>
      <c r="I549" s="116"/>
      <c r="J549" s="116"/>
      <c r="K549" s="116"/>
      <c r="L549" s="116"/>
      <c r="M549" s="116"/>
      <c r="N549" s="116"/>
    </row>
    <row r="550" spans="2:14">
      <c r="B550" s="115"/>
      <c r="C550" s="115"/>
      <c r="D550" s="115"/>
      <c r="E550" s="115"/>
      <c r="F550" s="115"/>
      <c r="G550" s="115"/>
      <c r="H550" s="116"/>
      <c r="I550" s="116"/>
      <c r="J550" s="116"/>
      <c r="K550" s="116"/>
      <c r="L550" s="116"/>
      <c r="M550" s="116"/>
      <c r="N550" s="116"/>
    </row>
    <row r="551" spans="2:14">
      <c r="B551" s="115"/>
      <c r="C551" s="115"/>
      <c r="D551" s="115"/>
      <c r="E551" s="115"/>
      <c r="F551" s="115"/>
      <c r="G551" s="115"/>
      <c r="H551" s="116"/>
      <c r="I551" s="116"/>
      <c r="J551" s="116"/>
      <c r="K551" s="116"/>
      <c r="L551" s="116"/>
      <c r="M551" s="116"/>
      <c r="N551" s="116"/>
    </row>
    <row r="552" spans="2:14">
      <c r="B552" s="115"/>
      <c r="C552" s="115"/>
      <c r="D552" s="115"/>
      <c r="E552" s="115"/>
      <c r="F552" s="115"/>
      <c r="G552" s="115"/>
      <c r="H552" s="116"/>
      <c r="I552" s="116"/>
      <c r="J552" s="116"/>
      <c r="K552" s="116"/>
      <c r="L552" s="116"/>
      <c r="M552" s="116"/>
      <c r="N552" s="116"/>
    </row>
    <row r="553" spans="2:14">
      <c r="B553" s="115"/>
      <c r="C553" s="115"/>
      <c r="D553" s="115"/>
      <c r="E553" s="115"/>
      <c r="F553" s="115"/>
      <c r="G553" s="115"/>
      <c r="H553" s="116"/>
      <c r="I553" s="116"/>
      <c r="J553" s="116"/>
      <c r="K553" s="116"/>
      <c r="L553" s="116"/>
      <c r="M553" s="116"/>
      <c r="N553" s="116"/>
    </row>
    <row r="554" spans="2:14">
      <c r="B554" s="115"/>
      <c r="C554" s="115"/>
      <c r="D554" s="115"/>
      <c r="E554" s="115"/>
      <c r="F554" s="115"/>
      <c r="G554" s="115"/>
      <c r="H554" s="116"/>
      <c r="I554" s="116"/>
      <c r="J554" s="116"/>
      <c r="K554" s="116"/>
      <c r="L554" s="116"/>
      <c r="M554" s="116"/>
      <c r="N554" s="116"/>
    </row>
    <row r="555" spans="2:14">
      <c r="B555" s="115"/>
      <c r="C555" s="115"/>
      <c r="D555" s="115"/>
      <c r="E555" s="115"/>
      <c r="F555" s="115"/>
      <c r="G555" s="115"/>
      <c r="H555" s="116"/>
      <c r="I555" s="116"/>
      <c r="J555" s="116"/>
      <c r="K555" s="116"/>
      <c r="L555" s="116"/>
      <c r="M555" s="116"/>
      <c r="N555" s="116"/>
    </row>
    <row r="556" spans="2:14">
      <c r="B556" s="115"/>
      <c r="C556" s="115"/>
      <c r="D556" s="115"/>
      <c r="E556" s="115"/>
      <c r="F556" s="115"/>
      <c r="G556" s="115"/>
      <c r="H556" s="116"/>
      <c r="I556" s="116"/>
      <c r="J556" s="116"/>
      <c r="K556" s="116"/>
      <c r="L556" s="116"/>
      <c r="M556" s="116"/>
      <c r="N556" s="116"/>
    </row>
    <row r="557" spans="2:14">
      <c r="B557" s="115"/>
      <c r="C557" s="115"/>
      <c r="D557" s="115"/>
      <c r="E557" s="115"/>
      <c r="F557" s="115"/>
      <c r="G557" s="115"/>
      <c r="H557" s="116"/>
      <c r="I557" s="116"/>
      <c r="J557" s="116"/>
      <c r="K557" s="116"/>
      <c r="L557" s="116"/>
      <c r="M557" s="116"/>
      <c r="N557" s="116"/>
    </row>
    <row r="558" spans="2:14">
      <c r="B558" s="115"/>
      <c r="C558" s="115"/>
      <c r="D558" s="115"/>
      <c r="E558" s="115"/>
      <c r="F558" s="115"/>
      <c r="G558" s="115"/>
      <c r="H558" s="116"/>
      <c r="I558" s="116"/>
      <c r="J558" s="116"/>
      <c r="K558" s="116"/>
      <c r="L558" s="116"/>
      <c r="M558" s="116"/>
      <c r="N558" s="116"/>
    </row>
    <row r="559" spans="2:14">
      <c r="B559" s="115"/>
      <c r="C559" s="115"/>
      <c r="D559" s="115"/>
      <c r="E559" s="115"/>
      <c r="F559" s="115"/>
      <c r="G559" s="115"/>
      <c r="H559" s="116"/>
      <c r="I559" s="116"/>
      <c r="J559" s="116"/>
      <c r="K559" s="116"/>
      <c r="L559" s="116"/>
      <c r="M559" s="116"/>
      <c r="N559" s="116"/>
    </row>
    <row r="560" spans="2:14">
      <c r="B560" s="115"/>
      <c r="C560" s="115"/>
      <c r="D560" s="115"/>
      <c r="E560" s="115"/>
      <c r="F560" s="115"/>
      <c r="G560" s="115"/>
      <c r="H560" s="116"/>
      <c r="I560" s="116"/>
      <c r="J560" s="116"/>
      <c r="K560" s="116"/>
      <c r="L560" s="116"/>
      <c r="M560" s="116"/>
      <c r="N560" s="116"/>
    </row>
    <row r="561" spans="2:14">
      <c r="B561" s="115"/>
      <c r="C561" s="115"/>
      <c r="D561" s="115"/>
      <c r="E561" s="115"/>
      <c r="F561" s="115"/>
      <c r="G561" s="115"/>
      <c r="H561" s="116"/>
      <c r="I561" s="116"/>
      <c r="J561" s="116"/>
      <c r="K561" s="116"/>
      <c r="L561" s="116"/>
      <c r="M561" s="116"/>
      <c r="N561" s="116"/>
    </row>
    <row r="562" spans="2:14">
      <c r="B562" s="115"/>
      <c r="C562" s="115"/>
      <c r="D562" s="115"/>
      <c r="E562" s="115"/>
      <c r="F562" s="115"/>
      <c r="G562" s="115"/>
      <c r="H562" s="116"/>
      <c r="I562" s="116"/>
      <c r="J562" s="116"/>
      <c r="K562" s="116"/>
      <c r="L562" s="116"/>
      <c r="M562" s="116"/>
      <c r="N562" s="116"/>
    </row>
    <row r="563" spans="2:14">
      <c r="B563" s="115"/>
      <c r="C563" s="115"/>
      <c r="D563" s="115"/>
      <c r="E563" s="115"/>
      <c r="F563" s="115"/>
      <c r="G563" s="115"/>
      <c r="H563" s="116"/>
      <c r="I563" s="116"/>
      <c r="J563" s="116"/>
      <c r="K563" s="116"/>
      <c r="L563" s="116"/>
      <c r="M563" s="116"/>
      <c r="N563" s="116"/>
    </row>
    <row r="564" spans="2:14">
      <c r="B564" s="115"/>
      <c r="C564" s="115"/>
      <c r="D564" s="115"/>
      <c r="E564" s="115"/>
      <c r="F564" s="115"/>
      <c r="G564" s="115"/>
      <c r="H564" s="116"/>
      <c r="I564" s="116"/>
      <c r="J564" s="116"/>
      <c r="K564" s="116"/>
      <c r="L564" s="116"/>
      <c r="M564" s="116"/>
      <c r="N564" s="116"/>
    </row>
    <row r="565" spans="2:14">
      <c r="B565" s="115"/>
      <c r="C565" s="115"/>
      <c r="D565" s="115"/>
      <c r="E565" s="115"/>
      <c r="F565" s="115"/>
      <c r="G565" s="115"/>
      <c r="H565" s="116"/>
      <c r="I565" s="116"/>
      <c r="J565" s="116"/>
      <c r="K565" s="116"/>
      <c r="L565" s="116"/>
      <c r="M565" s="116"/>
      <c r="N565" s="116"/>
    </row>
    <row r="566" spans="2:14">
      <c r="B566" s="115"/>
      <c r="C566" s="115"/>
      <c r="D566" s="115"/>
      <c r="E566" s="115"/>
      <c r="F566" s="115"/>
      <c r="G566" s="115"/>
      <c r="H566" s="116"/>
      <c r="I566" s="116"/>
      <c r="J566" s="116"/>
      <c r="K566" s="116"/>
      <c r="L566" s="116"/>
      <c r="M566" s="116"/>
      <c r="N566" s="116"/>
    </row>
    <row r="567" spans="2:14">
      <c r="B567" s="115"/>
      <c r="C567" s="115"/>
      <c r="D567" s="115"/>
      <c r="E567" s="115"/>
      <c r="F567" s="115"/>
      <c r="G567" s="115"/>
      <c r="H567" s="116"/>
      <c r="I567" s="116"/>
      <c r="J567" s="116"/>
      <c r="K567" s="116"/>
      <c r="L567" s="116"/>
      <c r="M567" s="116"/>
      <c r="N567" s="116"/>
    </row>
    <row r="568" spans="2:14">
      <c r="B568" s="115"/>
      <c r="C568" s="115"/>
      <c r="D568" s="115"/>
      <c r="E568" s="115"/>
      <c r="F568" s="115"/>
      <c r="G568" s="115"/>
      <c r="H568" s="116"/>
      <c r="I568" s="116"/>
      <c r="J568" s="116"/>
      <c r="K568" s="116"/>
      <c r="L568" s="116"/>
      <c r="M568" s="116"/>
      <c r="N568" s="116"/>
    </row>
    <row r="569" spans="2:14">
      <c r="B569" s="115"/>
      <c r="C569" s="115"/>
      <c r="D569" s="115"/>
      <c r="E569" s="115"/>
      <c r="F569" s="115"/>
      <c r="G569" s="115"/>
      <c r="H569" s="116"/>
      <c r="I569" s="116"/>
      <c r="J569" s="116"/>
      <c r="K569" s="116"/>
      <c r="L569" s="116"/>
      <c r="M569" s="116"/>
      <c r="N569" s="116"/>
    </row>
    <row r="570" spans="2:14">
      <c r="B570" s="115"/>
      <c r="C570" s="115"/>
      <c r="D570" s="115"/>
      <c r="E570" s="115"/>
      <c r="F570" s="115"/>
      <c r="G570" s="115"/>
      <c r="H570" s="116"/>
      <c r="I570" s="116"/>
      <c r="J570" s="116"/>
      <c r="K570" s="116"/>
      <c r="L570" s="116"/>
      <c r="M570" s="116"/>
      <c r="N570" s="116"/>
    </row>
    <row r="571" spans="2:14">
      <c r="B571" s="115"/>
      <c r="C571" s="115"/>
      <c r="D571" s="115"/>
      <c r="E571" s="115"/>
      <c r="F571" s="115"/>
      <c r="G571" s="115"/>
      <c r="H571" s="116"/>
      <c r="I571" s="116"/>
      <c r="J571" s="116"/>
      <c r="K571" s="116"/>
      <c r="L571" s="116"/>
      <c r="M571" s="116"/>
      <c r="N571" s="116"/>
    </row>
    <row r="572" spans="2:14">
      <c r="B572" s="115"/>
      <c r="C572" s="115"/>
      <c r="D572" s="115"/>
      <c r="E572" s="115"/>
      <c r="F572" s="115"/>
      <c r="G572" s="115"/>
      <c r="H572" s="116"/>
      <c r="I572" s="116"/>
      <c r="J572" s="116"/>
      <c r="K572" s="116"/>
      <c r="L572" s="116"/>
      <c r="M572" s="116"/>
      <c r="N572" s="116"/>
    </row>
    <row r="573" spans="2:14">
      <c r="B573" s="115"/>
      <c r="C573" s="115"/>
      <c r="D573" s="115"/>
      <c r="E573" s="115"/>
      <c r="F573" s="115"/>
      <c r="G573" s="115"/>
      <c r="H573" s="116"/>
      <c r="I573" s="116"/>
      <c r="J573" s="116"/>
      <c r="K573" s="116"/>
      <c r="L573" s="116"/>
      <c r="M573" s="116"/>
      <c r="N573" s="116"/>
    </row>
  </sheetData>
  <sheetProtection sheet="1" objects="1" scenarios="1"/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79 B81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525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57.140625" style="2" bestFit="1" customWidth="1"/>
    <col min="4" max="4" width="5.42578125" style="2" bestFit="1" customWidth="1"/>
    <col min="5" max="5" width="9" style="2" bestFit="1" customWidth="1"/>
    <col min="6" max="6" width="8.5703125" style="1" customWidth="1"/>
    <col min="7" max="7" width="6.5703125" style="1" bestFit="1" customWidth="1"/>
    <col min="8" max="8" width="7.85546875" style="1" bestFit="1" customWidth="1"/>
    <col min="9" max="9" width="12.28515625" style="1" bestFit="1" customWidth="1"/>
    <col min="10" max="10" width="13.140625" style="1" bestFit="1" customWidth="1"/>
    <col min="11" max="11" width="11.85546875" style="1" bestFit="1" customWidth="1"/>
    <col min="12" max="12" width="11.28515625" style="1" bestFit="1" customWidth="1"/>
    <col min="13" max="13" width="14.14062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15">
      <c r="B1" s="46" t="s">
        <v>144</v>
      </c>
      <c r="C1" s="67" t="s" vm="1">
        <v>229</v>
      </c>
    </row>
    <row r="2" spans="2:15">
      <c r="B2" s="46" t="s">
        <v>143</v>
      </c>
      <c r="C2" s="67" t="s">
        <v>230</v>
      </c>
    </row>
    <row r="3" spans="2:15">
      <c r="B3" s="46" t="s">
        <v>145</v>
      </c>
      <c r="C3" s="67" t="s">
        <v>231</v>
      </c>
    </row>
    <row r="4" spans="2:15">
      <c r="B4" s="46" t="s">
        <v>146</v>
      </c>
      <c r="C4" s="67">
        <v>8801</v>
      </c>
    </row>
    <row r="6" spans="2:15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</row>
    <row r="7" spans="2:15" ht="26.25" customHeight="1">
      <c r="B7" s="152" t="s">
        <v>91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4"/>
    </row>
    <row r="8" spans="2:15" s="3" customFormat="1" ht="78.75">
      <c r="B8" s="21" t="s">
        <v>113</v>
      </c>
      <c r="C8" s="29" t="s">
        <v>44</v>
      </c>
      <c r="D8" s="29" t="s">
        <v>117</v>
      </c>
      <c r="E8" s="29" t="s">
        <v>115</v>
      </c>
      <c r="F8" s="29" t="s">
        <v>64</v>
      </c>
      <c r="G8" s="29" t="s">
        <v>14</v>
      </c>
      <c r="H8" s="29" t="s">
        <v>65</v>
      </c>
      <c r="I8" s="29" t="s">
        <v>101</v>
      </c>
      <c r="J8" s="29" t="s">
        <v>205</v>
      </c>
      <c r="K8" s="29" t="s">
        <v>204</v>
      </c>
      <c r="L8" s="29" t="s">
        <v>60</v>
      </c>
      <c r="M8" s="29" t="s">
        <v>57</v>
      </c>
      <c r="N8" s="29" t="s">
        <v>147</v>
      </c>
      <c r="O8" s="19" t="s">
        <v>149</v>
      </c>
    </row>
    <row r="9" spans="2:15" s="3" customFormat="1">
      <c r="B9" s="14"/>
      <c r="C9" s="15"/>
      <c r="D9" s="15"/>
      <c r="E9" s="15"/>
      <c r="F9" s="15"/>
      <c r="G9" s="15"/>
      <c r="H9" s="15"/>
      <c r="I9" s="15"/>
      <c r="J9" s="31" t="s">
        <v>212</v>
      </c>
      <c r="K9" s="31"/>
      <c r="L9" s="31" t="s">
        <v>208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88" t="s">
        <v>29</v>
      </c>
      <c r="C11" s="73"/>
      <c r="D11" s="73"/>
      <c r="E11" s="73"/>
      <c r="F11" s="73"/>
      <c r="G11" s="73"/>
      <c r="H11" s="73"/>
      <c r="I11" s="73"/>
      <c r="J11" s="83"/>
      <c r="K11" s="85"/>
      <c r="L11" s="83">
        <v>331606.52437844902</v>
      </c>
      <c r="M11" s="73"/>
      <c r="N11" s="84">
        <f>IFERROR(L11/$L$11,0)</f>
        <v>1</v>
      </c>
      <c r="O11" s="84">
        <f>L11/'סכום נכסי הקרן'!$C$42</f>
        <v>1.7700933411383131E-2</v>
      </c>
    </row>
    <row r="12" spans="2:15" s="4" customFormat="1" ht="18" customHeight="1">
      <c r="B12" s="92" t="s">
        <v>196</v>
      </c>
      <c r="C12" s="73"/>
      <c r="D12" s="73"/>
      <c r="E12" s="73"/>
      <c r="F12" s="73"/>
      <c r="G12" s="73"/>
      <c r="H12" s="73"/>
      <c r="I12" s="73"/>
      <c r="J12" s="83"/>
      <c r="K12" s="85"/>
      <c r="L12" s="83">
        <v>331606.52437844913</v>
      </c>
      <c r="M12" s="73"/>
      <c r="N12" s="84">
        <f t="shared" ref="N12:N26" si="0">IFERROR(L12/$L$11,0)</f>
        <v>1.0000000000000004</v>
      </c>
      <c r="O12" s="84">
        <f>L12/'סכום נכסי הקרן'!$C$42</f>
        <v>1.7700933411383138E-2</v>
      </c>
    </row>
    <row r="13" spans="2:15">
      <c r="B13" s="89" t="s">
        <v>51</v>
      </c>
      <c r="C13" s="71"/>
      <c r="D13" s="71"/>
      <c r="E13" s="71"/>
      <c r="F13" s="71"/>
      <c r="G13" s="71"/>
      <c r="H13" s="71"/>
      <c r="I13" s="71"/>
      <c r="J13" s="80"/>
      <c r="K13" s="82"/>
      <c r="L13" s="80">
        <v>129286.72121199804</v>
      </c>
      <c r="M13" s="71"/>
      <c r="N13" s="81">
        <f t="shared" si="0"/>
        <v>0.38987990798530964</v>
      </c>
      <c r="O13" s="81">
        <f>L13/'סכום נכסי הקרן'!$C$42</f>
        <v>6.9012382896841487E-3</v>
      </c>
    </row>
    <row r="14" spans="2:15">
      <c r="B14" s="76" t="s">
        <v>1667</v>
      </c>
      <c r="C14" s="73" t="s">
        <v>1668</v>
      </c>
      <c r="D14" s="86" t="s">
        <v>26</v>
      </c>
      <c r="E14" s="73"/>
      <c r="F14" s="86" t="s">
        <v>1579</v>
      </c>
      <c r="G14" s="73" t="s">
        <v>646</v>
      </c>
      <c r="H14" s="73" t="s">
        <v>647</v>
      </c>
      <c r="I14" s="86" t="s">
        <v>132</v>
      </c>
      <c r="J14" s="83">
        <v>2334.5394100000003</v>
      </c>
      <c r="K14" s="85">
        <v>102865.8878</v>
      </c>
      <c r="L14" s="83">
        <v>9650.2054877020018</v>
      </c>
      <c r="M14" s="84">
        <v>7.575995689243477E-6</v>
      </c>
      <c r="N14" s="84">
        <f t="shared" si="0"/>
        <v>2.9101374002788363E-2</v>
      </c>
      <c r="O14" s="84">
        <f>L14/'סכום נכסי הקרן'!$C$42</f>
        <v>5.1512148340311301E-4</v>
      </c>
    </row>
    <row r="15" spans="2:15">
      <c r="B15" s="76" t="s">
        <v>1669</v>
      </c>
      <c r="C15" s="73" t="s">
        <v>1670</v>
      </c>
      <c r="D15" s="86" t="s">
        <v>26</v>
      </c>
      <c r="E15" s="73"/>
      <c r="F15" s="86" t="s">
        <v>1579</v>
      </c>
      <c r="G15" s="73" t="s">
        <v>809</v>
      </c>
      <c r="H15" s="73" t="s">
        <v>647</v>
      </c>
      <c r="I15" s="86" t="s">
        <v>130</v>
      </c>
      <c r="J15" s="83">
        <v>396.46686299999999</v>
      </c>
      <c r="K15" s="85">
        <v>1026095</v>
      </c>
      <c r="L15" s="83">
        <v>15052.062057015002</v>
      </c>
      <c r="M15" s="84">
        <v>2.8197448724044481E-3</v>
      </c>
      <c r="N15" s="84">
        <f t="shared" si="0"/>
        <v>4.5391332650128131E-2</v>
      </c>
      <c r="O15" s="84">
        <f>L15/'סכום נכסי הקרן'!$C$42</f>
        <v>8.0346895669385911E-4</v>
      </c>
    </row>
    <row r="16" spans="2:15">
      <c r="B16" s="76" t="s">
        <v>1671</v>
      </c>
      <c r="C16" s="73" t="s">
        <v>1672</v>
      </c>
      <c r="D16" s="86" t="s">
        <v>26</v>
      </c>
      <c r="E16" s="73"/>
      <c r="F16" s="86" t="s">
        <v>1579</v>
      </c>
      <c r="G16" s="73" t="s">
        <v>901</v>
      </c>
      <c r="H16" s="73" t="s">
        <v>647</v>
      </c>
      <c r="I16" s="86" t="s">
        <v>130</v>
      </c>
      <c r="J16" s="83">
        <v>14466.723844000004</v>
      </c>
      <c r="K16" s="85">
        <v>34634.089999999997</v>
      </c>
      <c r="L16" s="83">
        <v>18538.547178180001</v>
      </c>
      <c r="M16" s="84">
        <v>1.6772026448265346E-3</v>
      </c>
      <c r="N16" s="84">
        <f t="shared" si="0"/>
        <v>5.5905254617435431E-2</v>
      </c>
      <c r="O16" s="84">
        <f>L16/'סכום נכסי הקרן'!$C$42</f>
        <v>9.8957518932964389E-4</v>
      </c>
    </row>
    <row r="17" spans="2:15">
      <c r="B17" s="76" t="s">
        <v>1673</v>
      </c>
      <c r="C17" s="73" t="s">
        <v>1674</v>
      </c>
      <c r="D17" s="86" t="s">
        <v>26</v>
      </c>
      <c r="E17" s="73"/>
      <c r="F17" s="86" t="s">
        <v>1579</v>
      </c>
      <c r="G17" s="73" t="s">
        <v>1675</v>
      </c>
      <c r="H17" s="73" t="s">
        <v>647</v>
      </c>
      <c r="I17" s="86" t="s">
        <v>132</v>
      </c>
      <c r="J17" s="83">
        <v>2244.0539410000001</v>
      </c>
      <c r="K17" s="85">
        <v>226145</v>
      </c>
      <c r="L17" s="83">
        <v>20393.147228786002</v>
      </c>
      <c r="M17" s="84">
        <v>8.9061179238781995E-3</v>
      </c>
      <c r="N17" s="84">
        <f t="shared" si="0"/>
        <v>6.149802772128854E-2</v>
      </c>
      <c r="O17" s="84">
        <f>L17/'סכום נכסי הקרן'!$C$42</f>
        <v>1.0885724936259224E-3</v>
      </c>
    </row>
    <row r="18" spans="2:15">
      <c r="B18" s="76" t="s">
        <v>1676</v>
      </c>
      <c r="C18" s="73" t="s">
        <v>1677</v>
      </c>
      <c r="D18" s="86" t="s">
        <v>26</v>
      </c>
      <c r="E18" s="73"/>
      <c r="F18" s="86" t="s">
        <v>1579</v>
      </c>
      <c r="G18" s="73" t="s">
        <v>1675</v>
      </c>
      <c r="H18" s="73" t="s">
        <v>647</v>
      </c>
      <c r="I18" s="86" t="s">
        <v>130</v>
      </c>
      <c r="J18" s="83">
        <v>5503.3567510000012</v>
      </c>
      <c r="K18" s="85">
        <v>116645.7</v>
      </c>
      <c r="L18" s="83">
        <v>23751.886121249005</v>
      </c>
      <c r="M18" s="84">
        <v>9.1412142569762076E-3</v>
      </c>
      <c r="N18" s="84">
        <f t="shared" si="0"/>
        <v>7.1626715324038512E-2</v>
      </c>
      <c r="O18" s="84">
        <f>L18/'סכום נכסי הקרן'!$C$42</f>
        <v>1.2678597184269016E-3</v>
      </c>
    </row>
    <row r="19" spans="2:15">
      <c r="B19" s="76" t="s">
        <v>1678</v>
      </c>
      <c r="C19" s="73" t="s">
        <v>1679</v>
      </c>
      <c r="D19" s="86" t="s">
        <v>26</v>
      </c>
      <c r="E19" s="73"/>
      <c r="F19" s="86" t="s">
        <v>1579</v>
      </c>
      <c r="G19" s="73" t="s">
        <v>1680</v>
      </c>
      <c r="H19" s="73" t="s">
        <v>647</v>
      </c>
      <c r="I19" s="86" t="s">
        <v>133</v>
      </c>
      <c r="J19" s="83">
        <v>1263128.7274040002</v>
      </c>
      <c r="K19" s="85">
        <v>126</v>
      </c>
      <c r="L19" s="83">
        <v>7433.6161374619996</v>
      </c>
      <c r="M19" s="101">
        <v>5.3530799481373974E-6</v>
      </c>
      <c r="N19" s="84">
        <f t="shared" si="0"/>
        <v>2.2416977927063691E-2</v>
      </c>
      <c r="O19" s="84">
        <f>L19/'סכום נכסי הקרן'!$C$42</f>
        <v>3.9680143357139988E-4</v>
      </c>
    </row>
    <row r="20" spans="2:15">
      <c r="B20" s="76" t="s">
        <v>1681</v>
      </c>
      <c r="C20" s="73" t="s">
        <v>1682</v>
      </c>
      <c r="D20" s="86" t="s">
        <v>26</v>
      </c>
      <c r="E20" s="73"/>
      <c r="F20" s="86" t="s">
        <v>1579</v>
      </c>
      <c r="G20" s="73" t="s">
        <v>512</v>
      </c>
      <c r="H20" s="73"/>
      <c r="I20" s="86" t="s">
        <v>133</v>
      </c>
      <c r="J20" s="83">
        <v>45919.825046000005</v>
      </c>
      <c r="K20" s="85">
        <v>16070.32</v>
      </c>
      <c r="L20" s="83">
        <v>34467.257001604004</v>
      </c>
      <c r="M20" s="101">
        <v>4.0588280626276026E-5</v>
      </c>
      <c r="N20" s="84">
        <f t="shared" si="0"/>
        <v>0.10394022574256689</v>
      </c>
      <c r="O20" s="84">
        <f>L20/'סכום נכסי הקרן'!$C$42</f>
        <v>1.8398390146333076E-3</v>
      </c>
    </row>
    <row r="21" spans="2:15">
      <c r="B21" s="72"/>
      <c r="C21" s="73"/>
      <c r="D21" s="73"/>
      <c r="E21" s="73"/>
      <c r="F21" s="73"/>
      <c r="G21" s="73"/>
      <c r="H21" s="73"/>
      <c r="I21" s="73"/>
      <c r="J21" s="83"/>
      <c r="K21" s="85"/>
      <c r="L21" s="73"/>
      <c r="M21" s="73"/>
      <c r="N21" s="84"/>
      <c r="O21" s="73"/>
    </row>
    <row r="22" spans="2:15">
      <c r="B22" s="89" t="s">
        <v>28</v>
      </c>
      <c r="C22" s="71"/>
      <c r="D22" s="71"/>
      <c r="E22" s="71"/>
      <c r="F22" s="71"/>
      <c r="G22" s="71"/>
      <c r="H22" s="71"/>
      <c r="I22" s="71"/>
      <c r="J22" s="80"/>
      <c r="K22" s="82"/>
      <c r="L22" s="80">
        <v>202319.80316645108</v>
      </c>
      <c r="M22" s="71"/>
      <c r="N22" s="81">
        <f t="shared" si="0"/>
        <v>0.61012009201469064</v>
      </c>
      <c r="O22" s="81">
        <f>L22/'סכום נכסי הקרן'!$C$42</f>
        <v>1.0799695121698989E-2</v>
      </c>
    </row>
    <row r="23" spans="2:15">
      <c r="B23" s="76" t="s">
        <v>1683</v>
      </c>
      <c r="C23" s="73" t="s">
        <v>1684</v>
      </c>
      <c r="D23" s="86" t="s">
        <v>26</v>
      </c>
      <c r="E23" s="73"/>
      <c r="F23" s="86" t="s">
        <v>1551</v>
      </c>
      <c r="G23" s="73" t="s">
        <v>512</v>
      </c>
      <c r="H23" s="73"/>
      <c r="I23" s="86" t="s">
        <v>130</v>
      </c>
      <c r="J23" s="83">
        <v>16277.508380000003</v>
      </c>
      <c r="K23" s="85">
        <v>19790</v>
      </c>
      <c r="L23" s="83">
        <v>11918.879960875003</v>
      </c>
      <c r="M23" s="84">
        <v>2.1105162281677839E-3</v>
      </c>
      <c r="N23" s="84">
        <f t="shared" si="0"/>
        <v>3.5942839132056613E-2</v>
      </c>
      <c r="O23" s="84">
        <f>L23/'סכום נכסי הקרן'!$C$42</f>
        <v>6.3622180209259001E-4</v>
      </c>
    </row>
    <row r="24" spans="2:15">
      <c r="B24" s="76" t="s">
        <v>1685</v>
      </c>
      <c r="C24" s="73" t="s">
        <v>1686</v>
      </c>
      <c r="D24" s="86" t="s">
        <v>26</v>
      </c>
      <c r="E24" s="73"/>
      <c r="F24" s="86" t="s">
        <v>1551</v>
      </c>
      <c r="G24" s="73" t="s">
        <v>512</v>
      </c>
      <c r="H24" s="73"/>
      <c r="I24" s="86" t="s">
        <v>130</v>
      </c>
      <c r="J24" s="83">
        <v>91528.28767200002</v>
      </c>
      <c r="K24" s="85">
        <v>3539</v>
      </c>
      <c r="L24" s="83">
        <v>11984.988572619002</v>
      </c>
      <c r="M24" s="84">
        <v>1.5759326249461E-3</v>
      </c>
      <c r="N24" s="84">
        <f t="shared" si="0"/>
        <v>3.6142197729924705E-2</v>
      </c>
      <c r="O24" s="84">
        <f>L24/'סכום נכסי הקרן'!$C$42</f>
        <v>6.3975063535843982E-4</v>
      </c>
    </row>
    <row r="25" spans="2:15">
      <c r="B25" s="76" t="s">
        <v>1687</v>
      </c>
      <c r="C25" s="73" t="s">
        <v>1688</v>
      </c>
      <c r="D25" s="86" t="s">
        <v>122</v>
      </c>
      <c r="E25" s="73"/>
      <c r="F25" s="86" t="s">
        <v>1551</v>
      </c>
      <c r="G25" s="73" t="s">
        <v>512</v>
      </c>
      <c r="H25" s="73"/>
      <c r="I25" s="86" t="s">
        <v>130</v>
      </c>
      <c r="J25" s="83">
        <v>1212864.6344620006</v>
      </c>
      <c r="K25" s="85">
        <v>1479.4</v>
      </c>
      <c r="L25" s="83">
        <v>66389.541788254021</v>
      </c>
      <c r="M25" s="84">
        <v>1.8921514991566222E-3</v>
      </c>
      <c r="N25" s="84">
        <f t="shared" si="0"/>
        <v>0.20020577674909176</v>
      </c>
      <c r="O25" s="84">
        <f>L25/'סכום נכסי הקרן'!$C$42</f>
        <v>3.5438291228099108E-3</v>
      </c>
    </row>
    <row r="26" spans="2:15">
      <c r="B26" s="76" t="s">
        <v>1689</v>
      </c>
      <c r="C26" s="73" t="s">
        <v>1690</v>
      </c>
      <c r="D26" s="86" t="s">
        <v>122</v>
      </c>
      <c r="E26" s="73"/>
      <c r="F26" s="86" t="s">
        <v>1551</v>
      </c>
      <c r="G26" s="73" t="s">
        <v>512</v>
      </c>
      <c r="H26" s="73"/>
      <c r="I26" s="86" t="s">
        <v>130</v>
      </c>
      <c r="J26" s="83">
        <v>247732.16017100005</v>
      </c>
      <c r="K26" s="85">
        <v>12221.83</v>
      </c>
      <c r="L26" s="83">
        <v>112026.39284470302</v>
      </c>
      <c r="M26" s="84">
        <v>2.4159378976937591E-3</v>
      </c>
      <c r="N26" s="84">
        <f t="shared" si="0"/>
        <v>0.33782927840361748</v>
      </c>
      <c r="O26" s="84">
        <f>L26/'סכום נכסי הקרן'!$C$42</f>
        <v>5.9798935614380471E-3</v>
      </c>
    </row>
    <row r="27" spans="2:15">
      <c r="B27" s="72"/>
      <c r="C27" s="73"/>
      <c r="D27" s="73"/>
      <c r="E27" s="73"/>
      <c r="F27" s="73"/>
      <c r="G27" s="73"/>
      <c r="H27" s="73"/>
      <c r="I27" s="73"/>
      <c r="J27" s="83"/>
      <c r="K27" s="85"/>
      <c r="L27" s="73"/>
      <c r="M27" s="73"/>
      <c r="N27" s="84"/>
      <c r="O27" s="73"/>
    </row>
    <row r="28" spans="2:1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5">
      <c r="B30" s="129" t="s">
        <v>220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5">
      <c r="B31" s="129" t="s">
        <v>110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5">
      <c r="B32" s="129" t="s">
        <v>203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129" t="s">
        <v>211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2:1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  <row r="35" spans="2:1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spans="2:1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</row>
    <row r="38" spans="2:1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2:1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2:1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2:1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2:1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2:15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</row>
    <row r="44" spans="2:15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2:15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2:15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2:15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2:1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2:1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2:1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2:1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2:15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</row>
    <row r="53" spans="2:1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</row>
    <row r="54" spans="2:1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</row>
    <row r="55" spans="2: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</row>
    <row r="56" spans="2:15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2:15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5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2:15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2:15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2:15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</row>
    <row r="62" spans="2:15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</row>
    <row r="63" spans="2:15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</row>
    <row r="64" spans="2:1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</row>
    <row r="65" spans="2:15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</row>
    <row r="66" spans="2:15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</row>
    <row r="67" spans="2:15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2:15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</row>
    <row r="69" spans="2:15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2:1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</row>
    <row r="71" spans="2:15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</row>
    <row r="72" spans="2:1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</row>
    <row r="73" spans="2:15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</row>
    <row r="74" spans="2: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2:15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</row>
    <row r="76" spans="2:15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</row>
    <row r="77" spans="2:1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2:15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</row>
    <row r="79" spans="2:15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</row>
    <row r="80" spans="2:15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</row>
    <row r="81" spans="2:15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  <row r="93" spans="2:15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</row>
    <row r="94" spans="2:15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</row>
    <row r="95" spans="2:15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</row>
    <row r="96" spans="2:15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</row>
    <row r="97" spans="2:15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</row>
    <row r="98" spans="2:15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</row>
    <row r="99" spans="2:15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</row>
    <row r="100" spans="2:15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</row>
    <row r="101" spans="2:15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</row>
    <row r="102" spans="2:15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</row>
    <row r="103" spans="2:15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</row>
    <row r="104" spans="2:15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</row>
    <row r="105" spans="2:15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</row>
    <row r="106" spans="2:15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</row>
    <row r="107" spans="2:15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</row>
    <row r="108" spans="2:15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</row>
    <row r="109" spans="2:15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2:15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</row>
    <row r="111" spans="2:15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2:15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</row>
    <row r="113" spans="2:15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</row>
    <row r="114" spans="2:15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</row>
    <row r="115" spans="2:15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</row>
    <row r="116" spans="2:15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</row>
    <row r="117" spans="2:15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</row>
    <row r="118" spans="2:15"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</row>
    <row r="119" spans="2:15"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</row>
    <row r="120" spans="2:15"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</row>
    <row r="121" spans="2:15"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</row>
    <row r="122" spans="2:15"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</row>
    <row r="123" spans="2:15"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</row>
    <row r="124" spans="2:15"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</row>
    <row r="125" spans="2:15"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</row>
    <row r="126" spans="2:15"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</row>
    <row r="127" spans="2:15">
      <c r="B127" s="115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</row>
    <row r="128" spans="2:15"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</row>
    <row r="129" spans="2:15"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</row>
    <row r="130" spans="2:15">
      <c r="B130" s="115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</row>
    <row r="131" spans="2:15">
      <c r="B131" s="115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</row>
    <row r="132" spans="2:15">
      <c r="B132" s="1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</row>
    <row r="133" spans="2:15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</row>
    <row r="134" spans="2:15">
      <c r="B134" s="115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</row>
    <row r="135" spans="2:15"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</row>
    <row r="136" spans="2:15"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</row>
    <row r="137" spans="2:15">
      <c r="B137" s="115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</row>
    <row r="138" spans="2:15">
      <c r="B138" s="115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</row>
    <row r="139" spans="2:15">
      <c r="B139" s="115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</row>
    <row r="140" spans="2:15">
      <c r="B140" s="115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</row>
    <row r="141" spans="2:15">
      <c r="B141" s="115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</row>
    <row r="142" spans="2:15">
      <c r="B142" s="115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</row>
    <row r="143" spans="2:15">
      <c r="B143" s="115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</row>
    <row r="144" spans="2:15">
      <c r="B144" s="11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</row>
    <row r="145" spans="2:15">
      <c r="B145" s="115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</row>
    <row r="146" spans="2:15">
      <c r="B146" s="115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</row>
    <row r="147" spans="2:15">
      <c r="B147" s="115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</row>
    <row r="148" spans="2:15">
      <c r="B148" s="115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</row>
    <row r="149" spans="2:15">
      <c r="B149" s="115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</row>
    <row r="150" spans="2:15">
      <c r="B150" s="115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</row>
    <row r="151" spans="2:15">
      <c r="B151" s="115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</row>
    <row r="152" spans="2:15">
      <c r="B152" s="11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</row>
    <row r="153" spans="2:15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</row>
    <row r="154" spans="2:15">
      <c r="B154" s="115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</row>
    <row r="155" spans="2:15">
      <c r="B155" s="115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</row>
    <row r="156" spans="2:15">
      <c r="B156" s="115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</row>
    <row r="157" spans="2:15">
      <c r="B157" s="115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</row>
    <row r="158" spans="2:15">
      <c r="B158" s="115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</row>
    <row r="159" spans="2:15">
      <c r="B159" s="115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</row>
    <row r="160" spans="2:15">
      <c r="B160" s="115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</row>
    <row r="161" spans="2:15">
      <c r="B161" s="115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</row>
    <row r="162" spans="2:15"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</row>
    <row r="163" spans="2:15">
      <c r="B163" s="115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</row>
    <row r="164" spans="2:15">
      <c r="B164" s="115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</row>
    <row r="165" spans="2:15">
      <c r="B165" s="115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</row>
    <row r="166" spans="2:15">
      <c r="B166" s="115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</row>
    <row r="167" spans="2:15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</row>
    <row r="168" spans="2:15">
      <c r="B168" s="115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</row>
    <row r="169" spans="2:15">
      <c r="B169" s="115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</row>
    <row r="170" spans="2:15">
      <c r="B170" s="115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</row>
    <row r="171" spans="2:15">
      <c r="B171" s="115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</row>
    <row r="172" spans="2:15">
      <c r="B172" s="115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</row>
    <row r="173" spans="2:15">
      <c r="B173" s="115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</row>
    <row r="174" spans="2:15">
      <c r="B174" s="115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</row>
    <row r="175" spans="2:15">
      <c r="B175" s="115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</row>
    <row r="176" spans="2:15">
      <c r="B176" s="115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</row>
    <row r="177" spans="2:15">
      <c r="B177" s="115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</row>
    <row r="178" spans="2:15">
      <c r="B178" s="115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</row>
    <row r="179" spans="2:15">
      <c r="B179" s="115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</row>
    <row r="180" spans="2:15">
      <c r="B180" s="115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</row>
    <row r="181" spans="2:15">
      <c r="B181" s="11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</row>
    <row r="182" spans="2:15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</row>
    <row r="183" spans="2:15">
      <c r="B183" s="115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</row>
    <row r="184" spans="2:15">
      <c r="B184" s="115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</row>
    <row r="185" spans="2:15">
      <c r="B185" s="115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</row>
    <row r="186" spans="2:15">
      <c r="B186" s="115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</row>
    <row r="187" spans="2:15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</row>
    <row r="188" spans="2:15">
      <c r="B188" s="115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</row>
    <row r="189" spans="2:15">
      <c r="B189" s="115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</row>
    <row r="190" spans="2:15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</row>
    <row r="191" spans="2:15">
      <c r="B191" s="115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</row>
    <row r="192" spans="2:15">
      <c r="B192" s="115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</row>
    <row r="193" spans="2:15">
      <c r="B193" s="115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</row>
    <row r="194" spans="2:15">
      <c r="B194" s="115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</row>
    <row r="195" spans="2:15">
      <c r="B195" s="115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</row>
    <row r="196" spans="2:15">
      <c r="B196" s="115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</row>
    <row r="197" spans="2:15">
      <c r="B197" s="115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</row>
    <row r="198" spans="2:15">
      <c r="B198" s="115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2:15">
      <c r="B199" s="115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</row>
    <row r="200" spans="2:15">
      <c r="B200" s="11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</row>
    <row r="201" spans="2:15">
      <c r="B201" s="115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</row>
    <row r="202" spans="2:15"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</row>
    <row r="203" spans="2:15">
      <c r="B203" s="115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</row>
    <row r="204" spans="2:15">
      <c r="B204" s="115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</row>
    <row r="205" spans="2:15">
      <c r="B205" s="115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</row>
    <row r="206" spans="2:15">
      <c r="B206" s="115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</row>
    <row r="207" spans="2:15">
      <c r="B207" s="115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</row>
    <row r="208" spans="2:15">
      <c r="B208" s="115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</row>
    <row r="209" spans="2:15">
      <c r="B209" s="115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</row>
    <row r="210" spans="2:15">
      <c r="B210" s="115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</row>
    <row r="211" spans="2:15">
      <c r="B211" s="115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</row>
    <row r="212" spans="2:15">
      <c r="B212" s="115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</row>
    <row r="213" spans="2:15">
      <c r="B213" s="115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</row>
    <row r="214" spans="2:15">
      <c r="B214" s="115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</row>
    <row r="215" spans="2:15">
      <c r="B215" s="115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</row>
    <row r="216" spans="2:15">
      <c r="B216" s="115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</row>
    <row r="217" spans="2:15">
      <c r="B217" s="115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</row>
    <row r="218" spans="2:15">
      <c r="B218" s="115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</row>
    <row r="219" spans="2:15">
      <c r="B219" s="115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</row>
    <row r="220" spans="2:15">
      <c r="B220" s="115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</row>
    <row r="221" spans="2:15">
      <c r="B221" s="11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2:15"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</row>
    <row r="223" spans="2:15">
      <c r="B223" s="115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</row>
    <row r="224" spans="2:15">
      <c r="B224" s="115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</row>
    <row r="225" spans="2:15">
      <c r="B225" s="115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</row>
    <row r="226" spans="2:15">
      <c r="B226" s="115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</row>
    <row r="227" spans="2:15">
      <c r="B227" s="115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</row>
    <row r="228" spans="2:15">
      <c r="B228" s="115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</row>
    <row r="229" spans="2:15">
      <c r="B229" s="115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</row>
    <row r="230" spans="2:15">
      <c r="B230" s="115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</row>
    <row r="231" spans="2:15">
      <c r="B231" s="115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</row>
    <row r="232" spans="2:15">
      <c r="B232" s="115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</row>
    <row r="233" spans="2:15">
      <c r="B233" s="115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</row>
    <row r="234" spans="2:15">
      <c r="B234" s="115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</row>
    <row r="235" spans="2:15">
      <c r="B235" s="115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</row>
    <row r="236" spans="2:15">
      <c r="B236" s="115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</row>
    <row r="237" spans="2:15">
      <c r="B237" s="115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</row>
    <row r="238" spans="2:15">
      <c r="B238" s="115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</row>
    <row r="239" spans="2:15">
      <c r="B239" s="115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</row>
    <row r="240" spans="2:15">
      <c r="B240" s="115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</row>
    <row r="241" spans="2:15">
      <c r="B241" s="115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</row>
    <row r="242" spans="2:15"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</row>
    <row r="243" spans="2:15">
      <c r="B243" s="115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</row>
    <row r="244" spans="2:15">
      <c r="B244" s="115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</row>
    <row r="245" spans="2:15">
      <c r="B245" s="115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</row>
    <row r="246" spans="2:15">
      <c r="B246" s="115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</row>
    <row r="247" spans="2:15">
      <c r="B247" s="115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</row>
    <row r="248" spans="2:15">
      <c r="B248" s="115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</row>
    <row r="249" spans="2:15">
      <c r="B249" s="115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</row>
    <row r="250" spans="2:15">
      <c r="B250" s="115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</row>
    <row r="251" spans="2:15">
      <c r="B251" s="115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</row>
    <row r="252" spans="2:15">
      <c r="B252" s="115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</row>
    <row r="253" spans="2:15">
      <c r="B253" s="115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</row>
    <row r="254" spans="2:15">
      <c r="B254" s="115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</row>
    <row r="255" spans="2:15">
      <c r="B255" s="115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</row>
    <row r="256" spans="2:15">
      <c r="B256" s="115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</row>
    <row r="257" spans="2:15">
      <c r="B257" s="115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</row>
    <row r="258" spans="2:15">
      <c r="B258" s="115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</row>
    <row r="259" spans="2:15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</row>
    <row r="260" spans="2:15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</row>
    <row r="261" spans="2:15">
      <c r="B261" s="115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</row>
    <row r="262" spans="2:15">
      <c r="B262" s="115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</row>
    <row r="263" spans="2:15">
      <c r="B263" s="115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</row>
    <row r="264" spans="2:15">
      <c r="B264" s="11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</row>
    <row r="265" spans="2:15">
      <c r="B265" s="115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</row>
    <row r="266" spans="2:15">
      <c r="B266" s="115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</row>
    <row r="267" spans="2:15">
      <c r="B267" s="115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</row>
    <row r="268" spans="2:15">
      <c r="B268" s="115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</row>
    <row r="269" spans="2:15">
      <c r="B269" s="115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</row>
    <row r="270" spans="2:15">
      <c r="B270" s="115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</row>
    <row r="271" spans="2:15">
      <c r="B271" s="115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</row>
    <row r="272" spans="2:15">
      <c r="B272" s="115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</row>
    <row r="273" spans="2:15">
      <c r="B273" s="115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</row>
    <row r="274" spans="2:15">
      <c r="B274" s="115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</row>
    <row r="275" spans="2:15">
      <c r="B275" s="115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</row>
    <row r="276" spans="2:15">
      <c r="B276" s="115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</row>
    <row r="277" spans="2:15">
      <c r="B277" s="115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</row>
    <row r="278" spans="2:15">
      <c r="B278" s="115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</row>
    <row r="279" spans="2:15">
      <c r="B279" s="115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</row>
    <row r="280" spans="2:15">
      <c r="B280" s="115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</row>
    <row r="281" spans="2:15">
      <c r="B281" s="115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</row>
    <row r="282" spans="2:15">
      <c r="B282" s="115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</row>
    <row r="283" spans="2:15">
      <c r="B283" s="115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</row>
    <row r="284" spans="2:15">
      <c r="B284" s="115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</row>
    <row r="285" spans="2:15">
      <c r="B285" s="115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</row>
    <row r="286" spans="2:15">
      <c r="B286" s="11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</row>
    <row r="287" spans="2:15">
      <c r="B287" s="115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</row>
    <row r="288" spans="2:15">
      <c r="B288" s="115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</row>
    <row r="289" spans="2:15">
      <c r="B289" s="115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</row>
    <row r="290" spans="2:15">
      <c r="B290" s="115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</row>
    <row r="291" spans="2:15">
      <c r="B291" s="115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</row>
    <row r="292" spans="2:15">
      <c r="B292" s="115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</row>
    <row r="293" spans="2:15">
      <c r="B293" s="115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</row>
    <row r="294" spans="2:15">
      <c r="B294" s="115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</row>
    <row r="295" spans="2:15">
      <c r="B295" s="115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</row>
    <row r="296" spans="2:15">
      <c r="B296" s="115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</row>
    <row r="297" spans="2:15">
      <c r="B297" s="115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</row>
    <row r="298" spans="2:15">
      <c r="B298" s="115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</row>
    <row r="299" spans="2:15">
      <c r="B299" s="115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</row>
    <row r="300" spans="2:15">
      <c r="B300" s="115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</row>
    <row r="301" spans="2:15">
      <c r="B301" s="115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</row>
    <row r="302" spans="2:15">
      <c r="B302" s="115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</row>
    <row r="303" spans="2:15">
      <c r="B303" s="115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</row>
    <row r="304" spans="2:15">
      <c r="B304" s="115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</row>
    <row r="305" spans="2:15">
      <c r="B305" s="115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</row>
    <row r="306" spans="2:15">
      <c r="B306" s="115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</row>
    <row r="307" spans="2:15">
      <c r="B307" s="115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</row>
    <row r="308" spans="2:15">
      <c r="B308" s="11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</row>
    <row r="309" spans="2:15">
      <c r="B309" s="115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</row>
    <row r="310" spans="2:15">
      <c r="B310" s="115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</row>
    <row r="311" spans="2:15">
      <c r="B311" s="115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</row>
    <row r="312" spans="2:15">
      <c r="B312" s="115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</row>
    <row r="313" spans="2:15">
      <c r="B313" s="115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</row>
    <row r="314" spans="2:15">
      <c r="B314" s="115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</row>
    <row r="315" spans="2:15">
      <c r="B315" s="115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</row>
    <row r="316" spans="2:15">
      <c r="B316" s="115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</row>
    <row r="317" spans="2:15">
      <c r="B317" s="115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</row>
    <row r="318" spans="2:15">
      <c r="B318" s="115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</row>
    <row r="319" spans="2:15">
      <c r="B319" s="115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</row>
    <row r="320" spans="2:15">
      <c r="B320" s="115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</row>
    <row r="321" spans="2:15">
      <c r="B321" s="115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</row>
    <row r="322" spans="2:15">
      <c r="B322" s="115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</row>
    <row r="323" spans="2:15">
      <c r="B323" s="115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</row>
    <row r="324" spans="2:15">
      <c r="B324" s="115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</row>
    <row r="325" spans="2:15">
      <c r="B325" s="130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</row>
    <row r="326" spans="2:15">
      <c r="B326" s="130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</row>
    <row r="327" spans="2:15">
      <c r="B327" s="131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</row>
    <row r="328" spans="2:15">
      <c r="B328" s="115"/>
      <c r="C328" s="115"/>
      <c r="D328" s="115"/>
      <c r="E328" s="115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</row>
    <row r="329" spans="2:15">
      <c r="B329" s="115"/>
      <c r="C329" s="115"/>
      <c r="D329" s="115"/>
      <c r="E329" s="115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</row>
    <row r="330" spans="2:15">
      <c r="B330" s="115"/>
      <c r="C330" s="115"/>
      <c r="D330" s="115"/>
      <c r="E330" s="115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</row>
    <row r="331" spans="2:15">
      <c r="B331" s="115"/>
      <c r="C331" s="115"/>
      <c r="D331" s="115"/>
      <c r="E331" s="115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</row>
    <row r="332" spans="2:15">
      <c r="B332" s="115"/>
      <c r="C332" s="115"/>
      <c r="D332" s="115"/>
      <c r="E332" s="115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</row>
    <row r="333" spans="2:15">
      <c r="B333" s="115"/>
      <c r="C333" s="115"/>
      <c r="D333" s="115"/>
      <c r="E333" s="115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</row>
    <row r="334" spans="2:15">
      <c r="B334" s="115"/>
      <c r="C334" s="115"/>
      <c r="D334" s="115"/>
      <c r="E334" s="115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</row>
    <row r="335" spans="2:15">
      <c r="B335" s="115"/>
      <c r="C335" s="115"/>
      <c r="D335" s="115"/>
      <c r="E335" s="115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</row>
    <row r="336" spans="2:15">
      <c r="B336" s="115"/>
      <c r="C336" s="115"/>
      <c r="D336" s="115"/>
      <c r="E336" s="115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</row>
    <row r="337" spans="2:15">
      <c r="B337" s="115"/>
      <c r="C337" s="115"/>
      <c r="D337" s="115"/>
      <c r="E337" s="115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</row>
    <row r="338" spans="2:15">
      <c r="B338" s="115"/>
      <c r="C338" s="115"/>
      <c r="D338" s="115"/>
      <c r="E338" s="115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</row>
    <row r="339" spans="2:15">
      <c r="B339" s="115"/>
      <c r="C339" s="115"/>
      <c r="D339" s="115"/>
      <c r="E339" s="115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</row>
    <row r="340" spans="2:15">
      <c r="B340" s="115"/>
      <c r="C340" s="115"/>
      <c r="D340" s="115"/>
      <c r="E340" s="115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</row>
    <row r="341" spans="2:15">
      <c r="B341" s="115"/>
      <c r="C341" s="115"/>
      <c r="D341" s="115"/>
      <c r="E341" s="115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</row>
    <row r="342" spans="2:15">
      <c r="B342" s="115"/>
      <c r="C342" s="115"/>
      <c r="D342" s="115"/>
      <c r="E342" s="115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</row>
    <row r="343" spans="2:15">
      <c r="B343" s="115"/>
      <c r="C343" s="115"/>
      <c r="D343" s="115"/>
      <c r="E343" s="115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</row>
    <row r="344" spans="2:15">
      <c r="B344" s="115"/>
      <c r="C344" s="115"/>
      <c r="D344" s="115"/>
      <c r="E344" s="115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</row>
    <row r="345" spans="2:15">
      <c r="B345" s="115"/>
      <c r="C345" s="115"/>
      <c r="D345" s="115"/>
      <c r="E345" s="115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</row>
    <row r="346" spans="2:15">
      <c r="B346" s="115"/>
      <c r="C346" s="115"/>
      <c r="D346" s="115"/>
      <c r="E346" s="115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</row>
    <row r="347" spans="2:15">
      <c r="B347" s="115"/>
      <c r="C347" s="115"/>
      <c r="D347" s="115"/>
      <c r="E347" s="115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</row>
    <row r="348" spans="2:15">
      <c r="B348" s="115"/>
      <c r="C348" s="115"/>
      <c r="D348" s="115"/>
      <c r="E348" s="115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</row>
    <row r="349" spans="2:15">
      <c r="B349" s="115"/>
      <c r="C349" s="115"/>
      <c r="D349" s="115"/>
      <c r="E349" s="115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</row>
    <row r="350" spans="2:15">
      <c r="B350" s="115"/>
      <c r="C350" s="115"/>
      <c r="D350" s="115"/>
      <c r="E350" s="115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</row>
    <row r="351" spans="2:15">
      <c r="B351" s="115"/>
      <c r="C351" s="115"/>
      <c r="D351" s="115"/>
      <c r="E351" s="115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</row>
    <row r="352" spans="2:15">
      <c r="B352" s="115"/>
      <c r="C352" s="115"/>
      <c r="D352" s="115"/>
      <c r="E352" s="115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</row>
    <row r="353" spans="2:15">
      <c r="B353" s="115"/>
      <c r="C353" s="115"/>
      <c r="D353" s="115"/>
      <c r="E353" s="115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</row>
    <row r="354" spans="2:15">
      <c r="B354" s="115"/>
      <c r="C354" s="115"/>
      <c r="D354" s="115"/>
      <c r="E354" s="115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</row>
    <row r="355" spans="2:15">
      <c r="B355" s="115"/>
      <c r="C355" s="115"/>
      <c r="D355" s="115"/>
      <c r="E355" s="115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</row>
    <row r="356" spans="2:15">
      <c r="B356" s="115"/>
      <c r="C356" s="115"/>
      <c r="D356" s="115"/>
      <c r="E356" s="115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</row>
    <row r="357" spans="2:15">
      <c r="B357" s="115"/>
      <c r="C357" s="115"/>
      <c r="D357" s="115"/>
      <c r="E357" s="115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</row>
    <row r="358" spans="2:15">
      <c r="B358" s="115"/>
      <c r="C358" s="115"/>
      <c r="D358" s="115"/>
      <c r="E358" s="115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</row>
    <row r="359" spans="2:15">
      <c r="B359" s="115"/>
      <c r="C359" s="115"/>
      <c r="D359" s="115"/>
      <c r="E359" s="115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</row>
    <row r="360" spans="2:15">
      <c r="B360" s="115"/>
      <c r="C360" s="115"/>
      <c r="D360" s="115"/>
      <c r="E360" s="115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</row>
    <row r="361" spans="2:15">
      <c r="B361" s="115"/>
      <c r="C361" s="115"/>
      <c r="D361" s="115"/>
      <c r="E361" s="115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</row>
    <row r="362" spans="2:15">
      <c r="B362" s="115"/>
      <c r="C362" s="115"/>
      <c r="D362" s="115"/>
      <c r="E362" s="115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</row>
    <row r="363" spans="2:15">
      <c r="B363" s="115"/>
      <c r="C363" s="115"/>
      <c r="D363" s="115"/>
      <c r="E363" s="115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</row>
    <row r="364" spans="2:15">
      <c r="B364" s="115"/>
      <c r="C364" s="115"/>
      <c r="D364" s="115"/>
      <c r="E364" s="115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</row>
    <row r="365" spans="2:15">
      <c r="B365" s="115"/>
      <c r="C365" s="115"/>
      <c r="D365" s="115"/>
      <c r="E365" s="115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</row>
    <row r="366" spans="2:15">
      <c r="B366" s="115"/>
      <c r="C366" s="115"/>
      <c r="D366" s="115"/>
      <c r="E366" s="115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</row>
    <row r="367" spans="2:15">
      <c r="B367" s="115"/>
      <c r="C367" s="115"/>
      <c r="D367" s="115"/>
      <c r="E367" s="115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</row>
    <row r="368" spans="2:15">
      <c r="B368" s="115"/>
      <c r="C368" s="115"/>
      <c r="D368" s="115"/>
      <c r="E368" s="115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</row>
    <row r="369" spans="2:15">
      <c r="B369" s="115"/>
      <c r="C369" s="115"/>
      <c r="D369" s="115"/>
      <c r="E369" s="115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</row>
    <row r="370" spans="2:15">
      <c r="B370" s="115"/>
      <c r="C370" s="115"/>
      <c r="D370" s="115"/>
      <c r="E370" s="115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</row>
    <row r="371" spans="2:15">
      <c r="B371" s="115"/>
      <c r="C371" s="115"/>
      <c r="D371" s="115"/>
      <c r="E371" s="115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</row>
    <row r="372" spans="2:15">
      <c r="B372" s="115"/>
      <c r="C372" s="115"/>
      <c r="D372" s="115"/>
      <c r="E372" s="115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</row>
    <row r="373" spans="2:15">
      <c r="B373" s="115"/>
      <c r="C373" s="115"/>
      <c r="D373" s="115"/>
      <c r="E373" s="115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</row>
    <row r="374" spans="2:15">
      <c r="B374" s="115"/>
      <c r="C374" s="115"/>
      <c r="D374" s="115"/>
      <c r="E374" s="115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</row>
    <row r="375" spans="2:15">
      <c r="B375" s="115"/>
      <c r="C375" s="115"/>
      <c r="D375" s="115"/>
      <c r="E375" s="115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</row>
    <row r="376" spans="2:15">
      <c r="B376" s="115"/>
      <c r="C376" s="115"/>
      <c r="D376" s="115"/>
      <c r="E376" s="115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</row>
    <row r="377" spans="2:15">
      <c r="B377" s="115"/>
      <c r="C377" s="115"/>
      <c r="D377" s="115"/>
      <c r="E377" s="115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</row>
    <row r="378" spans="2:15">
      <c r="B378" s="115"/>
      <c r="C378" s="115"/>
      <c r="D378" s="115"/>
      <c r="E378" s="115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</row>
    <row r="379" spans="2:15">
      <c r="B379" s="115"/>
      <c r="C379" s="115"/>
      <c r="D379" s="115"/>
      <c r="E379" s="115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</row>
    <row r="380" spans="2:15">
      <c r="B380" s="115"/>
      <c r="C380" s="115"/>
      <c r="D380" s="115"/>
      <c r="E380" s="115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</row>
    <row r="381" spans="2:15">
      <c r="B381" s="115"/>
      <c r="C381" s="115"/>
      <c r="D381" s="115"/>
      <c r="E381" s="115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</row>
    <row r="382" spans="2:15">
      <c r="B382" s="115"/>
      <c r="C382" s="115"/>
      <c r="D382" s="115"/>
      <c r="E382" s="115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</row>
    <row r="383" spans="2:15">
      <c r="B383" s="115"/>
      <c r="C383" s="115"/>
      <c r="D383" s="115"/>
      <c r="E383" s="115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</row>
    <row r="384" spans="2:15">
      <c r="B384" s="115"/>
      <c r="C384" s="115"/>
      <c r="D384" s="115"/>
      <c r="E384" s="115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</row>
    <row r="385" spans="2:15">
      <c r="B385" s="115"/>
      <c r="C385" s="115"/>
      <c r="D385" s="115"/>
      <c r="E385" s="115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</row>
    <row r="386" spans="2:15">
      <c r="B386" s="115"/>
      <c r="C386" s="115"/>
      <c r="D386" s="115"/>
      <c r="E386" s="115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</row>
    <row r="387" spans="2:15">
      <c r="B387" s="115"/>
      <c r="C387" s="115"/>
      <c r="D387" s="115"/>
      <c r="E387" s="115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</row>
    <row r="388" spans="2:15">
      <c r="B388" s="115"/>
      <c r="C388" s="115"/>
      <c r="D388" s="115"/>
      <c r="E388" s="115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</row>
    <row r="389" spans="2:15">
      <c r="B389" s="115"/>
      <c r="C389" s="115"/>
      <c r="D389" s="115"/>
      <c r="E389" s="115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</row>
    <row r="390" spans="2:15">
      <c r="B390" s="115"/>
      <c r="C390" s="115"/>
      <c r="D390" s="115"/>
      <c r="E390" s="115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</row>
    <row r="391" spans="2:15">
      <c r="B391" s="115"/>
      <c r="C391" s="115"/>
      <c r="D391" s="115"/>
      <c r="E391" s="115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</row>
    <row r="392" spans="2:15">
      <c r="B392" s="115"/>
      <c r="C392" s="115"/>
      <c r="D392" s="115"/>
      <c r="E392" s="115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</row>
    <row r="393" spans="2:15">
      <c r="B393" s="115"/>
      <c r="C393" s="115"/>
      <c r="D393" s="115"/>
      <c r="E393" s="115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</row>
    <row r="394" spans="2:15">
      <c r="B394" s="115"/>
      <c r="C394" s="115"/>
      <c r="D394" s="115"/>
      <c r="E394" s="115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</row>
    <row r="395" spans="2:15">
      <c r="B395" s="115"/>
      <c r="C395" s="115"/>
      <c r="D395" s="115"/>
      <c r="E395" s="115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</row>
    <row r="396" spans="2:15">
      <c r="B396" s="115"/>
      <c r="C396" s="115"/>
      <c r="D396" s="115"/>
      <c r="E396" s="115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</row>
    <row r="397" spans="2:15">
      <c r="B397" s="115"/>
      <c r="C397" s="115"/>
      <c r="D397" s="115"/>
      <c r="E397" s="115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</row>
    <row r="398" spans="2:15">
      <c r="B398" s="115"/>
      <c r="C398" s="115"/>
      <c r="D398" s="115"/>
      <c r="E398" s="115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</row>
    <row r="399" spans="2:15">
      <c r="B399" s="115"/>
      <c r="C399" s="115"/>
      <c r="D399" s="115"/>
      <c r="E399" s="115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</row>
    <row r="400" spans="2:15">
      <c r="B400" s="115"/>
      <c r="C400" s="115"/>
      <c r="D400" s="115"/>
      <c r="E400" s="115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</row>
    <row r="401" spans="2:15">
      <c r="B401" s="115"/>
      <c r="C401" s="115"/>
      <c r="D401" s="115"/>
      <c r="E401" s="115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</row>
    <row r="402" spans="2:15">
      <c r="B402" s="115"/>
      <c r="C402" s="115"/>
      <c r="D402" s="115"/>
      <c r="E402" s="115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</row>
    <row r="403" spans="2:15">
      <c r="B403" s="115"/>
      <c r="C403" s="115"/>
      <c r="D403" s="115"/>
      <c r="E403" s="115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</row>
    <row r="404" spans="2:15">
      <c r="B404" s="115"/>
      <c r="C404" s="115"/>
      <c r="D404" s="115"/>
      <c r="E404" s="115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</row>
    <row r="405" spans="2:15">
      <c r="B405" s="115"/>
      <c r="C405" s="115"/>
      <c r="D405" s="115"/>
      <c r="E405" s="115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</row>
    <row r="406" spans="2:15">
      <c r="B406" s="115"/>
      <c r="C406" s="115"/>
      <c r="D406" s="115"/>
      <c r="E406" s="115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</row>
    <row r="407" spans="2:15">
      <c r="B407" s="115"/>
      <c r="C407" s="115"/>
      <c r="D407" s="115"/>
      <c r="E407" s="115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</row>
    <row r="408" spans="2:15">
      <c r="B408" s="115"/>
      <c r="C408" s="115"/>
      <c r="D408" s="115"/>
      <c r="E408" s="115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</row>
    <row r="409" spans="2:15">
      <c r="B409" s="115"/>
      <c r="C409" s="115"/>
      <c r="D409" s="115"/>
      <c r="E409" s="115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</row>
    <row r="410" spans="2:15">
      <c r="B410" s="115"/>
      <c r="C410" s="115"/>
      <c r="D410" s="115"/>
      <c r="E410" s="115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</row>
    <row r="411" spans="2:15">
      <c r="B411" s="115"/>
      <c r="C411" s="115"/>
      <c r="D411" s="115"/>
      <c r="E411" s="115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</row>
    <row r="412" spans="2:15">
      <c r="B412" s="115"/>
      <c r="C412" s="115"/>
      <c r="D412" s="115"/>
      <c r="E412" s="115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</row>
    <row r="413" spans="2:15">
      <c r="B413" s="115"/>
      <c r="C413" s="115"/>
      <c r="D413" s="115"/>
      <c r="E413" s="115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</row>
    <row r="414" spans="2:15">
      <c r="B414" s="115"/>
      <c r="C414" s="115"/>
      <c r="D414" s="115"/>
      <c r="E414" s="115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</row>
    <row r="415" spans="2:15">
      <c r="B415" s="115"/>
      <c r="C415" s="115"/>
      <c r="D415" s="115"/>
      <c r="E415" s="115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</row>
    <row r="416" spans="2:15">
      <c r="B416" s="115"/>
      <c r="C416" s="115"/>
      <c r="D416" s="115"/>
      <c r="E416" s="115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</row>
    <row r="417" spans="2:15">
      <c r="B417" s="115"/>
      <c r="C417" s="115"/>
      <c r="D417" s="115"/>
      <c r="E417" s="115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</row>
    <row r="418" spans="2:15">
      <c r="B418" s="115"/>
      <c r="C418" s="115"/>
      <c r="D418" s="115"/>
      <c r="E418" s="115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</row>
    <row r="419" spans="2:15">
      <c r="B419" s="115"/>
      <c r="C419" s="115"/>
      <c r="D419" s="115"/>
      <c r="E419" s="115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</row>
    <row r="420" spans="2:15">
      <c r="B420" s="115"/>
      <c r="C420" s="115"/>
      <c r="D420" s="115"/>
      <c r="E420" s="115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</row>
    <row r="421" spans="2:15">
      <c r="B421" s="115"/>
      <c r="C421" s="115"/>
      <c r="D421" s="115"/>
      <c r="E421" s="115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</row>
    <row r="422" spans="2:15">
      <c r="B422" s="115"/>
      <c r="C422" s="115"/>
      <c r="D422" s="115"/>
      <c r="E422" s="115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</row>
    <row r="423" spans="2:15">
      <c r="B423" s="115"/>
      <c r="C423" s="115"/>
      <c r="D423" s="115"/>
      <c r="E423" s="115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</row>
    <row r="424" spans="2:15">
      <c r="B424" s="115"/>
      <c r="C424" s="115"/>
      <c r="D424" s="115"/>
      <c r="E424" s="115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</row>
    <row r="425" spans="2:15">
      <c r="B425" s="115"/>
      <c r="C425" s="115"/>
      <c r="D425" s="115"/>
      <c r="E425" s="115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</row>
    <row r="426" spans="2:15">
      <c r="B426" s="115"/>
      <c r="C426" s="115"/>
      <c r="D426" s="115"/>
      <c r="E426" s="115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</row>
    <row r="427" spans="2:15">
      <c r="B427" s="115"/>
      <c r="C427" s="115"/>
      <c r="D427" s="115"/>
      <c r="E427" s="115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</row>
    <row r="428" spans="2:15">
      <c r="B428" s="115"/>
      <c r="C428" s="115"/>
      <c r="D428" s="115"/>
      <c r="E428" s="115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</row>
    <row r="429" spans="2:15">
      <c r="B429" s="115"/>
      <c r="C429" s="115"/>
      <c r="D429" s="115"/>
      <c r="E429" s="115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</row>
    <row r="430" spans="2:15">
      <c r="B430" s="115"/>
      <c r="C430" s="115"/>
      <c r="D430" s="115"/>
      <c r="E430" s="115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</row>
    <row r="431" spans="2:15">
      <c r="B431" s="115"/>
      <c r="C431" s="115"/>
      <c r="D431" s="115"/>
      <c r="E431" s="115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</row>
    <row r="432" spans="2:15">
      <c r="B432" s="115"/>
      <c r="C432" s="115"/>
      <c r="D432" s="115"/>
      <c r="E432" s="115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</row>
    <row r="433" spans="2:15">
      <c r="B433" s="115"/>
      <c r="C433" s="115"/>
      <c r="D433" s="115"/>
      <c r="E433" s="115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</row>
    <row r="434" spans="2:15">
      <c r="B434" s="115"/>
      <c r="C434" s="115"/>
      <c r="D434" s="115"/>
      <c r="E434" s="115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</row>
    <row r="435" spans="2:15">
      <c r="B435" s="115"/>
      <c r="C435" s="115"/>
      <c r="D435" s="115"/>
      <c r="E435" s="115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</row>
    <row r="436" spans="2:15">
      <c r="B436" s="115"/>
      <c r="C436" s="115"/>
      <c r="D436" s="115"/>
      <c r="E436" s="115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</row>
    <row r="437" spans="2:15">
      <c r="B437" s="115"/>
      <c r="C437" s="115"/>
      <c r="D437" s="115"/>
      <c r="E437" s="115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</row>
    <row r="438" spans="2:15">
      <c r="B438" s="115"/>
      <c r="C438" s="115"/>
      <c r="D438" s="115"/>
      <c r="E438" s="115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</row>
    <row r="439" spans="2:15">
      <c r="B439" s="115"/>
      <c r="C439" s="115"/>
      <c r="D439" s="115"/>
      <c r="E439" s="115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</row>
    <row r="440" spans="2:15">
      <c r="B440" s="115"/>
      <c r="C440" s="115"/>
      <c r="D440" s="115"/>
      <c r="E440" s="115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</row>
    <row r="441" spans="2:15">
      <c r="B441" s="115"/>
      <c r="C441" s="115"/>
      <c r="D441" s="115"/>
      <c r="E441" s="115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</row>
    <row r="442" spans="2:15">
      <c r="B442" s="115"/>
      <c r="C442" s="115"/>
      <c r="D442" s="115"/>
      <c r="E442" s="115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</row>
    <row r="443" spans="2:15">
      <c r="B443" s="115"/>
      <c r="C443" s="115"/>
      <c r="D443" s="115"/>
      <c r="E443" s="115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</row>
    <row r="444" spans="2:15">
      <c r="B444" s="115"/>
      <c r="C444" s="115"/>
      <c r="D444" s="115"/>
      <c r="E444" s="115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</row>
    <row r="445" spans="2:15">
      <c r="B445" s="115"/>
      <c r="C445" s="115"/>
      <c r="D445" s="115"/>
      <c r="E445" s="115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</row>
    <row r="446" spans="2:15">
      <c r="B446" s="115"/>
      <c r="C446" s="115"/>
      <c r="D446" s="115"/>
      <c r="E446" s="115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</row>
    <row r="447" spans="2:15">
      <c r="B447" s="115"/>
      <c r="C447" s="115"/>
      <c r="D447" s="115"/>
      <c r="E447" s="115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</row>
    <row r="448" spans="2:15">
      <c r="B448" s="115"/>
      <c r="C448" s="115"/>
      <c r="D448" s="115"/>
      <c r="E448" s="115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</row>
    <row r="449" spans="2:15">
      <c r="B449" s="115"/>
      <c r="C449" s="115"/>
      <c r="D449" s="115"/>
      <c r="E449" s="115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</row>
    <row r="450" spans="2:15">
      <c r="B450" s="115"/>
      <c r="C450" s="115"/>
      <c r="D450" s="115"/>
      <c r="E450" s="115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</row>
    <row r="451" spans="2:15">
      <c r="B451" s="115"/>
      <c r="C451" s="115"/>
      <c r="D451" s="115"/>
      <c r="E451" s="115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</row>
    <row r="452" spans="2:15">
      <c r="B452" s="115"/>
      <c r="C452" s="115"/>
      <c r="D452" s="115"/>
      <c r="E452" s="115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</row>
    <row r="453" spans="2:15">
      <c r="B453" s="115"/>
      <c r="C453" s="115"/>
      <c r="D453" s="115"/>
      <c r="E453" s="115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</row>
    <row r="454" spans="2:15">
      <c r="B454" s="115"/>
      <c r="C454" s="115"/>
      <c r="D454" s="115"/>
      <c r="E454" s="115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</row>
    <row r="455" spans="2:15">
      <c r="B455" s="115"/>
      <c r="C455" s="115"/>
      <c r="D455" s="115"/>
      <c r="E455" s="115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</row>
    <row r="456" spans="2:15">
      <c r="B456" s="115"/>
      <c r="C456" s="115"/>
      <c r="D456" s="115"/>
      <c r="E456" s="115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</row>
    <row r="457" spans="2:15">
      <c r="B457" s="115"/>
      <c r="C457" s="115"/>
      <c r="D457" s="115"/>
      <c r="E457" s="115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</row>
    <row r="458" spans="2:15">
      <c r="B458" s="115"/>
      <c r="C458" s="115"/>
      <c r="D458" s="115"/>
      <c r="E458" s="115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</row>
    <row r="459" spans="2:15">
      <c r="B459" s="115"/>
      <c r="C459" s="115"/>
      <c r="D459" s="115"/>
      <c r="E459" s="115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</row>
    <row r="460" spans="2:15">
      <c r="B460" s="115"/>
      <c r="C460" s="115"/>
      <c r="D460" s="115"/>
      <c r="E460" s="115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</row>
    <row r="461" spans="2:15">
      <c r="B461" s="115"/>
      <c r="C461" s="115"/>
      <c r="D461" s="115"/>
      <c r="E461" s="115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</row>
    <row r="462" spans="2:15">
      <c r="B462" s="115"/>
      <c r="C462" s="115"/>
      <c r="D462" s="115"/>
      <c r="E462" s="115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</row>
    <row r="463" spans="2:15">
      <c r="B463" s="115"/>
      <c r="C463" s="115"/>
      <c r="D463" s="115"/>
      <c r="E463" s="115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</row>
    <row r="464" spans="2:15">
      <c r="B464" s="115"/>
      <c r="C464" s="115"/>
      <c r="D464" s="115"/>
      <c r="E464" s="115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</row>
    <row r="465" spans="2:15">
      <c r="B465" s="115"/>
      <c r="C465" s="115"/>
      <c r="D465" s="115"/>
      <c r="E465" s="115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</row>
    <row r="466" spans="2:15">
      <c r="B466" s="115"/>
      <c r="C466" s="115"/>
      <c r="D466" s="115"/>
      <c r="E466" s="115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</row>
    <row r="467" spans="2:15">
      <c r="B467" s="115"/>
      <c r="C467" s="115"/>
      <c r="D467" s="115"/>
      <c r="E467" s="115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</row>
    <row r="468" spans="2:15">
      <c r="B468" s="115"/>
      <c r="C468" s="115"/>
      <c r="D468" s="115"/>
      <c r="E468" s="115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</row>
    <row r="469" spans="2:15">
      <c r="B469" s="115"/>
      <c r="C469" s="115"/>
      <c r="D469" s="115"/>
      <c r="E469" s="115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</row>
    <row r="470" spans="2:15">
      <c r="B470" s="115"/>
      <c r="C470" s="115"/>
      <c r="D470" s="115"/>
      <c r="E470" s="115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</row>
    <row r="471" spans="2:15">
      <c r="B471" s="115"/>
      <c r="C471" s="115"/>
      <c r="D471" s="115"/>
      <c r="E471" s="115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</row>
    <row r="472" spans="2:15">
      <c r="B472" s="115"/>
      <c r="C472" s="115"/>
      <c r="D472" s="115"/>
      <c r="E472" s="115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</row>
    <row r="473" spans="2:15">
      <c r="B473" s="115"/>
      <c r="C473" s="115"/>
      <c r="D473" s="115"/>
      <c r="E473" s="115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</row>
    <row r="474" spans="2:15">
      <c r="B474" s="115"/>
      <c r="C474" s="115"/>
      <c r="D474" s="115"/>
      <c r="E474" s="115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</row>
    <row r="475" spans="2:15">
      <c r="B475" s="115"/>
      <c r="C475" s="115"/>
      <c r="D475" s="115"/>
      <c r="E475" s="115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</row>
    <row r="476" spans="2:15">
      <c r="B476" s="115"/>
      <c r="C476" s="115"/>
      <c r="D476" s="115"/>
      <c r="E476" s="115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</row>
    <row r="477" spans="2:15">
      <c r="B477" s="115"/>
      <c r="C477" s="115"/>
      <c r="D477" s="115"/>
      <c r="E477" s="115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</row>
    <row r="478" spans="2:15">
      <c r="B478" s="115"/>
      <c r="C478" s="115"/>
      <c r="D478" s="115"/>
      <c r="E478" s="115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</row>
    <row r="479" spans="2:15">
      <c r="B479" s="115"/>
      <c r="C479" s="115"/>
      <c r="D479" s="115"/>
      <c r="E479" s="115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</row>
    <row r="480" spans="2:15">
      <c r="B480" s="115"/>
      <c r="C480" s="115"/>
      <c r="D480" s="115"/>
      <c r="E480" s="115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</row>
    <row r="481" spans="2:15">
      <c r="B481" s="115"/>
      <c r="C481" s="115"/>
      <c r="D481" s="115"/>
      <c r="E481" s="115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</row>
    <row r="482" spans="2:15">
      <c r="B482" s="115"/>
      <c r="C482" s="115"/>
      <c r="D482" s="115"/>
      <c r="E482" s="115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</row>
    <row r="483" spans="2:15">
      <c r="B483" s="115"/>
      <c r="C483" s="115"/>
      <c r="D483" s="115"/>
      <c r="E483" s="115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</row>
    <row r="484" spans="2:15">
      <c r="B484" s="115"/>
      <c r="C484" s="115"/>
      <c r="D484" s="115"/>
      <c r="E484" s="115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</row>
    <row r="485" spans="2:15">
      <c r="B485" s="115"/>
      <c r="C485" s="115"/>
      <c r="D485" s="115"/>
      <c r="E485" s="115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</row>
    <row r="486" spans="2:15">
      <c r="B486" s="115"/>
      <c r="C486" s="115"/>
      <c r="D486" s="115"/>
      <c r="E486" s="115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</row>
    <row r="487" spans="2:15">
      <c r="B487" s="115"/>
      <c r="C487" s="115"/>
      <c r="D487" s="115"/>
      <c r="E487" s="115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</row>
    <row r="488" spans="2:15">
      <c r="B488" s="115"/>
      <c r="C488" s="115"/>
      <c r="D488" s="115"/>
      <c r="E488" s="115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</row>
    <row r="489" spans="2:15">
      <c r="B489" s="115"/>
      <c r="C489" s="115"/>
      <c r="D489" s="115"/>
      <c r="E489" s="115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</row>
    <row r="490" spans="2:15">
      <c r="B490" s="115"/>
      <c r="C490" s="115"/>
      <c r="D490" s="115"/>
      <c r="E490" s="115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</row>
    <row r="491" spans="2:15">
      <c r="B491" s="115"/>
      <c r="C491" s="115"/>
      <c r="D491" s="115"/>
      <c r="E491" s="115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</row>
    <row r="492" spans="2:15">
      <c r="B492" s="115"/>
      <c r="C492" s="115"/>
      <c r="D492" s="115"/>
      <c r="E492" s="115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</row>
    <row r="493" spans="2:15">
      <c r="B493" s="115"/>
      <c r="C493" s="115"/>
      <c r="D493" s="115"/>
      <c r="E493" s="115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</row>
    <row r="494" spans="2:15">
      <c r="B494" s="115"/>
      <c r="C494" s="115"/>
      <c r="D494" s="115"/>
      <c r="E494" s="115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</row>
    <row r="495" spans="2:15">
      <c r="B495" s="115"/>
      <c r="C495" s="115"/>
      <c r="D495" s="115"/>
      <c r="E495" s="115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</row>
    <row r="496" spans="2:15">
      <c r="B496" s="115"/>
      <c r="C496" s="115"/>
      <c r="D496" s="115"/>
      <c r="E496" s="115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</row>
    <row r="497" spans="2:15">
      <c r="B497" s="115"/>
      <c r="C497" s="115"/>
      <c r="D497" s="115"/>
      <c r="E497" s="115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</row>
    <row r="498" spans="2:15">
      <c r="B498" s="115"/>
      <c r="C498" s="115"/>
      <c r="D498" s="115"/>
      <c r="E498" s="115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</row>
    <row r="499" spans="2:15">
      <c r="B499" s="115"/>
      <c r="C499" s="115"/>
      <c r="D499" s="115"/>
      <c r="E499" s="115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</row>
    <row r="500" spans="2:15">
      <c r="B500" s="115"/>
      <c r="C500" s="115"/>
      <c r="D500" s="115"/>
      <c r="E500" s="115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</row>
    <row r="501" spans="2:15">
      <c r="B501" s="115"/>
      <c r="C501" s="115"/>
      <c r="D501" s="115"/>
      <c r="E501" s="115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</row>
    <row r="502" spans="2:15">
      <c r="B502" s="115"/>
      <c r="C502" s="115"/>
      <c r="D502" s="115"/>
      <c r="E502" s="115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</row>
    <row r="503" spans="2:15">
      <c r="B503" s="115"/>
      <c r="C503" s="115"/>
      <c r="D503" s="115"/>
      <c r="E503" s="115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</row>
    <row r="504" spans="2:15">
      <c r="B504" s="115"/>
      <c r="C504" s="115"/>
      <c r="D504" s="115"/>
      <c r="E504" s="115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</row>
    <row r="505" spans="2:15">
      <c r="B505" s="115"/>
      <c r="C505" s="115"/>
      <c r="D505" s="115"/>
      <c r="E505" s="115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</row>
    <row r="506" spans="2:15">
      <c r="B506" s="115"/>
      <c r="C506" s="115"/>
      <c r="D506" s="115"/>
      <c r="E506" s="115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</row>
    <row r="507" spans="2:15">
      <c r="B507" s="115"/>
      <c r="C507" s="115"/>
      <c r="D507" s="115"/>
      <c r="E507" s="115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</row>
    <row r="508" spans="2:15">
      <c r="B508" s="115"/>
      <c r="C508" s="115"/>
      <c r="D508" s="115"/>
      <c r="E508" s="115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</row>
    <row r="509" spans="2:15">
      <c r="B509" s="115"/>
      <c r="C509" s="115"/>
      <c r="D509" s="115"/>
      <c r="E509" s="115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</row>
    <row r="510" spans="2:15">
      <c r="B510" s="115"/>
      <c r="C510" s="115"/>
      <c r="D510" s="115"/>
      <c r="E510" s="115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</row>
    <row r="511" spans="2:15">
      <c r="B511" s="115"/>
      <c r="C511" s="115"/>
      <c r="D511" s="115"/>
      <c r="E511" s="115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</row>
    <row r="512" spans="2:15">
      <c r="B512" s="115"/>
      <c r="C512" s="115"/>
      <c r="D512" s="115"/>
      <c r="E512" s="115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</row>
    <row r="513" spans="2:15">
      <c r="B513" s="115"/>
      <c r="C513" s="115"/>
      <c r="D513" s="115"/>
      <c r="E513" s="115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</row>
    <row r="514" spans="2:15">
      <c r="B514" s="115"/>
      <c r="C514" s="115"/>
      <c r="D514" s="115"/>
      <c r="E514" s="115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</row>
    <row r="515" spans="2:15">
      <c r="B515" s="115"/>
      <c r="C515" s="115"/>
      <c r="D515" s="115"/>
      <c r="E515" s="115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</row>
    <row r="516" spans="2:15">
      <c r="B516" s="115"/>
      <c r="C516" s="115"/>
      <c r="D516" s="115"/>
      <c r="E516" s="115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</row>
    <row r="517" spans="2:15">
      <c r="B517" s="115"/>
      <c r="C517" s="115"/>
      <c r="D517" s="115"/>
      <c r="E517" s="115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</row>
    <row r="518" spans="2:15">
      <c r="B518" s="115"/>
      <c r="C518" s="115"/>
      <c r="D518" s="115"/>
      <c r="E518" s="115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</row>
    <row r="519" spans="2:15">
      <c r="B519" s="115"/>
      <c r="C519" s="115"/>
      <c r="D519" s="115"/>
      <c r="E519" s="115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</row>
    <row r="520" spans="2:15">
      <c r="B520" s="115"/>
      <c r="C520" s="115"/>
      <c r="D520" s="115"/>
      <c r="E520" s="115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</row>
    <row r="521" spans="2:15">
      <c r="B521" s="115"/>
      <c r="C521" s="115"/>
      <c r="D521" s="115"/>
      <c r="E521" s="115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</row>
    <row r="522" spans="2:15">
      <c r="B522" s="115"/>
      <c r="C522" s="115"/>
      <c r="D522" s="115"/>
      <c r="E522" s="115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</row>
    <row r="523" spans="2:15">
      <c r="B523" s="115"/>
      <c r="C523" s="115"/>
      <c r="D523" s="115"/>
      <c r="E523" s="115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</row>
    <row r="524" spans="2:15">
      <c r="B524" s="115"/>
      <c r="C524" s="115"/>
      <c r="D524" s="115"/>
      <c r="E524" s="115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</row>
    <row r="525" spans="2:15">
      <c r="B525" s="115"/>
      <c r="C525" s="115"/>
      <c r="D525" s="115"/>
      <c r="E525" s="115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</row>
  </sheetData>
  <sheetProtection sheet="1" objects="1" scenarios="1"/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29 B3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57.1406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11.28515625" style="1" bestFit="1" customWidth="1"/>
    <col min="8" max="8" width="8.42578125" style="1" bestFit="1" customWidth="1"/>
    <col min="9" max="9" width="7.28515625" style="1" bestFit="1" customWidth="1"/>
    <col min="10" max="10" width="6.85546875" style="1" bestFit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144</v>
      </c>
      <c r="C1" s="67" t="s" vm="1">
        <v>229</v>
      </c>
    </row>
    <row r="2" spans="2:12">
      <c r="B2" s="46" t="s">
        <v>143</v>
      </c>
      <c r="C2" s="67" t="s">
        <v>230</v>
      </c>
    </row>
    <row r="3" spans="2:12">
      <c r="B3" s="46" t="s">
        <v>145</v>
      </c>
      <c r="C3" s="67" t="s">
        <v>231</v>
      </c>
    </row>
    <row r="4" spans="2:12">
      <c r="B4" s="46" t="s">
        <v>146</v>
      </c>
      <c r="C4" s="67">
        <v>8801</v>
      </c>
    </row>
    <row r="6" spans="2:12" ht="26.25" customHeight="1">
      <c r="B6" s="152" t="s">
        <v>172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2" ht="26.25" customHeight="1">
      <c r="B7" s="152" t="s">
        <v>92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2:12" s="3" customFormat="1" ht="78.75">
      <c r="B8" s="21" t="s">
        <v>114</v>
      </c>
      <c r="C8" s="29" t="s">
        <v>44</v>
      </c>
      <c r="D8" s="29" t="s">
        <v>117</v>
      </c>
      <c r="E8" s="29" t="s">
        <v>64</v>
      </c>
      <c r="F8" s="29" t="s">
        <v>101</v>
      </c>
      <c r="G8" s="29" t="s">
        <v>205</v>
      </c>
      <c r="H8" s="29" t="s">
        <v>204</v>
      </c>
      <c r="I8" s="29" t="s">
        <v>60</v>
      </c>
      <c r="J8" s="29" t="s">
        <v>57</v>
      </c>
      <c r="K8" s="29" t="s">
        <v>147</v>
      </c>
      <c r="L8" s="65" t="s">
        <v>149</v>
      </c>
    </row>
    <row r="9" spans="2:12" s="3" customFormat="1" ht="25.5">
      <c r="B9" s="14"/>
      <c r="C9" s="15"/>
      <c r="D9" s="15"/>
      <c r="E9" s="15"/>
      <c r="F9" s="15"/>
      <c r="G9" s="15" t="s">
        <v>212</v>
      </c>
      <c r="H9" s="15"/>
      <c r="I9" s="15" t="s">
        <v>208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88" t="s">
        <v>47</v>
      </c>
      <c r="C11" s="73"/>
      <c r="D11" s="73"/>
      <c r="E11" s="73"/>
      <c r="F11" s="73"/>
      <c r="G11" s="83"/>
      <c r="H11" s="85"/>
      <c r="I11" s="83">
        <v>419.03061045100003</v>
      </c>
      <c r="J11" s="73"/>
      <c r="K11" s="84">
        <f>IFERROR(I11/$I$11,0)</f>
        <v>1</v>
      </c>
      <c r="L11" s="84">
        <f>I11/'סכום נכסי הקרן'!$C$42</f>
        <v>2.2367572371583951E-5</v>
      </c>
    </row>
    <row r="12" spans="2:12" s="4" customFormat="1" ht="18" customHeight="1">
      <c r="B12" s="92" t="s">
        <v>24</v>
      </c>
      <c r="C12" s="73"/>
      <c r="D12" s="73"/>
      <c r="E12" s="73"/>
      <c r="F12" s="73"/>
      <c r="G12" s="83"/>
      <c r="H12" s="85"/>
      <c r="I12" s="83">
        <v>385.81825096500006</v>
      </c>
      <c r="J12" s="73"/>
      <c r="K12" s="84">
        <f t="shared" ref="K12:K20" si="0">IFERROR(I12/$I$11,0)</f>
        <v>0.92074001598533883</v>
      </c>
      <c r="L12" s="84">
        <f>I12/'סכום נכסי הקרן'!$C$42</f>
        <v>2.0594718942965433E-5</v>
      </c>
    </row>
    <row r="13" spans="2:12">
      <c r="B13" s="89" t="s">
        <v>1691</v>
      </c>
      <c r="C13" s="71"/>
      <c r="D13" s="71"/>
      <c r="E13" s="71"/>
      <c r="F13" s="71"/>
      <c r="G13" s="80"/>
      <c r="H13" s="82"/>
      <c r="I13" s="80">
        <v>385.81825096500006</v>
      </c>
      <c r="J13" s="71"/>
      <c r="K13" s="81">
        <f t="shared" si="0"/>
        <v>0.92074001598533883</v>
      </c>
      <c r="L13" s="81">
        <f>I13/'סכום נכסי הקרן'!$C$42</f>
        <v>2.0594718942965433E-5</v>
      </c>
    </row>
    <row r="14" spans="2:12">
      <c r="B14" s="76" t="s">
        <v>1692</v>
      </c>
      <c r="C14" s="73" t="s">
        <v>1693</v>
      </c>
      <c r="D14" s="86" t="s">
        <v>118</v>
      </c>
      <c r="E14" s="86" t="s">
        <v>456</v>
      </c>
      <c r="F14" s="86" t="s">
        <v>131</v>
      </c>
      <c r="G14" s="83">
        <v>24213.810915000002</v>
      </c>
      <c r="H14" s="85">
        <v>1500</v>
      </c>
      <c r="I14" s="83">
        <v>363.20716372500004</v>
      </c>
      <c r="J14" s="84">
        <v>1.2106905457500001E-2</v>
      </c>
      <c r="K14" s="84">
        <f t="shared" si="0"/>
        <v>0.86677954943215829</v>
      </c>
      <c r="L14" s="84">
        <f>I14/'סכום נכסי הקרן'!$C$42</f>
        <v>1.9387754302132731E-5</v>
      </c>
    </row>
    <row r="15" spans="2:12">
      <c r="B15" s="76" t="s">
        <v>1694</v>
      </c>
      <c r="C15" s="73" t="s">
        <v>1695</v>
      </c>
      <c r="D15" s="86" t="s">
        <v>118</v>
      </c>
      <c r="E15" s="86" t="s">
        <v>156</v>
      </c>
      <c r="F15" s="86" t="s">
        <v>131</v>
      </c>
      <c r="G15" s="83">
        <v>305555.23297500005</v>
      </c>
      <c r="H15" s="85">
        <v>7.4</v>
      </c>
      <c r="I15" s="83">
        <v>22.611087240000003</v>
      </c>
      <c r="J15" s="84">
        <v>2.037666834907733E-2</v>
      </c>
      <c r="K15" s="84">
        <f t="shared" si="0"/>
        <v>5.3960466553180521E-2</v>
      </c>
      <c r="L15" s="84">
        <f>I15/'סכום נכסי הקרן'!$C$42</f>
        <v>1.2069646408327006E-6</v>
      </c>
    </row>
    <row r="16" spans="2:12">
      <c r="B16" s="72"/>
      <c r="C16" s="73"/>
      <c r="D16" s="73"/>
      <c r="E16" s="73"/>
      <c r="F16" s="73"/>
      <c r="G16" s="83"/>
      <c r="H16" s="85"/>
      <c r="I16" s="73"/>
      <c r="J16" s="73"/>
      <c r="K16" s="84"/>
      <c r="L16" s="73"/>
    </row>
    <row r="17" spans="2:12">
      <c r="B17" s="92" t="s">
        <v>39</v>
      </c>
      <c r="C17" s="73"/>
      <c r="D17" s="73"/>
      <c r="E17" s="73"/>
      <c r="F17" s="73"/>
      <c r="G17" s="83"/>
      <c r="H17" s="85"/>
      <c r="I17" s="83">
        <v>33.212359486000011</v>
      </c>
      <c r="J17" s="73"/>
      <c r="K17" s="84">
        <f t="shared" si="0"/>
        <v>7.9259984014661264E-2</v>
      </c>
      <c r="L17" s="84">
        <f>I17/'סכום נכסי הקרן'!$C$42</f>
        <v>1.7728534286185228E-6</v>
      </c>
    </row>
    <row r="18" spans="2:12">
      <c r="B18" s="89" t="s">
        <v>1696</v>
      </c>
      <c r="C18" s="71"/>
      <c r="D18" s="71"/>
      <c r="E18" s="71"/>
      <c r="F18" s="71"/>
      <c r="G18" s="80"/>
      <c r="H18" s="82"/>
      <c r="I18" s="80">
        <v>33.212359486000011</v>
      </c>
      <c r="J18" s="71"/>
      <c r="K18" s="81">
        <f t="shared" si="0"/>
        <v>7.9259984014661264E-2</v>
      </c>
      <c r="L18" s="81">
        <f>I18/'סכום נכסי הקרן'!$C$42</f>
        <v>1.7728534286185228E-6</v>
      </c>
    </row>
    <row r="19" spans="2:12">
      <c r="B19" s="76" t="s">
        <v>1697</v>
      </c>
      <c r="C19" s="73" t="s">
        <v>1698</v>
      </c>
      <c r="D19" s="86" t="s">
        <v>1378</v>
      </c>
      <c r="E19" s="86" t="s">
        <v>729</v>
      </c>
      <c r="F19" s="86" t="s">
        <v>130</v>
      </c>
      <c r="G19" s="83">
        <v>46121.544600000008</v>
      </c>
      <c r="H19" s="85">
        <v>16.82</v>
      </c>
      <c r="I19" s="83">
        <v>28.703282066000007</v>
      </c>
      <c r="J19" s="84">
        <v>1.3808845688622756E-3</v>
      </c>
      <c r="K19" s="84">
        <f t="shared" si="0"/>
        <v>6.8499248861811898E-2</v>
      </c>
      <c r="L19" s="84">
        <f>I19/'סכום נכסי הקרן'!$C$42</f>
        <v>1.5321619063157171E-6</v>
      </c>
    </row>
    <row r="20" spans="2:12">
      <c r="B20" s="76" t="s">
        <v>1699</v>
      </c>
      <c r="C20" s="73" t="s">
        <v>1700</v>
      </c>
      <c r="D20" s="86" t="s">
        <v>1394</v>
      </c>
      <c r="E20" s="86" t="s">
        <v>806</v>
      </c>
      <c r="F20" s="86" t="s">
        <v>130</v>
      </c>
      <c r="G20" s="83">
        <v>12186.695730000001</v>
      </c>
      <c r="H20" s="85">
        <v>10</v>
      </c>
      <c r="I20" s="83">
        <v>4.5090774200000006</v>
      </c>
      <c r="J20" s="84">
        <v>4.8168757826086959E-4</v>
      </c>
      <c r="K20" s="84">
        <f t="shared" si="0"/>
        <v>1.0760735152849355E-2</v>
      </c>
      <c r="L20" s="84">
        <f>I20/'סכום נכסי הקרן'!$C$42</f>
        <v>2.4069152230280547E-7</v>
      </c>
    </row>
    <row r="21" spans="2:12">
      <c r="B21" s="72"/>
      <c r="C21" s="73"/>
      <c r="D21" s="73"/>
      <c r="E21" s="73"/>
      <c r="F21" s="73"/>
      <c r="G21" s="83"/>
      <c r="H21" s="85"/>
      <c r="I21" s="73"/>
      <c r="J21" s="73"/>
      <c r="K21" s="84"/>
      <c r="L21" s="73"/>
    </row>
    <row r="22" spans="2:12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2:12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2:12">
      <c r="B24" s="129" t="s">
        <v>220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2:12">
      <c r="B25" s="129" t="s">
        <v>110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2:12">
      <c r="B26" s="129" t="s">
        <v>203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>
      <c r="B27" s="129" t="s">
        <v>211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2:12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12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1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1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1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2:1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2:1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2:1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2:1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2:1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2:1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2:12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2:12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2:12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2:12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2:1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2:12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2:12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2:12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2:1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2:1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2:12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2:1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2:1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2:1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2:1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2:1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2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2:1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2:1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2:12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2:12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2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2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2:12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2:1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2:12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2:12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2:12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2:12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2:1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2:12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2:12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2:12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2:12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2:12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2:12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2:12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2:12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2:12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2:12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2:12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2:12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2:12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2:12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2:12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2:1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2:12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2:1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2:1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2:1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2:12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2:12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2:12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2:12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2:12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2:12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2:12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2:12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2:12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2:12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2:12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2:12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2:12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2:12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2:12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2:12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2:12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2:12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2:12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2:12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2:12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</row>
    <row r="112" spans="2:12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2:12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</row>
    <row r="114" spans="2:12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2:12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</row>
    <row r="116" spans="2:12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17" spans="2:12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2:12"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</row>
    <row r="119" spans="2:12"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</row>
    <row r="120" spans="2:12"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</row>
    <row r="121" spans="2:12">
      <c r="B121" s="115"/>
      <c r="C121" s="115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2:12">
      <c r="B122" s="115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2:12">
      <c r="B123" s="115"/>
      <c r="C123" s="115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5"/>
      <c r="C124" s="115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5"/>
      <c r="C125" s="115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5"/>
      <c r="C126" s="115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5"/>
      <c r="C127" s="115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5"/>
      <c r="C128" s="115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5"/>
      <c r="C129" s="115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5"/>
      <c r="C130" s="115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5"/>
      <c r="C131" s="115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5"/>
      <c r="C132" s="115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5"/>
      <c r="C133" s="115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5"/>
      <c r="C134" s="115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5"/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5"/>
      <c r="C136" s="115"/>
      <c r="D136" s="116"/>
      <c r="E136" s="116"/>
      <c r="F136" s="116"/>
      <c r="G136" s="116"/>
      <c r="H136" s="116"/>
      <c r="I136" s="116"/>
      <c r="J136" s="116"/>
      <c r="K136" s="116"/>
      <c r="L136" s="116"/>
    </row>
    <row r="137" spans="2:12">
      <c r="B137" s="115"/>
      <c r="C137" s="115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2:12">
      <c r="B138" s="115"/>
      <c r="C138" s="115"/>
      <c r="D138" s="116"/>
      <c r="E138" s="116"/>
      <c r="F138" s="116"/>
      <c r="G138" s="116"/>
      <c r="H138" s="116"/>
      <c r="I138" s="116"/>
      <c r="J138" s="116"/>
      <c r="K138" s="116"/>
      <c r="L138" s="116"/>
    </row>
    <row r="139" spans="2:12"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</row>
    <row r="140" spans="2:12">
      <c r="B140" s="115"/>
      <c r="C140" s="115"/>
      <c r="D140" s="116"/>
      <c r="E140" s="116"/>
      <c r="F140" s="116"/>
      <c r="G140" s="116"/>
      <c r="H140" s="116"/>
      <c r="I140" s="116"/>
      <c r="J140" s="116"/>
      <c r="K140" s="116"/>
      <c r="L140" s="116"/>
    </row>
    <row r="141" spans="2:12">
      <c r="B141" s="115"/>
      <c r="C141" s="115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2:12">
      <c r="B142" s="115"/>
      <c r="C142" s="115"/>
      <c r="D142" s="116"/>
      <c r="E142" s="116"/>
      <c r="F142" s="116"/>
      <c r="G142" s="116"/>
      <c r="H142" s="116"/>
      <c r="I142" s="116"/>
      <c r="J142" s="116"/>
      <c r="K142" s="116"/>
      <c r="L142" s="116"/>
    </row>
    <row r="143" spans="2:12">
      <c r="B143" s="115"/>
      <c r="C143" s="115"/>
      <c r="D143" s="116"/>
      <c r="E143" s="116"/>
      <c r="F143" s="116"/>
      <c r="G143" s="116"/>
      <c r="H143" s="116"/>
      <c r="I143" s="116"/>
      <c r="J143" s="116"/>
      <c r="K143" s="116"/>
      <c r="L143" s="116"/>
    </row>
    <row r="144" spans="2:12"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</row>
    <row r="145" spans="2:12">
      <c r="B145" s="115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</row>
    <row r="146" spans="2:12">
      <c r="B146" s="115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</row>
    <row r="147" spans="2:12">
      <c r="B147" s="115"/>
      <c r="C147" s="115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2:12">
      <c r="B148" s="115"/>
      <c r="C148" s="115"/>
      <c r="D148" s="116"/>
      <c r="E148" s="116"/>
      <c r="F148" s="116"/>
      <c r="G148" s="116"/>
      <c r="H148" s="116"/>
      <c r="I148" s="116"/>
      <c r="J148" s="116"/>
      <c r="K148" s="116"/>
      <c r="L148" s="116"/>
    </row>
    <row r="149" spans="2:12">
      <c r="B149" s="115"/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</row>
    <row r="150" spans="2:12">
      <c r="B150" s="115"/>
      <c r="C150" s="115"/>
      <c r="D150" s="116"/>
      <c r="E150" s="116"/>
      <c r="F150" s="116"/>
      <c r="G150" s="116"/>
      <c r="H150" s="116"/>
      <c r="I150" s="116"/>
      <c r="J150" s="116"/>
      <c r="K150" s="116"/>
      <c r="L150" s="116"/>
    </row>
    <row r="151" spans="2:12">
      <c r="B151" s="115"/>
      <c r="C151" s="115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2:12">
      <c r="B152" s="115"/>
      <c r="C152" s="115"/>
      <c r="D152" s="116"/>
      <c r="E152" s="116"/>
      <c r="F152" s="116"/>
      <c r="G152" s="116"/>
      <c r="H152" s="116"/>
      <c r="I152" s="116"/>
      <c r="J152" s="116"/>
      <c r="K152" s="116"/>
      <c r="L152" s="116"/>
    </row>
    <row r="153" spans="2:12">
      <c r="B153" s="115"/>
      <c r="C153" s="115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2:12">
      <c r="B154" s="115"/>
      <c r="C154" s="115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2:12">
      <c r="B155" s="115"/>
      <c r="C155" s="115"/>
      <c r="D155" s="116"/>
      <c r="E155" s="116"/>
      <c r="F155" s="116"/>
      <c r="G155" s="116"/>
      <c r="H155" s="116"/>
      <c r="I155" s="116"/>
      <c r="J155" s="116"/>
      <c r="K155" s="116"/>
      <c r="L155" s="116"/>
    </row>
    <row r="156" spans="2:12">
      <c r="B156" s="115"/>
      <c r="C156" s="115"/>
      <c r="D156" s="116"/>
      <c r="E156" s="116"/>
      <c r="F156" s="116"/>
      <c r="G156" s="116"/>
      <c r="H156" s="116"/>
      <c r="I156" s="116"/>
      <c r="J156" s="116"/>
      <c r="K156" s="116"/>
      <c r="L156" s="116"/>
    </row>
    <row r="157" spans="2:12">
      <c r="B157" s="115"/>
      <c r="C157" s="115"/>
      <c r="D157" s="116"/>
      <c r="E157" s="116"/>
      <c r="F157" s="116"/>
      <c r="G157" s="116"/>
      <c r="H157" s="116"/>
      <c r="I157" s="116"/>
      <c r="J157" s="116"/>
      <c r="K157" s="116"/>
      <c r="L157" s="116"/>
    </row>
    <row r="158" spans="2:12">
      <c r="B158" s="115"/>
      <c r="C158" s="115"/>
      <c r="D158" s="116"/>
      <c r="E158" s="116"/>
      <c r="F158" s="116"/>
      <c r="G158" s="116"/>
      <c r="H158" s="116"/>
      <c r="I158" s="116"/>
      <c r="J158" s="116"/>
      <c r="K158" s="116"/>
      <c r="L158" s="116"/>
    </row>
    <row r="159" spans="2:12">
      <c r="B159" s="115"/>
      <c r="C159" s="115"/>
      <c r="D159" s="116"/>
      <c r="E159" s="116"/>
      <c r="F159" s="116"/>
      <c r="G159" s="116"/>
      <c r="H159" s="116"/>
      <c r="I159" s="116"/>
      <c r="J159" s="116"/>
      <c r="K159" s="116"/>
      <c r="L159" s="116"/>
    </row>
    <row r="160" spans="2:12">
      <c r="B160" s="115"/>
      <c r="C160" s="115"/>
      <c r="D160" s="116"/>
      <c r="E160" s="116"/>
      <c r="F160" s="116"/>
      <c r="G160" s="116"/>
      <c r="H160" s="116"/>
      <c r="I160" s="116"/>
      <c r="J160" s="116"/>
      <c r="K160" s="116"/>
      <c r="L160" s="116"/>
    </row>
    <row r="161" spans="2:12">
      <c r="B161" s="115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</row>
    <row r="162" spans="2:12">
      <c r="B162" s="115"/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</row>
    <row r="163" spans="2:12">
      <c r="B163" s="115"/>
      <c r="C163" s="115"/>
      <c r="D163" s="116"/>
      <c r="E163" s="116"/>
      <c r="F163" s="116"/>
      <c r="G163" s="116"/>
      <c r="H163" s="116"/>
      <c r="I163" s="116"/>
      <c r="J163" s="116"/>
      <c r="K163" s="116"/>
      <c r="L163" s="116"/>
    </row>
    <row r="164" spans="2:12">
      <c r="B164" s="115"/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</row>
    <row r="165" spans="2:12">
      <c r="B165" s="115"/>
      <c r="C165" s="115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2:12">
      <c r="B166" s="115"/>
      <c r="C166" s="115"/>
      <c r="D166" s="116"/>
      <c r="E166" s="116"/>
      <c r="F166" s="116"/>
      <c r="G166" s="116"/>
      <c r="H166" s="116"/>
      <c r="I166" s="116"/>
      <c r="J166" s="116"/>
      <c r="K166" s="116"/>
      <c r="L166" s="116"/>
    </row>
    <row r="167" spans="2:12">
      <c r="B167" s="115"/>
      <c r="C167" s="115"/>
      <c r="D167" s="116"/>
      <c r="E167" s="116"/>
      <c r="F167" s="116"/>
      <c r="G167" s="116"/>
      <c r="H167" s="116"/>
      <c r="I167" s="116"/>
      <c r="J167" s="116"/>
      <c r="K167" s="116"/>
      <c r="L167" s="116"/>
    </row>
    <row r="168" spans="2:12">
      <c r="B168" s="115"/>
      <c r="C168" s="115"/>
      <c r="D168" s="116"/>
      <c r="E168" s="116"/>
      <c r="F168" s="116"/>
      <c r="G168" s="116"/>
      <c r="H168" s="116"/>
      <c r="I168" s="116"/>
      <c r="J168" s="116"/>
      <c r="K168" s="116"/>
      <c r="L168" s="116"/>
    </row>
    <row r="169" spans="2:12">
      <c r="B169" s="115"/>
      <c r="C169" s="115"/>
      <c r="D169" s="116"/>
      <c r="E169" s="116"/>
      <c r="F169" s="116"/>
      <c r="G169" s="116"/>
      <c r="H169" s="116"/>
      <c r="I169" s="116"/>
      <c r="J169" s="116"/>
      <c r="K169" s="116"/>
      <c r="L169" s="116"/>
    </row>
    <row r="170" spans="2:12">
      <c r="B170" s="115"/>
      <c r="C170" s="115"/>
      <c r="D170" s="116"/>
      <c r="E170" s="116"/>
      <c r="F170" s="116"/>
      <c r="G170" s="116"/>
      <c r="H170" s="116"/>
      <c r="I170" s="116"/>
      <c r="J170" s="116"/>
      <c r="K170" s="116"/>
      <c r="L170" s="116"/>
    </row>
    <row r="171" spans="2:12">
      <c r="B171" s="115"/>
      <c r="C171" s="115"/>
      <c r="D171" s="116"/>
      <c r="E171" s="116"/>
      <c r="F171" s="116"/>
      <c r="G171" s="116"/>
      <c r="H171" s="116"/>
      <c r="I171" s="116"/>
      <c r="J171" s="116"/>
      <c r="K171" s="116"/>
      <c r="L171" s="116"/>
    </row>
    <row r="172" spans="2:12">
      <c r="B172" s="115"/>
      <c r="C172" s="115"/>
      <c r="D172" s="116"/>
      <c r="E172" s="116"/>
      <c r="F172" s="116"/>
      <c r="G172" s="116"/>
      <c r="H172" s="116"/>
      <c r="I172" s="116"/>
      <c r="J172" s="116"/>
      <c r="K172" s="116"/>
      <c r="L172" s="116"/>
    </row>
    <row r="173" spans="2:12">
      <c r="B173" s="115"/>
      <c r="C173" s="115"/>
      <c r="D173" s="116"/>
      <c r="E173" s="116"/>
      <c r="F173" s="116"/>
      <c r="G173" s="116"/>
      <c r="H173" s="116"/>
      <c r="I173" s="116"/>
      <c r="J173" s="116"/>
      <c r="K173" s="116"/>
      <c r="L173" s="116"/>
    </row>
    <row r="174" spans="2:12">
      <c r="B174" s="115"/>
      <c r="C174" s="115"/>
      <c r="D174" s="116"/>
      <c r="E174" s="116"/>
      <c r="F174" s="116"/>
      <c r="G174" s="116"/>
      <c r="H174" s="116"/>
      <c r="I174" s="116"/>
      <c r="J174" s="116"/>
      <c r="K174" s="116"/>
      <c r="L174" s="116"/>
    </row>
    <row r="175" spans="2:12">
      <c r="B175" s="115"/>
      <c r="C175" s="115"/>
      <c r="D175" s="116"/>
      <c r="E175" s="116"/>
      <c r="F175" s="116"/>
      <c r="G175" s="116"/>
      <c r="H175" s="116"/>
      <c r="I175" s="116"/>
      <c r="J175" s="116"/>
      <c r="K175" s="116"/>
      <c r="L175" s="116"/>
    </row>
    <row r="176" spans="2:12">
      <c r="B176" s="115"/>
      <c r="C176" s="115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2:12">
      <c r="B177" s="115"/>
      <c r="C177" s="115"/>
      <c r="D177" s="116"/>
      <c r="E177" s="116"/>
      <c r="F177" s="116"/>
      <c r="G177" s="116"/>
      <c r="H177" s="116"/>
      <c r="I177" s="116"/>
      <c r="J177" s="116"/>
      <c r="K177" s="116"/>
      <c r="L177" s="116"/>
    </row>
    <row r="178" spans="2:12">
      <c r="B178" s="115"/>
      <c r="C178" s="115"/>
      <c r="D178" s="116"/>
      <c r="E178" s="116"/>
      <c r="F178" s="116"/>
      <c r="G178" s="116"/>
      <c r="H178" s="116"/>
      <c r="I178" s="116"/>
      <c r="J178" s="116"/>
      <c r="K178" s="116"/>
      <c r="L178" s="116"/>
    </row>
    <row r="179" spans="2:12">
      <c r="B179" s="115"/>
      <c r="C179" s="115"/>
      <c r="D179" s="116"/>
      <c r="E179" s="116"/>
      <c r="F179" s="116"/>
      <c r="G179" s="116"/>
      <c r="H179" s="116"/>
      <c r="I179" s="116"/>
      <c r="J179" s="116"/>
      <c r="K179" s="116"/>
      <c r="L179" s="116"/>
    </row>
    <row r="180" spans="2:12">
      <c r="B180" s="115"/>
      <c r="C180" s="115"/>
      <c r="D180" s="116"/>
      <c r="E180" s="116"/>
      <c r="F180" s="116"/>
      <c r="G180" s="116"/>
      <c r="H180" s="116"/>
      <c r="I180" s="116"/>
      <c r="J180" s="116"/>
      <c r="K180" s="116"/>
      <c r="L180" s="116"/>
    </row>
    <row r="181" spans="2:12">
      <c r="B181" s="115"/>
      <c r="C181" s="115"/>
      <c r="D181" s="116"/>
      <c r="E181" s="116"/>
      <c r="F181" s="116"/>
      <c r="G181" s="116"/>
      <c r="H181" s="116"/>
      <c r="I181" s="116"/>
      <c r="J181" s="116"/>
      <c r="K181" s="116"/>
      <c r="L181" s="116"/>
    </row>
    <row r="182" spans="2:12">
      <c r="B182" s="115"/>
      <c r="C182" s="115"/>
      <c r="D182" s="116"/>
      <c r="E182" s="116"/>
      <c r="F182" s="116"/>
      <c r="G182" s="116"/>
      <c r="H182" s="116"/>
      <c r="I182" s="116"/>
      <c r="J182" s="116"/>
      <c r="K182" s="116"/>
      <c r="L182" s="116"/>
    </row>
    <row r="183" spans="2:12">
      <c r="B183" s="115"/>
      <c r="C183" s="115"/>
      <c r="D183" s="116"/>
      <c r="E183" s="116"/>
      <c r="F183" s="116"/>
      <c r="G183" s="116"/>
      <c r="H183" s="116"/>
      <c r="I183" s="116"/>
      <c r="J183" s="116"/>
      <c r="K183" s="116"/>
      <c r="L183" s="116"/>
    </row>
    <row r="184" spans="2:12">
      <c r="B184" s="115"/>
      <c r="C184" s="115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2:12">
      <c r="B185" s="115"/>
      <c r="C185" s="115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2:12">
      <c r="B186" s="115"/>
      <c r="C186" s="115"/>
      <c r="D186" s="116"/>
      <c r="E186" s="116"/>
      <c r="F186" s="116"/>
      <c r="G186" s="116"/>
      <c r="H186" s="116"/>
      <c r="I186" s="116"/>
      <c r="J186" s="116"/>
      <c r="K186" s="116"/>
      <c r="L186" s="116"/>
    </row>
    <row r="187" spans="2:12">
      <c r="B187" s="115"/>
      <c r="C187" s="115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2:12">
      <c r="B188" s="115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</row>
    <row r="189" spans="2:12">
      <c r="B189" s="115"/>
      <c r="C189" s="115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2:12">
      <c r="B190" s="115"/>
      <c r="C190" s="115"/>
      <c r="D190" s="116"/>
      <c r="E190" s="116"/>
      <c r="F190" s="116"/>
      <c r="G190" s="116"/>
      <c r="H190" s="116"/>
      <c r="I190" s="116"/>
      <c r="J190" s="116"/>
      <c r="K190" s="116"/>
      <c r="L190" s="116"/>
    </row>
    <row r="191" spans="2:12">
      <c r="B191" s="115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</row>
    <row r="192" spans="2:12">
      <c r="B192" s="115"/>
      <c r="C192" s="115"/>
      <c r="D192" s="116"/>
      <c r="E192" s="116"/>
      <c r="F192" s="116"/>
      <c r="G192" s="116"/>
      <c r="H192" s="116"/>
      <c r="I192" s="116"/>
      <c r="J192" s="116"/>
      <c r="K192" s="116"/>
      <c r="L192" s="116"/>
    </row>
    <row r="193" spans="2:12">
      <c r="B193" s="115"/>
      <c r="C193" s="115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2:12">
      <c r="B194" s="115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</row>
    <row r="195" spans="2:12">
      <c r="B195" s="115"/>
      <c r="C195" s="115"/>
      <c r="D195" s="116"/>
      <c r="E195" s="116"/>
      <c r="F195" s="116"/>
      <c r="G195" s="116"/>
      <c r="H195" s="116"/>
      <c r="I195" s="116"/>
      <c r="J195" s="116"/>
      <c r="K195" s="116"/>
      <c r="L195" s="116"/>
    </row>
    <row r="196" spans="2:12">
      <c r="B196" s="115"/>
      <c r="C196" s="115"/>
      <c r="D196" s="116"/>
      <c r="E196" s="116"/>
      <c r="F196" s="116"/>
      <c r="G196" s="116"/>
      <c r="H196" s="116"/>
      <c r="I196" s="116"/>
      <c r="J196" s="116"/>
      <c r="K196" s="116"/>
      <c r="L196" s="116"/>
    </row>
    <row r="197" spans="2:12">
      <c r="B197" s="115"/>
      <c r="C197" s="115"/>
      <c r="D197" s="116"/>
      <c r="E197" s="116"/>
      <c r="F197" s="116"/>
      <c r="G197" s="116"/>
      <c r="H197" s="116"/>
      <c r="I197" s="116"/>
      <c r="J197" s="116"/>
      <c r="K197" s="116"/>
      <c r="L197" s="116"/>
    </row>
    <row r="198" spans="2:12">
      <c r="B198" s="115"/>
      <c r="C198" s="115"/>
      <c r="D198" s="116"/>
      <c r="E198" s="116"/>
      <c r="F198" s="116"/>
      <c r="G198" s="116"/>
      <c r="H198" s="116"/>
      <c r="I198" s="116"/>
      <c r="J198" s="116"/>
      <c r="K198" s="116"/>
      <c r="L198" s="116"/>
    </row>
    <row r="199" spans="2:12">
      <c r="B199" s="115"/>
      <c r="C199" s="115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2:12">
      <c r="B200" s="115"/>
      <c r="C200" s="115"/>
      <c r="D200" s="116"/>
      <c r="E200" s="116"/>
      <c r="F200" s="116"/>
      <c r="G200" s="116"/>
      <c r="H200" s="116"/>
      <c r="I200" s="116"/>
      <c r="J200" s="116"/>
      <c r="K200" s="116"/>
      <c r="L200" s="116"/>
    </row>
    <row r="201" spans="2:12">
      <c r="B201" s="115"/>
      <c r="C201" s="115"/>
      <c r="D201" s="116"/>
      <c r="E201" s="116"/>
      <c r="F201" s="116"/>
      <c r="G201" s="116"/>
      <c r="H201" s="116"/>
      <c r="I201" s="116"/>
      <c r="J201" s="116"/>
      <c r="K201" s="116"/>
      <c r="L201" s="116"/>
    </row>
    <row r="202" spans="2:12">
      <c r="B202" s="115"/>
      <c r="C202" s="115"/>
      <c r="D202" s="116"/>
      <c r="E202" s="116"/>
      <c r="F202" s="116"/>
      <c r="G202" s="116"/>
      <c r="H202" s="116"/>
      <c r="I202" s="116"/>
      <c r="J202" s="116"/>
      <c r="K202" s="116"/>
      <c r="L202" s="116"/>
    </row>
    <row r="203" spans="2:12">
      <c r="B203" s="115"/>
      <c r="C203" s="115"/>
      <c r="D203" s="116"/>
      <c r="E203" s="116"/>
      <c r="F203" s="116"/>
      <c r="G203" s="116"/>
      <c r="H203" s="116"/>
      <c r="I203" s="116"/>
      <c r="J203" s="116"/>
      <c r="K203" s="116"/>
      <c r="L203" s="116"/>
    </row>
    <row r="204" spans="2:12">
      <c r="B204" s="115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</row>
    <row r="205" spans="2:12">
      <c r="B205" s="115"/>
      <c r="C205" s="115"/>
      <c r="D205" s="116"/>
      <c r="E205" s="116"/>
      <c r="F205" s="116"/>
      <c r="G205" s="116"/>
      <c r="H205" s="116"/>
      <c r="I205" s="116"/>
      <c r="J205" s="116"/>
      <c r="K205" s="116"/>
      <c r="L205" s="116"/>
    </row>
    <row r="206" spans="2:12">
      <c r="B206" s="115"/>
      <c r="C206" s="115"/>
      <c r="D206" s="116"/>
      <c r="E206" s="116"/>
      <c r="F206" s="116"/>
      <c r="G206" s="116"/>
      <c r="H206" s="116"/>
      <c r="I206" s="116"/>
      <c r="J206" s="116"/>
      <c r="K206" s="116"/>
      <c r="L206" s="116"/>
    </row>
    <row r="207" spans="2:12">
      <c r="B207" s="115"/>
      <c r="C207" s="115"/>
      <c r="D207" s="116"/>
      <c r="E207" s="116"/>
      <c r="F207" s="116"/>
      <c r="G207" s="116"/>
      <c r="H207" s="116"/>
      <c r="I207" s="116"/>
      <c r="J207" s="116"/>
      <c r="K207" s="116"/>
      <c r="L207" s="116"/>
    </row>
    <row r="208" spans="2:12">
      <c r="B208" s="115"/>
      <c r="C208" s="115"/>
      <c r="D208" s="116"/>
      <c r="E208" s="116"/>
      <c r="F208" s="116"/>
      <c r="G208" s="116"/>
      <c r="H208" s="116"/>
      <c r="I208" s="116"/>
      <c r="J208" s="116"/>
      <c r="K208" s="116"/>
      <c r="L208" s="116"/>
    </row>
    <row r="209" spans="2:12">
      <c r="B209" s="115"/>
      <c r="C209" s="115"/>
      <c r="D209" s="116"/>
      <c r="E209" s="116"/>
      <c r="F209" s="116"/>
      <c r="G209" s="116"/>
      <c r="H209" s="116"/>
      <c r="I209" s="116"/>
      <c r="J209" s="116"/>
      <c r="K209" s="116"/>
      <c r="L209" s="116"/>
    </row>
    <row r="210" spans="2:12">
      <c r="B210" s="115"/>
      <c r="C210" s="115"/>
      <c r="D210" s="116"/>
      <c r="E210" s="116"/>
      <c r="F210" s="116"/>
      <c r="G210" s="116"/>
      <c r="H210" s="116"/>
      <c r="I210" s="116"/>
      <c r="J210" s="116"/>
      <c r="K210" s="116"/>
      <c r="L210" s="116"/>
    </row>
    <row r="211" spans="2:12">
      <c r="B211" s="115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</row>
    <row r="212" spans="2:12">
      <c r="B212" s="115"/>
      <c r="C212" s="115"/>
      <c r="D212" s="116"/>
      <c r="E212" s="116"/>
      <c r="F212" s="116"/>
      <c r="G212" s="116"/>
      <c r="H212" s="116"/>
      <c r="I212" s="116"/>
      <c r="J212" s="116"/>
      <c r="K212" s="116"/>
      <c r="L212" s="116"/>
    </row>
    <row r="213" spans="2:12">
      <c r="B213" s="115"/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</row>
    <row r="214" spans="2:12">
      <c r="B214" s="115"/>
      <c r="C214" s="115"/>
      <c r="D214" s="116"/>
      <c r="E214" s="116"/>
      <c r="F214" s="116"/>
      <c r="G214" s="116"/>
      <c r="H214" s="116"/>
      <c r="I214" s="116"/>
      <c r="J214" s="116"/>
      <c r="K214" s="116"/>
      <c r="L214" s="116"/>
    </row>
    <row r="215" spans="2:12">
      <c r="B215" s="115"/>
      <c r="C215" s="115"/>
      <c r="D215" s="116"/>
      <c r="E215" s="116"/>
      <c r="F215" s="116"/>
      <c r="G215" s="116"/>
      <c r="H215" s="116"/>
      <c r="I215" s="116"/>
      <c r="J215" s="116"/>
      <c r="K215" s="116"/>
      <c r="L215" s="116"/>
    </row>
    <row r="216" spans="2:12">
      <c r="B216" s="115"/>
      <c r="C216" s="115"/>
      <c r="D216" s="116"/>
      <c r="E216" s="116"/>
      <c r="F216" s="116"/>
      <c r="G216" s="116"/>
      <c r="H216" s="116"/>
      <c r="I216" s="116"/>
      <c r="J216" s="116"/>
      <c r="K216" s="116"/>
      <c r="L216" s="116"/>
    </row>
    <row r="217" spans="2:12">
      <c r="B217" s="115"/>
      <c r="C217" s="115"/>
      <c r="D217" s="116"/>
      <c r="E217" s="116"/>
      <c r="F217" s="116"/>
      <c r="G217" s="116"/>
      <c r="H217" s="116"/>
      <c r="I217" s="116"/>
      <c r="J217" s="116"/>
      <c r="K217" s="116"/>
      <c r="L217" s="116"/>
    </row>
    <row r="218" spans="2:12">
      <c r="B218" s="115"/>
      <c r="C218" s="115"/>
      <c r="D218" s="116"/>
      <c r="E218" s="116"/>
      <c r="F218" s="116"/>
      <c r="G218" s="116"/>
      <c r="H218" s="116"/>
      <c r="I218" s="116"/>
      <c r="J218" s="116"/>
      <c r="K218" s="116"/>
      <c r="L218" s="116"/>
    </row>
    <row r="219" spans="2:12">
      <c r="B219" s="115"/>
      <c r="C219" s="115"/>
      <c r="D219" s="116"/>
      <c r="E219" s="116"/>
      <c r="F219" s="116"/>
      <c r="G219" s="116"/>
      <c r="H219" s="116"/>
      <c r="I219" s="116"/>
      <c r="J219" s="116"/>
      <c r="K219" s="116"/>
      <c r="L219" s="116"/>
    </row>
    <row r="220" spans="2:12">
      <c r="B220" s="115"/>
      <c r="C220" s="115"/>
      <c r="D220" s="116"/>
      <c r="E220" s="116"/>
      <c r="F220" s="116"/>
      <c r="G220" s="116"/>
      <c r="H220" s="116"/>
      <c r="I220" s="116"/>
      <c r="J220" s="116"/>
      <c r="K220" s="116"/>
      <c r="L220" s="116"/>
    </row>
    <row r="221" spans="2:12">
      <c r="B221" s="115"/>
      <c r="C221" s="115"/>
      <c r="D221" s="116"/>
      <c r="E221" s="116"/>
      <c r="F221" s="116"/>
      <c r="G221" s="116"/>
      <c r="H221" s="116"/>
      <c r="I221" s="116"/>
      <c r="J221" s="116"/>
      <c r="K221" s="116"/>
      <c r="L221" s="116"/>
    </row>
    <row r="222" spans="2:12">
      <c r="B222" s="115"/>
      <c r="C222" s="115"/>
      <c r="D222" s="116"/>
      <c r="E222" s="116"/>
      <c r="F222" s="116"/>
      <c r="G222" s="116"/>
      <c r="H222" s="116"/>
      <c r="I222" s="116"/>
      <c r="J222" s="116"/>
      <c r="K222" s="116"/>
      <c r="L222" s="116"/>
    </row>
    <row r="223" spans="2:12">
      <c r="B223" s="115"/>
      <c r="C223" s="115"/>
      <c r="D223" s="116"/>
      <c r="E223" s="116"/>
      <c r="F223" s="116"/>
      <c r="G223" s="116"/>
      <c r="H223" s="116"/>
      <c r="I223" s="116"/>
      <c r="J223" s="116"/>
      <c r="K223" s="116"/>
      <c r="L223" s="116"/>
    </row>
    <row r="224" spans="2:12">
      <c r="B224" s="115"/>
      <c r="C224" s="115"/>
      <c r="D224" s="116"/>
      <c r="E224" s="116"/>
      <c r="F224" s="116"/>
      <c r="G224" s="116"/>
      <c r="H224" s="116"/>
      <c r="I224" s="116"/>
      <c r="J224" s="116"/>
      <c r="K224" s="116"/>
      <c r="L224" s="116"/>
    </row>
    <row r="225" spans="2:12">
      <c r="B225" s="115"/>
      <c r="C225" s="115"/>
      <c r="D225" s="116"/>
      <c r="E225" s="116"/>
      <c r="F225" s="116"/>
      <c r="G225" s="116"/>
      <c r="H225" s="116"/>
      <c r="I225" s="116"/>
      <c r="J225" s="116"/>
      <c r="K225" s="116"/>
      <c r="L225" s="116"/>
    </row>
    <row r="226" spans="2:12">
      <c r="B226" s="115"/>
      <c r="C226" s="115"/>
      <c r="D226" s="116"/>
      <c r="E226" s="116"/>
      <c r="F226" s="116"/>
      <c r="G226" s="116"/>
      <c r="H226" s="116"/>
      <c r="I226" s="116"/>
      <c r="J226" s="116"/>
      <c r="K226" s="116"/>
      <c r="L226" s="116"/>
    </row>
    <row r="227" spans="2:12">
      <c r="B227" s="115"/>
      <c r="C227" s="115"/>
      <c r="D227" s="116"/>
      <c r="E227" s="116"/>
      <c r="F227" s="116"/>
      <c r="G227" s="116"/>
      <c r="H227" s="116"/>
      <c r="I227" s="116"/>
      <c r="J227" s="116"/>
      <c r="K227" s="116"/>
      <c r="L227" s="116"/>
    </row>
    <row r="228" spans="2:12">
      <c r="B228" s="115"/>
      <c r="C228" s="115"/>
      <c r="D228" s="116"/>
      <c r="E228" s="116"/>
      <c r="F228" s="116"/>
      <c r="G228" s="116"/>
      <c r="H228" s="116"/>
      <c r="I228" s="116"/>
      <c r="J228" s="116"/>
      <c r="K228" s="116"/>
      <c r="L228" s="116"/>
    </row>
    <row r="229" spans="2:12">
      <c r="B229" s="115"/>
      <c r="C229" s="115"/>
      <c r="D229" s="116"/>
      <c r="E229" s="116"/>
      <c r="F229" s="116"/>
      <c r="G229" s="116"/>
      <c r="H229" s="116"/>
      <c r="I229" s="116"/>
      <c r="J229" s="116"/>
      <c r="K229" s="116"/>
      <c r="L229" s="116"/>
    </row>
    <row r="230" spans="2:12">
      <c r="B230" s="115"/>
      <c r="C230" s="115"/>
      <c r="D230" s="116"/>
      <c r="E230" s="116"/>
      <c r="F230" s="116"/>
      <c r="G230" s="116"/>
      <c r="H230" s="116"/>
      <c r="I230" s="116"/>
      <c r="J230" s="116"/>
      <c r="K230" s="116"/>
      <c r="L230" s="116"/>
    </row>
    <row r="231" spans="2:12">
      <c r="B231" s="115"/>
      <c r="C231" s="115"/>
      <c r="D231" s="116"/>
      <c r="E231" s="116"/>
      <c r="F231" s="116"/>
      <c r="G231" s="116"/>
      <c r="H231" s="116"/>
      <c r="I231" s="116"/>
      <c r="J231" s="116"/>
      <c r="K231" s="116"/>
      <c r="L231" s="116"/>
    </row>
    <row r="232" spans="2:12">
      <c r="B232" s="115"/>
      <c r="C232" s="115"/>
      <c r="D232" s="116"/>
      <c r="E232" s="116"/>
      <c r="F232" s="116"/>
      <c r="G232" s="116"/>
      <c r="H232" s="116"/>
      <c r="I232" s="116"/>
      <c r="J232" s="116"/>
      <c r="K232" s="116"/>
      <c r="L232" s="116"/>
    </row>
    <row r="233" spans="2:12">
      <c r="B233" s="115"/>
      <c r="C233" s="115"/>
      <c r="D233" s="116"/>
      <c r="E233" s="116"/>
      <c r="F233" s="116"/>
      <c r="G233" s="116"/>
      <c r="H233" s="116"/>
      <c r="I233" s="116"/>
      <c r="J233" s="116"/>
      <c r="K233" s="116"/>
      <c r="L233" s="116"/>
    </row>
    <row r="234" spans="2:12">
      <c r="B234" s="115"/>
      <c r="C234" s="115"/>
      <c r="D234" s="116"/>
      <c r="E234" s="116"/>
      <c r="F234" s="116"/>
      <c r="G234" s="116"/>
      <c r="H234" s="116"/>
      <c r="I234" s="116"/>
      <c r="J234" s="116"/>
      <c r="K234" s="116"/>
      <c r="L234" s="116"/>
    </row>
    <row r="235" spans="2:12">
      <c r="B235" s="115"/>
      <c r="C235" s="115"/>
      <c r="D235" s="116"/>
      <c r="E235" s="116"/>
      <c r="F235" s="116"/>
      <c r="G235" s="116"/>
      <c r="H235" s="116"/>
      <c r="I235" s="116"/>
      <c r="J235" s="116"/>
      <c r="K235" s="116"/>
      <c r="L235" s="116"/>
    </row>
    <row r="236" spans="2:12">
      <c r="B236" s="115"/>
      <c r="C236" s="115"/>
      <c r="D236" s="116"/>
      <c r="E236" s="116"/>
      <c r="F236" s="116"/>
      <c r="G236" s="116"/>
      <c r="H236" s="116"/>
      <c r="I236" s="116"/>
      <c r="J236" s="116"/>
      <c r="K236" s="116"/>
      <c r="L236" s="116"/>
    </row>
    <row r="237" spans="2:12">
      <c r="B237" s="115"/>
      <c r="C237" s="115"/>
      <c r="D237" s="116"/>
      <c r="E237" s="116"/>
      <c r="F237" s="116"/>
      <c r="G237" s="116"/>
      <c r="H237" s="116"/>
      <c r="I237" s="116"/>
      <c r="J237" s="116"/>
      <c r="K237" s="116"/>
      <c r="L237" s="116"/>
    </row>
    <row r="238" spans="2:12">
      <c r="B238" s="115"/>
      <c r="C238" s="115"/>
      <c r="D238" s="116"/>
      <c r="E238" s="116"/>
      <c r="F238" s="116"/>
      <c r="G238" s="116"/>
      <c r="H238" s="116"/>
      <c r="I238" s="116"/>
      <c r="J238" s="116"/>
      <c r="K238" s="116"/>
      <c r="L238" s="116"/>
    </row>
    <row r="239" spans="2:12">
      <c r="B239" s="115"/>
      <c r="C239" s="115"/>
      <c r="D239" s="116"/>
      <c r="E239" s="116"/>
      <c r="F239" s="116"/>
      <c r="G239" s="116"/>
      <c r="H239" s="116"/>
      <c r="I239" s="116"/>
      <c r="J239" s="116"/>
      <c r="K239" s="116"/>
      <c r="L239" s="116"/>
    </row>
    <row r="240" spans="2:12">
      <c r="B240" s="115"/>
      <c r="C240" s="115"/>
      <c r="D240" s="116"/>
      <c r="E240" s="116"/>
      <c r="F240" s="116"/>
      <c r="G240" s="116"/>
      <c r="H240" s="116"/>
      <c r="I240" s="116"/>
      <c r="J240" s="116"/>
      <c r="K240" s="116"/>
      <c r="L240" s="116"/>
    </row>
    <row r="241" spans="2:12">
      <c r="B241" s="115"/>
      <c r="C241" s="115"/>
      <c r="D241" s="116"/>
      <c r="E241" s="116"/>
      <c r="F241" s="116"/>
      <c r="G241" s="116"/>
      <c r="H241" s="116"/>
      <c r="I241" s="116"/>
      <c r="J241" s="116"/>
      <c r="K241" s="116"/>
      <c r="L241" s="116"/>
    </row>
    <row r="242" spans="2:12">
      <c r="B242" s="115"/>
      <c r="C242" s="115"/>
      <c r="D242" s="116"/>
      <c r="E242" s="116"/>
      <c r="F242" s="116"/>
      <c r="G242" s="116"/>
      <c r="H242" s="116"/>
      <c r="I242" s="116"/>
      <c r="J242" s="116"/>
      <c r="K242" s="116"/>
      <c r="L242" s="116"/>
    </row>
    <row r="243" spans="2:12">
      <c r="B243" s="115"/>
      <c r="C243" s="115"/>
      <c r="D243" s="116"/>
      <c r="E243" s="116"/>
      <c r="F243" s="116"/>
      <c r="G243" s="116"/>
      <c r="H243" s="116"/>
      <c r="I243" s="116"/>
      <c r="J243" s="116"/>
      <c r="K243" s="116"/>
      <c r="L243" s="116"/>
    </row>
    <row r="244" spans="2:12">
      <c r="B244" s="115"/>
      <c r="C244" s="115"/>
      <c r="D244" s="116"/>
      <c r="E244" s="116"/>
      <c r="F244" s="116"/>
      <c r="G244" s="116"/>
      <c r="H244" s="116"/>
      <c r="I244" s="116"/>
      <c r="J244" s="116"/>
      <c r="K244" s="116"/>
      <c r="L244" s="116"/>
    </row>
    <row r="245" spans="2:12">
      <c r="B245" s="115"/>
      <c r="C245" s="115"/>
      <c r="D245" s="116"/>
      <c r="E245" s="116"/>
      <c r="F245" s="116"/>
      <c r="G245" s="116"/>
      <c r="H245" s="116"/>
      <c r="I245" s="116"/>
      <c r="J245" s="116"/>
      <c r="K245" s="116"/>
      <c r="L245" s="116"/>
    </row>
    <row r="246" spans="2:12">
      <c r="B246" s="115"/>
      <c r="C246" s="115"/>
      <c r="D246" s="116"/>
      <c r="E246" s="116"/>
      <c r="F246" s="116"/>
      <c r="G246" s="116"/>
      <c r="H246" s="116"/>
      <c r="I246" s="116"/>
      <c r="J246" s="116"/>
      <c r="K246" s="116"/>
      <c r="L246" s="116"/>
    </row>
    <row r="247" spans="2:12">
      <c r="B247" s="115"/>
      <c r="C247" s="115"/>
      <c r="D247" s="116"/>
      <c r="E247" s="116"/>
      <c r="F247" s="116"/>
      <c r="G247" s="116"/>
      <c r="H247" s="116"/>
      <c r="I247" s="116"/>
      <c r="J247" s="116"/>
      <c r="K247" s="116"/>
      <c r="L247" s="116"/>
    </row>
    <row r="248" spans="2:12">
      <c r="B248" s="115"/>
      <c r="C248" s="115"/>
      <c r="D248" s="116"/>
      <c r="E248" s="116"/>
      <c r="F248" s="116"/>
      <c r="G248" s="116"/>
      <c r="H248" s="116"/>
      <c r="I248" s="116"/>
      <c r="J248" s="116"/>
      <c r="K248" s="116"/>
      <c r="L248" s="116"/>
    </row>
    <row r="249" spans="2:12">
      <c r="B249" s="115"/>
      <c r="C249" s="115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2:12">
      <c r="B250" s="115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2:12">
      <c r="B251" s="115"/>
      <c r="C251" s="115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2:12">
      <c r="B252" s="115"/>
      <c r="C252" s="115"/>
      <c r="D252" s="116"/>
      <c r="E252" s="116"/>
      <c r="F252" s="116"/>
      <c r="G252" s="116"/>
      <c r="H252" s="116"/>
      <c r="I252" s="116"/>
      <c r="J252" s="116"/>
      <c r="K252" s="116"/>
      <c r="L252" s="116"/>
    </row>
    <row r="253" spans="2:12">
      <c r="B253" s="115"/>
      <c r="C253" s="115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2:12">
      <c r="B254" s="115"/>
      <c r="C254" s="115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2:12">
      <c r="B255" s="115"/>
      <c r="C255" s="115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2:12">
      <c r="B256" s="115"/>
      <c r="C256" s="115"/>
      <c r="D256" s="116"/>
      <c r="E256" s="116"/>
      <c r="F256" s="116"/>
      <c r="G256" s="116"/>
      <c r="H256" s="116"/>
      <c r="I256" s="116"/>
      <c r="J256" s="116"/>
      <c r="K256" s="116"/>
      <c r="L256" s="116"/>
    </row>
    <row r="257" spans="2:12">
      <c r="B257" s="115"/>
      <c r="C257" s="115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58" spans="2:12">
      <c r="B258" s="115"/>
      <c r="C258" s="115"/>
      <c r="D258" s="116"/>
      <c r="E258" s="116"/>
      <c r="F258" s="116"/>
      <c r="G258" s="116"/>
      <c r="H258" s="116"/>
      <c r="I258" s="116"/>
      <c r="J258" s="116"/>
      <c r="K258" s="116"/>
      <c r="L258" s="116"/>
    </row>
    <row r="259" spans="2:12">
      <c r="B259" s="115"/>
      <c r="C259" s="115"/>
      <c r="D259" s="116"/>
      <c r="E259" s="116"/>
      <c r="F259" s="116"/>
      <c r="G259" s="116"/>
      <c r="H259" s="116"/>
      <c r="I259" s="116"/>
      <c r="J259" s="116"/>
      <c r="K259" s="116"/>
      <c r="L259" s="116"/>
    </row>
    <row r="260" spans="2:12">
      <c r="B260" s="115"/>
      <c r="C260" s="115"/>
      <c r="D260" s="116"/>
      <c r="E260" s="116"/>
      <c r="F260" s="116"/>
      <c r="G260" s="116"/>
      <c r="H260" s="116"/>
      <c r="I260" s="116"/>
      <c r="J260" s="116"/>
      <c r="K260" s="116"/>
      <c r="L260" s="116"/>
    </row>
    <row r="261" spans="2:12">
      <c r="B261" s="115"/>
      <c r="C261" s="115"/>
      <c r="D261" s="116"/>
      <c r="E261" s="116"/>
      <c r="F261" s="116"/>
      <c r="G261" s="116"/>
      <c r="H261" s="116"/>
      <c r="I261" s="116"/>
      <c r="J261" s="116"/>
      <c r="K261" s="116"/>
      <c r="L261" s="116"/>
    </row>
    <row r="262" spans="2:12">
      <c r="B262" s="115"/>
      <c r="C262" s="115"/>
      <c r="D262" s="116"/>
      <c r="E262" s="116"/>
      <c r="F262" s="116"/>
      <c r="G262" s="116"/>
      <c r="H262" s="116"/>
      <c r="I262" s="116"/>
      <c r="J262" s="116"/>
      <c r="K262" s="116"/>
      <c r="L262" s="116"/>
    </row>
    <row r="263" spans="2:12">
      <c r="B263" s="115"/>
      <c r="C263" s="115"/>
      <c r="D263" s="116"/>
      <c r="E263" s="116"/>
      <c r="F263" s="116"/>
      <c r="G263" s="116"/>
      <c r="H263" s="116"/>
      <c r="I263" s="116"/>
      <c r="J263" s="116"/>
      <c r="K263" s="116"/>
      <c r="L263" s="116"/>
    </row>
    <row r="264" spans="2:12">
      <c r="B264" s="115"/>
      <c r="C264" s="115"/>
      <c r="D264" s="116"/>
      <c r="E264" s="116"/>
      <c r="F264" s="116"/>
      <c r="G264" s="116"/>
      <c r="H264" s="116"/>
      <c r="I264" s="116"/>
      <c r="J264" s="116"/>
      <c r="K264" s="116"/>
      <c r="L264" s="116"/>
    </row>
    <row r="265" spans="2:12">
      <c r="B265" s="115"/>
      <c r="C265" s="115"/>
      <c r="D265" s="116"/>
      <c r="E265" s="116"/>
      <c r="F265" s="116"/>
      <c r="G265" s="116"/>
      <c r="H265" s="116"/>
      <c r="I265" s="116"/>
      <c r="J265" s="116"/>
      <c r="K265" s="116"/>
      <c r="L265" s="116"/>
    </row>
    <row r="266" spans="2:12">
      <c r="B266" s="115"/>
      <c r="C266" s="115"/>
      <c r="D266" s="116"/>
      <c r="E266" s="116"/>
      <c r="F266" s="116"/>
      <c r="G266" s="116"/>
      <c r="H266" s="116"/>
      <c r="I266" s="116"/>
      <c r="J266" s="116"/>
      <c r="K266" s="116"/>
      <c r="L266" s="116"/>
    </row>
    <row r="267" spans="2:12">
      <c r="B267" s="115"/>
      <c r="C267" s="115"/>
      <c r="D267" s="116"/>
      <c r="E267" s="116"/>
      <c r="F267" s="116"/>
      <c r="G267" s="116"/>
      <c r="H267" s="116"/>
      <c r="I267" s="116"/>
      <c r="J267" s="116"/>
      <c r="K267" s="116"/>
      <c r="L267" s="116"/>
    </row>
    <row r="268" spans="2:12">
      <c r="B268" s="115"/>
      <c r="C268" s="115"/>
      <c r="D268" s="116"/>
      <c r="E268" s="116"/>
      <c r="F268" s="116"/>
      <c r="G268" s="116"/>
      <c r="H268" s="116"/>
      <c r="I268" s="116"/>
      <c r="J268" s="116"/>
      <c r="K268" s="116"/>
      <c r="L268" s="116"/>
    </row>
    <row r="269" spans="2:12">
      <c r="B269" s="115"/>
      <c r="C269" s="115"/>
      <c r="D269" s="116"/>
      <c r="E269" s="116"/>
      <c r="F269" s="116"/>
      <c r="G269" s="116"/>
      <c r="H269" s="116"/>
      <c r="I269" s="116"/>
      <c r="J269" s="116"/>
      <c r="K269" s="116"/>
      <c r="L269" s="116"/>
    </row>
    <row r="270" spans="2:12">
      <c r="B270" s="115"/>
      <c r="C270" s="115"/>
      <c r="D270" s="116"/>
      <c r="E270" s="116"/>
      <c r="F270" s="116"/>
      <c r="G270" s="116"/>
      <c r="H270" s="116"/>
      <c r="I270" s="116"/>
      <c r="J270" s="116"/>
      <c r="K270" s="116"/>
      <c r="L270" s="116"/>
    </row>
    <row r="271" spans="2:12">
      <c r="B271" s="115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</row>
    <row r="272" spans="2:12">
      <c r="B272" s="115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</row>
    <row r="273" spans="2:12">
      <c r="B273" s="115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</row>
    <row r="274" spans="2:12">
      <c r="B274" s="115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</row>
    <row r="275" spans="2:12">
      <c r="B275" s="115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</row>
    <row r="276" spans="2:12">
      <c r="B276" s="115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</row>
    <row r="277" spans="2:12">
      <c r="B277" s="115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</row>
    <row r="278" spans="2:12">
      <c r="B278" s="115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2:12">
      <c r="B279" s="115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</row>
    <row r="280" spans="2:12">
      <c r="B280" s="115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</row>
    <row r="281" spans="2:12">
      <c r="B281" s="115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</row>
    <row r="282" spans="2:12">
      <c r="B282" s="115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3" spans="2:12">
      <c r="B283" s="115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</row>
    <row r="284" spans="2:12">
      <c r="B284" s="115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</row>
    <row r="285" spans="2:12">
      <c r="B285" s="115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</row>
    <row r="286" spans="2:12">
      <c r="B286" s="115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</row>
    <row r="287" spans="2:12">
      <c r="B287" s="115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</row>
    <row r="288" spans="2:12">
      <c r="B288" s="115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</row>
    <row r="289" spans="2:12">
      <c r="B289" s="115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</row>
    <row r="290" spans="2:12">
      <c r="B290" s="115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</row>
    <row r="291" spans="2:12">
      <c r="B291" s="115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</row>
    <row r="292" spans="2:12">
      <c r="B292" s="115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</row>
    <row r="293" spans="2:12">
      <c r="B293" s="115"/>
      <c r="C293" s="115"/>
      <c r="D293" s="116"/>
      <c r="E293" s="116"/>
      <c r="F293" s="116"/>
      <c r="G293" s="116"/>
      <c r="H293" s="116"/>
      <c r="I293" s="116"/>
      <c r="J293" s="116"/>
      <c r="K293" s="116"/>
      <c r="L293" s="116"/>
    </row>
    <row r="294" spans="2:12">
      <c r="B294" s="115"/>
      <c r="C294" s="115"/>
      <c r="D294" s="116"/>
      <c r="E294" s="116"/>
      <c r="F294" s="116"/>
      <c r="G294" s="116"/>
      <c r="H294" s="116"/>
      <c r="I294" s="116"/>
      <c r="J294" s="116"/>
      <c r="K294" s="116"/>
      <c r="L294" s="116"/>
    </row>
    <row r="295" spans="2:12">
      <c r="B295" s="115"/>
      <c r="C295" s="115"/>
      <c r="D295" s="116"/>
      <c r="E295" s="116"/>
      <c r="F295" s="116"/>
      <c r="G295" s="116"/>
      <c r="H295" s="116"/>
      <c r="I295" s="116"/>
      <c r="J295" s="116"/>
      <c r="K295" s="116"/>
      <c r="L295" s="116"/>
    </row>
    <row r="296" spans="2:12">
      <c r="B296" s="115"/>
      <c r="C296" s="115"/>
      <c r="D296" s="116"/>
      <c r="E296" s="116"/>
      <c r="F296" s="116"/>
      <c r="G296" s="116"/>
      <c r="H296" s="116"/>
      <c r="I296" s="116"/>
      <c r="J296" s="116"/>
      <c r="K296" s="116"/>
      <c r="L296" s="116"/>
    </row>
    <row r="297" spans="2:12">
      <c r="B297" s="115"/>
      <c r="C297" s="115"/>
      <c r="D297" s="116"/>
      <c r="E297" s="116"/>
      <c r="F297" s="116"/>
      <c r="G297" s="116"/>
      <c r="H297" s="116"/>
      <c r="I297" s="116"/>
      <c r="J297" s="116"/>
      <c r="K297" s="116"/>
      <c r="L297" s="116"/>
    </row>
    <row r="298" spans="2:12">
      <c r="B298" s="115"/>
      <c r="C298" s="115"/>
      <c r="D298" s="116"/>
      <c r="E298" s="116"/>
      <c r="F298" s="116"/>
      <c r="G298" s="116"/>
      <c r="H298" s="116"/>
      <c r="I298" s="116"/>
      <c r="J298" s="116"/>
      <c r="K298" s="116"/>
      <c r="L298" s="116"/>
    </row>
    <row r="299" spans="2:12">
      <c r="B299" s="115"/>
      <c r="C299" s="115"/>
      <c r="D299" s="116"/>
      <c r="E299" s="116"/>
      <c r="F299" s="116"/>
      <c r="G299" s="116"/>
      <c r="H299" s="116"/>
      <c r="I299" s="116"/>
      <c r="J299" s="116"/>
      <c r="K299" s="116"/>
      <c r="L299" s="116"/>
    </row>
    <row r="300" spans="2:12">
      <c r="B300" s="115"/>
      <c r="C300" s="115"/>
      <c r="D300" s="116"/>
      <c r="E300" s="116"/>
      <c r="F300" s="116"/>
      <c r="G300" s="116"/>
      <c r="H300" s="116"/>
      <c r="I300" s="116"/>
      <c r="J300" s="116"/>
      <c r="K300" s="116"/>
      <c r="L300" s="116"/>
    </row>
    <row r="301" spans="2:12">
      <c r="B301" s="115"/>
      <c r="C301" s="115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2:12">
      <c r="B302" s="115"/>
      <c r="C302" s="115"/>
      <c r="D302" s="116"/>
      <c r="E302" s="116"/>
      <c r="F302" s="116"/>
      <c r="G302" s="116"/>
      <c r="H302" s="116"/>
      <c r="I302" s="116"/>
      <c r="J302" s="116"/>
      <c r="K302" s="116"/>
      <c r="L302" s="116"/>
    </row>
    <row r="303" spans="2:12">
      <c r="B303" s="115"/>
      <c r="C303" s="115"/>
      <c r="D303" s="116"/>
      <c r="E303" s="116"/>
      <c r="F303" s="116"/>
      <c r="G303" s="116"/>
      <c r="H303" s="116"/>
      <c r="I303" s="116"/>
      <c r="J303" s="116"/>
      <c r="K303" s="116"/>
      <c r="L303" s="116"/>
    </row>
    <row r="304" spans="2:12">
      <c r="B304" s="115"/>
      <c r="C304" s="115"/>
      <c r="D304" s="116"/>
      <c r="E304" s="116"/>
      <c r="F304" s="116"/>
      <c r="G304" s="116"/>
      <c r="H304" s="116"/>
      <c r="I304" s="116"/>
      <c r="J304" s="116"/>
      <c r="K304" s="116"/>
      <c r="L304" s="116"/>
    </row>
    <row r="305" spans="2:12">
      <c r="B305" s="115"/>
      <c r="C305" s="115"/>
      <c r="D305" s="116"/>
      <c r="E305" s="116"/>
      <c r="F305" s="116"/>
      <c r="G305" s="116"/>
      <c r="H305" s="116"/>
      <c r="I305" s="116"/>
      <c r="J305" s="116"/>
      <c r="K305" s="116"/>
      <c r="L305" s="116"/>
    </row>
    <row r="306" spans="2:12">
      <c r="B306" s="115"/>
      <c r="C306" s="115"/>
      <c r="D306" s="116"/>
      <c r="E306" s="116"/>
      <c r="F306" s="116"/>
      <c r="G306" s="116"/>
      <c r="H306" s="116"/>
      <c r="I306" s="116"/>
      <c r="J306" s="116"/>
      <c r="K306" s="116"/>
      <c r="L306" s="116"/>
    </row>
    <row r="307" spans="2:12">
      <c r="B307" s="115"/>
      <c r="C307" s="115"/>
      <c r="D307" s="116"/>
      <c r="E307" s="116"/>
      <c r="F307" s="116"/>
      <c r="G307" s="116"/>
      <c r="H307" s="116"/>
      <c r="I307" s="116"/>
      <c r="J307" s="116"/>
      <c r="K307" s="116"/>
      <c r="L307" s="116"/>
    </row>
    <row r="308" spans="2:12">
      <c r="B308" s="115"/>
      <c r="C308" s="115"/>
      <c r="D308" s="116"/>
      <c r="E308" s="116"/>
      <c r="F308" s="116"/>
      <c r="G308" s="116"/>
      <c r="H308" s="116"/>
      <c r="I308" s="116"/>
      <c r="J308" s="116"/>
      <c r="K308" s="116"/>
      <c r="L308" s="116"/>
    </row>
    <row r="309" spans="2:12">
      <c r="B309" s="115"/>
      <c r="C309" s="115"/>
      <c r="D309" s="116"/>
      <c r="E309" s="116"/>
      <c r="F309" s="116"/>
      <c r="G309" s="116"/>
      <c r="H309" s="116"/>
      <c r="I309" s="116"/>
      <c r="J309" s="116"/>
      <c r="K309" s="116"/>
      <c r="L309" s="116"/>
    </row>
    <row r="310" spans="2:12">
      <c r="B310" s="115"/>
      <c r="C310" s="115"/>
      <c r="D310" s="116"/>
      <c r="E310" s="116"/>
      <c r="F310" s="116"/>
      <c r="G310" s="116"/>
      <c r="H310" s="116"/>
      <c r="I310" s="116"/>
      <c r="J310" s="116"/>
      <c r="K310" s="116"/>
      <c r="L310" s="116"/>
    </row>
    <row r="311" spans="2:12">
      <c r="B311" s="115"/>
      <c r="C311" s="115"/>
      <c r="D311" s="116"/>
      <c r="E311" s="116"/>
      <c r="F311" s="116"/>
      <c r="G311" s="116"/>
      <c r="H311" s="116"/>
      <c r="I311" s="116"/>
      <c r="J311" s="116"/>
      <c r="K311" s="116"/>
      <c r="L311" s="116"/>
    </row>
    <row r="312" spans="2:12">
      <c r="B312" s="115"/>
      <c r="C312" s="115"/>
      <c r="D312" s="116"/>
      <c r="E312" s="116"/>
      <c r="F312" s="116"/>
      <c r="G312" s="116"/>
      <c r="H312" s="116"/>
      <c r="I312" s="116"/>
      <c r="J312" s="116"/>
      <c r="K312" s="116"/>
      <c r="L312" s="116"/>
    </row>
    <row r="313" spans="2:12">
      <c r="B313" s="115"/>
      <c r="C313" s="115"/>
      <c r="D313" s="116"/>
      <c r="E313" s="116"/>
      <c r="F313" s="116"/>
      <c r="G313" s="116"/>
      <c r="H313" s="116"/>
      <c r="I313" s="116"/>
      <c r="J313" s="116"/>
      <c r="K313" s="116"/>
      <c r="L313" s="116"/>
    </row>
    <row r="314" spans="2:12">
      <c r="B314" s="115"/>
      <c r="C314" s="115"/>
      <c r="D314" s="116"/>
      <c r="E314" s="116"/>
      <c r="F314" s="116"/>
      <c r="G314" s="116"/>
      <c r="H314" s="116"/>
      <c r="I314" s="116"/>
      <c r="J314" s="116"/>
      <c r="K314" s="116"/>
      <c r="L314" s="116"/>
    </row>
    <row r="315" spans="2:12">
      <c r="B315" s="115"/>
      <c r="C315" s="115"/>
      <c r="D315" s="116"/>
      <c r="E315" s="116"/>
      <c r="F315" s="116"/>
      <c r="G315" s="116"/>
      <c r="H315" s="116"/>
      <c r="I315" s="116"/>
      <c r="J315" s="116"/>
      <c r="K315" s="116"/>
      <c r="L315" s="116"/>
    </row>
    <row r="316" spans="2:12">
      <c r="B316" s="115"/>
      <c r="C316" s="115"/>
      <c r="D316" s="116"/>
      <c r="E316" s="116"/>
      <c r="F316" s="116"/>
      <c r="G316" s="116"/>
      <c r="H316" s="116"/>
      <c r="I316" s="116"/>
      <c r="J316" s="116"/>
      <c r="K316" s="116"/>
      <c r="L316" s="116"/>
    </row>
    <row r="317" spans="2:12">
      <c r="B317" s="115"/>
      <c r="C317" s="115"/>
      <c r="D317" s="116"/>
      <c r="E317" s="116"/>
      <c r="F317" s="116"/>
      <c r="G317" s="116"/>
      <c r="H317" s="116"/>
      <c r="I317" s="116"/>
      <c r="J317" s="116"/>
      <c r="K317" s="116"/>
      <c r="L317" s="116"/>
    </row>
    <row r="318" spans="2:12">
      <c r="B318" s="115"/>
      <c r="C318" s="115"/>
      <c r="D318" s="116"/>
      <c r="E318" s="116"/>
      <c r="F318" s="116"/>
      <c r="G318" s="116"/>
      <c r="H318" s="116"/>
      <c r="I318" s="116"/>
      <c r="J318" s="116"/>
      <c r="K318" s="116"/>
      <c r="L318" s="116"/>
    </row>
    <row r="319" spans="2:12">
      <c r="B319" s="115"/>
      <c r="C319" s="115"/>
      <c r="D319" s="116"/>
      <c r="E319" s="116"/>
      <c r="F319" s="116"/>
      <c r="G319" s="116"/>
      <c r="H319" s="116"/>
      <c r="I319" s="116"/>
      <c r="J319" s="116"/>
      <c r="K319" s="116"/>
      <c r="L319" s="116"/>
    </row>
    <row r="320" spans="2:12">
      <c r="B320" s="115"/>
      <c r="C320" s="115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2:12">
      <c r="B321" s="11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</row>
    <row r="322" spans="2:12">
      <c r="B322" s="115"/>
      <c r="C322" s="115"/>
      <c r="D322" s="116"/>
      <c r="E322" s="116"/>
      <c r="F322" s="116"/>
      <c r="G322" s="116"/>
      <c r="H322" s="116"/>
      <c r="I322" s="116"/>
      <c r="J322" s="116"/>
      <c r="K322" s="116"/>
      <c r="L322" s="116"/>
    </row>
    <row r="323" spans="2:12">
      <c r="B323" s="115"/>
      <c r="C323" s="115"/>
      <c r="D323" s="116"/>
      <c r="E323" s="116"/>
      <c r="F323" s="116"/>
      <c r="G323" s="116"/>
      <c r="H323" s="116"/>
      <c r="I323" s="116"/>
      <c r="J323" s="116"/>
      <c r="K323" s="116"/>
      <c r="L323" s="116"/>
    </row>
    <row r="324" spans="2:12">
      <c r="B324" s="115"/>
      <c r="C324" s="115"/>
      <c r="D324" s="116"/>
      <c r="E324" s="116"/>
      <c r="F324" s="116"/>
      <c r="G324" s="116"/>
      <c r="H324" s="116"/>
      <c r="I324" s="116"/>
      <c r="J324" s="116"/>
      <c r="K324" s="116"/>
      <c r="L324" s="116"/>
    </row>
    <row r="325" spans="2:12">
      <c r="B325" s="115"/>
      <c r="C325" s="115"/>
      <c r="D325" s="116"/>
      <c r="E325" s="116"/>
      <c r="F325" s="116"/>
      <c r="G325" s="116"/>
      <c r="H325" s="116"/>
      <c r="I325" s="116"/>
      <c r="J325" s="116"/>
      <c r="K325" s="116"/>
      <c r="L325" s="116"/>
    </row>
    <row r="326" spans="2:12">
      <c r="B326" s="115"/>
      <c r="C326" s="115"/>
      <c r="D326" s="116"/>
      <c r="E326" s="116"/>
      <c r="F326" s="116"/>
      <c r="G326" s="116"/>
      <c r="H326" s="116"/>
      <c r="I326" s="116"/>
      <c r="J326" s="116"/>
      <c r="K326" s="116"/>
      <c r="L326" s="116"/>
    </row>
    <row r="327" spans="2:12">
      <c r="B327" s="115"/>
      <c r="C327" s="115"/>
      <c r="D327" s="116"/>
      <c r="E327" s="116"/>
      <c r="F327" s="116"/>
      <c r="G327" s="116"/>
      <c r="H327" s="116"/>
      <c r="I327" s="116"/>
      <c r="J327" s="116"/>
      <c r="K327" s="116"/>
      <c r="L327" s="116"/>
    </row>
    <row r="328" spans="2:12">
      <c r="B328" s="115"/>
      <c r="C328" s="115"/>
      <c r="D328" s="116"/>
      <c r="E328" s="116"/>
      <c r="F328" s="116"/>
      <c r="G328" s="116"/>
      <c r="H328" s="116"/>
      <c r="I328" s="116"/>
      <c r="J328" s="116"/>
      <c r="K328" s="116"/>
      <c r="L328" s="116"/>
    </row>
    <row r="329" spans="2:12">
      <c r="B329" s="115"/>
      <c r="C329" s="115"/>
      <c r="D329" s="116"/>
      <c r="E329" s="116"/>
      <c r="F329" s="116"/>
      <c r="G329" s="116"/>
      <c r="H329" s="116"/>
      <c r="I329" s="116"/>
      <c r="J329" s="116"/>
      <c r="K329" s="116"/>
      <c r="L329" s="116"/>
    </row>
    <row r="330" spans="2:12">
      <c r="B330" s="115"/>
      <c r="C330" s="115"/>
      <c r="D330" s="116"/>
      <c r="E330" s="116"/>
      <c r="F330" s="116"/>
      <c r="G330" s="116"/>
      <c r="H330" s="116"/>
      <c r="I330" s="116"/>
      <c r="J330" s="116"/>
      <c r="K330" s="116"/>
      <c r="L330" s="116"/>
    </row>
    <row r="331" spans="2:12">
      <c r="B331" s="115"/>
      <c r="C331" s="115"/>
      <c r="D331" s="116"/>
      <c r="E331" s="116"/>
      <c r="F331" s="116"/>
      <c r="G331" s="116"/>
      <c r="H331" s="116"/>
      <c r="I331" s="116"/>
      <c r="J331" s="116"/>
      <c r="K331" s="116"/>
      <c r="L331" s="116"/>
    </row>
    <row r="332" spans="2:12">
      <c r="B332" s="115"/>
      <c r="C332" s="115"/>
      <c r="D332" s="116"/>
      <c r="E332" s="116"/>
      <c r="F332" s="116"/>
      <c r="G332" s="116"/>
      <c r="H332" s="116"/>
      <c r="I332" s="116"/>
      <c r="J332" s="116"/>
      <c r="K332" s="116"/>
      <c r="L332" s="116"/>
    </row>
    <row r="333" spans="2:12">
      <c r="B333" s="115"/>
      <c r="C333" s="115"/>
      <c r="D333" s="116"/>
      <c r="E333" s="116"/>
      <c r="F333" s="116"/>
      <c r="G333" s="116"/>
      <c r="H333" s="116"/>
      <c r="I333" s="116"/>
      <c r="J333" s="116"/>
      <c r="K333" s="116"/>
      <c r="L333" s="116"/>
    </row>
    <row r="334" spans="2:12">
      <c r="B334" s="115"/>
      <c r="C334" s="115"/>
      <c r="D334" s="116"/>
      <c r="E334" s="116"/>
      <c r="F334" s="116"/>
      <c r="G334" s="116"/>
      <c r="H334" s="116"/>
      <c r="I334" s="116"/>
      <c r="J334" s="116"/>
      <c r="K334" s="116"/>
      <c r="L334" s="116"/>
    </row>
    <row r="335" spans="2:12">
      <c r="B335" s="115"/>
      <c r="C335" s="115"/>
      <c r="D335" s="116"/>
      <c r="E335" s="116"/>
      <c r="F335" s="116"/>
      <c r="G335" s="116"/>
      <c r="H335" s="116"/>
      <c r="I335" s="116"/>
      <c r="J335" s="116"/>
      <c r="K335" s="116"/>
      <c r="L335" s="116"/>
    </row>
    <row r="336" spans="2:12">
      <c r="B336" s="115"/>
      <c r="C336" s="115"/>
      <c r="D336" s="116"/>
      <c r="E336" s="116"/>
      <c r="F336" s="116"/>
      <c r="G336" s="116"/>
      <c r="H336" s="116"/>
      <c r="I336" s="116"/>
      <c r="J336" s="116"/>
      <c r="K336" s="116"/>
      <c r="L336" s="116"/>
    </row>
    <row r="337" spans="2:12">
      <c r="B337" s="115"/>
      <c r="C337" s="115"/>
      <c r="D337" s="116"/>
      <c r="E337" s="116"/>
      <c r="F337" s="116"/>
      <c r="G337" s="116"/>
      <c r="H337" s="116"/>
      <c r="I337" s="116"/>
      <c r="J337" s="116"/>
      <c r="K337" s="116"/>
      <c r="L337" s="116"/>
    </row>
    <row r="338" spans="2:12">
      <c r="B338" s="115"/>
      <c r="C338" s="115"/>
      <c r="D338" s="116"/>
      <c r="E338" s="116"/>
      <c r="F338" s="116"/>
      <c r="G338" s="116"/>
      <c r="H338" s="116"/>
      <c r="I338" s="116"/>
      <c r="J338" s="116"/>
      <c r="K338" s="116"/>
      <c r="L338" s="116"/>
    </row>
    <row r="339" spans="2:12">
      <c r="B339" s="115"/>
      <c r="C339" s="115"/>
      <c r="D339" s="116"/>
      <c r="E339" s="116"/>
      <c r="F339" s="116"/>
      <c r="G339" s="116"/>
      <c r="H339" s="116"/>
      <c r="I339" s="116"/>
      <c r="J339" s="116"/>
      <c r="K339" s="116"/>
      <c r="L339" s="116"/>
    </row>
    <row r="340" spans="2:12">
      <c r="B340" s="115"/>
      <c r="C340" s="115"/>
      <c r="D340" s="116"/>
      <c r="E340" s="116"/>
      <c r="F340" s="116"/>
      <c r="G340" s="116"/>
      <c r="H340" s="116"/>
      <c r="I340" s="116"/>
      <c r="J340" s="116"/>
      <c r="K340" s="116"/>
      <c r="L340" s="116"/>
    </row>
    <row r="341" spans="2:12">
      <c r="B341" s="115"/>
      <c r="C341" s="115"/>
      <c r="D341" s="116"/>
      <c r="E341" s="116"/>
      <c r="F341" s="116"/>
      <c r="G341" s="116"/>
      <c r="H341" s="116"/>
      <c r="I341" s="116"/>
      <c r="J341" s="116"/>
      <c r="K341" s="116"/>
      <c r="L341" s="116"/>
    </row>
    <row r="342" spans="2:12">
      <c r="B342" s="115"/>
      <c r="C342" s="115"/>
      <c r="D342" s="116"/>
      <c r="E342" s="116"/>
      <c r="F342" s="116"/>
      <c r="G342" s="116"/>
      <c r="H342" s="116"/>
      <c r="I342" s="116"/>
      <c r="J342" s="116"/>
      <c r="K342" s="116"/>
      <c r="L342" s="116"/>
    </row>
    <row r="343" spans="2:12">
      <c r="B343" s="115"/>
      <c r="C343" s="115"/>
      <c r="D343" s="116"/>
      <c r="E343" s="116"/>
      <c r="F343" s="116"/>
      <c r="G343" s="116"/>
      <c r="H343" s="116"/>
      <c r="I343" s="116"/>
      <c r="J343" s="116"/>
      <c r="K343" s="116"/>
      <c r="L343" s="116"/>
    </row>
    <row r="344" spans="2:12">
      <c r="B344" s="115"/>
      <c r="C344" s="115"/>
      <c r="D344" s="116"/>
      <c r="E344" s="116"/>
      <c r="F344" s="116"/>
      <c r="G344" s="116"/>
      <c r="H344" s="116"/>
      <c r="I344" s="116"/>
      <c r="J344" s="116"/>
      <c r="K344" s="116"/>
      <c r="L344" s="116"/>
    </row>
    <row r="345" spans="2:12">
      <c r="B345" s="115"/>
      <c r="C345" s="115"/>
      <c r="D345" s="116"/>
      <c r="E345" s="116"/>
      <c r="F345" s="116"/>
      <c r="G345" s="116"/>
      <c r="H345" s="116"/>
      <c r="I345" s="116"/>
      <c r="J345" s="116"/>
      <c r="K345" s="116"/>
      <c r="L345" s="116"/>
    </row>
    <row r="346" spans="2:12">
      <c r="B346" s="115"/>
      <c r="C346" s="115"/>
      <c r="D346" s="116"/>
      <c r="E346" s="116"/>
      <c r="F346" s="116"/>
      <c r="G346" s="116"/>
      <c r="H346" s="116"/>
      <c r="I346" s="116"/>
      <c r="J346" s="116"/>
      <c r="K346" s="116"/>
      <c r="L346" s="116"/>
    </row>
    <row r="347" spans="2:12">
      <c r="B347" s="115"/>
      <c r="C347" s="115"/>
      <c r="D347" s="116"/>
      <c r="E347" s="116"/>
      <c r="F347" s="116"/>
      <c r="G347" s="116"/>
      <c r="H347" s="116"/>
      <c r="I347" s="116"/>
      <c r="J347" s="116"/>
      <c r="K347" s="116"/>
      <c r="L347" s="116"/>
    </row>
    <row r="348" spans="2:12">
      <c r="B348" s="115"/>
      <c r="C348" s="115"/>
      <c r="D348" s="116"/>
      <c r="E348" s="116"/>
      <c r="F348" s="116"/>
      <c r="G348" s="116"/>
      <c r="H348" s="116"/>
      <c r="I348" s="116"/>
      <c r="J348" s="116"/>
      <c r="K348" s="116"/>
      <c r="L348" s="116"/>
    </row>
    <row r="349" spans="2:12">
      <c r="B349" s="115"/>
      <c r="C349" s="115"/>
      <c r="D349" s="116"/>
      <c r="E349" s="116"/>
      <c r="F349" s="116"/>
      <c r="G349" s="116"/>
      <c r="H349" s="116"/>
      <c r="I349" s="116"/>
      <c r="J349" s="116"/>
      <c r="K349" s="116"/>
      <c r="L349" s="116"/>
    </row>
    <row r="350" spans="2:12">
      <c r="B350" s="115"/>
      <c r="C350" s="115"/>
      <c r="D350" s="116"/>
      <c r="E350" s="116"/>
      <c r="F350" s="116"/>
      <c r="G350" s="116"/>
      <c r="H350" s="116"/>
      <c r="I350" s="116"/>
      <c r="J350" s="116"/>
      <c r="K350" s="116"/>
      <c r="L350" s="116"/>
    </row>
    <row r="351" spans="2:12">
      <c r="B351" s="115"/>
      <c r="C351" s="115"/>
      <c r="D351" s="116"/>
      <c r="E351" s="116"/>
      <c r="F351" s="116"/>
      <c r="G351" s="116"/>
      <c r="H351" s="116"/>
      <c r="I351" s="116"/>
      <c r="J351" s="116"/>
      <c r="K351" s="116"/>
      <c r="L351" s="116"/>
    </row>
    <row r="352" spans="2:12">
      <c r="B352" s="115"/>
      <c r="C352" s="115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2:12">
      <c r="B353" s="115"/>
      <c r="C353" s="115"/>
      <c r="D353" s="116"/>
      <c r="E353" s="116"/>
      <c r="F353" s="116"/>
      <c r="G353" s="116"/>
      <c r="H353" s="116"/>
      <c r="I353" s="116"/>
      <c r="J353" s="116"/>
      <c r="K353" s="116"/>
      <c r="L353" s="116"/>
    </row>
    <row r="354" spans="2:12">
      <c r="B354" s="115"/>
      <c r="C354" s="115"/>
      <c r="D354" s="116"/>
      <c r="E354" s="116"/>
      <c r="F354" s="116"/>
      <c r="G354" s="116"/>
      <c r="H354" s="116"/>
      <c r="I354" s="116"/>
      <c r="J354" s="116"/>
      <c r="K354" s="116"/>
      <c r="L354" s="116"/>
    </row>
    <row r="355" spans="2:12">
      <c r="B355" s="115"/>
      <c r="C355" s="115"/>
      <c r="D355" s="116"/>
      <c r="E355" s="116"/>
      <c r="F355" s="116"/>
      <c r="G355" s="116"/>
      <c r="H355" s="116"/>
      <c r="I355" s="116"/>
      <c r="J355" s="116"/>
      <c r="K355" s="116"/>
      <c r="L355" s="116"/>
    </row>
    <row r="356" spans="2:12">
      <c r="B356" s="115"/>
      <c r="C356" s="115"/>
      <c r="D356" s="116"/>
      <c r="E356" s="116"/>
      <c r="F356" s="116"/>
      <c r="G356" s="116"/>
      <c r="H356" s="116"/>
      <c r="I356" s="116"/>
      <c r="J356" s="116"/>
      <c r="K356" s="116"/>
      <c r="L356" s="116"/>
    </row>
    <row r="357" spans="2:12">
      <c r="B357" s="115"/>
      <c r="C357" s="115"/>
      <c r="D357" s="116"/>
      <c r="E357" s="116"/>
      <c r="F357" s="116"/>
      <c r="G357" s="116"/>
      <c r="H357" s="116"/>
      <c r="I357" s="116"/>
      <c r="J357" s="116"/>
      <c r="K357" s="116"/>
      <c r="L357" s="116"/>
    </row>
    <row r="358" spans="2:12">
      <c r="B358" s="115"/>
      <c r="C358" s="115"/>
      <c r="D358" s="116"/>
      <c r="E358" s="116"/>
      <c r="F358" s="116"/>
      <c r="G358" s="116"/>
      <c r="H358" s="116"/>
      <c r="I358" s="116"/>
      <c r="J358" s="116"/>
      <c r="K358" s="116"/>
      <c r="L358" s="116"/>
    </row>
    <row r="359" spans="2:12">
      <c r="B359" s="115"/>
      <c r="C359" s="115"/>
      <c r="D359" s="116"/>
      <c r="E359" s="116"/>
      <c r="F359" s="116"/>
      <c r="G359" s="116"/>
      <c r="H359" s="116"/>
      <c r="I359" s="116"/>
      <c r="J359" s="116"/>
      <c r="K359" s="116"/>
      <c r="L359" s="116"/>
    </row>
    <row r="360" spans="2:12">
      <c r="B360" s="115"/>
      <c r="C360" s="115"/>
      <c r="D360" s="116"/>
      <c r="E360" s="116"/>
      <c r="F360" s="116"/>
      <c r="G360" s="116"/>
      <c r="H360" s="116"/>
      <c r="I360" s="116"/>
      <c r="J360" s="116"/>
      <c r="K360" s="116"/>
      <c r="L360" s="116"/>
    </row>
    <row r="361" spans="2:12">
      <c r="B361" s="115"/>
      <c r="C361" s="115"/>
      <c r="D361" s="116"/>
      <c r="E361" s="116"/>
      <c r="F361" s="116"/>
      <c r="G361" s="116"/>
      <c r="H361" s="116"/>
      <c r="I361" s="116"/>
      <c r="J361" s="116"/>
      <c r="K361" s="116"/>
      <c r="L361" s="116"/>
    </row>
    <row r="362" spans="2:12">
      <c r="B362" s="115"/>
      <c r="C362" s="115"/>
      <c r="D362" s="116"/>
      <c r="E362" s="116"/>
      <c r="F362" s="116"/>
      <c r="G362" s="116"/>
      <c r="H362" s="116"/>
      <c r="I362" s="116"/>
      <c r="J362" s="116"/>
      <c r="K362" s="116"/>
      <c r="L362" s="116"/>
    </row>
    <row r="363" spans="2:12">
      <c r="B363" s="115"/>
      <c r="C363" s="115"/>
      <c r="D363" s="116"/>
      <c r="E363" s="116"/>
      <c r="F363" s="116"/>
      <c r="G363" s="116"/>
      <c r="H363" s="116"/>
      <c r="I363" s="116"/>
      <c r="J363" s="116"/>
      <c r="K363" s="116"/>
      <c r="L363" s="116"/>
    </row>
    <row r="364" spans="2:12">
      <c r="B364" s="115"/>
      <c r="C364" s="115"/>
      <c r="D364" s="116"/>
      <c r="E364" s="116"/>
      <c r="F364" s="116"/>
      <c r="G364" s="116"/>
      <c r="H364" s="116"/>
      <c r="I364" s="116"/>
      <c r="J364" s="116"/>
      <c r="K364" s="116"/>
      <c r="L364" s="116"/>
    </row>
    <row r="365" spans="2:12">
      <c r="B365" s="115"/>
      <c r="C365" s="115"/>
      <c r="D365" s="116"/>
      <c r="E365" s="116"/>
      <c r="F365" s="116"/>
      <c r="G365" s="116"/>
      <c r="H365" s="116"/>
      <c r="I365" s="116"/>
      <c r="J365" s="116"/>
      <c r="K365" s="116"/>
      <c r="L365" s="116"/>
    </row>
    <row r="366" spans="2:12">
      <c r="B366" s="115"/>
      <c r="C366" s="115"/>
      <c r="D366" s="116"/>
      <c r="E366" s="116"/>
      <c r="F366" s="116"/>
      <c r="G366" s="116"/>
      <c r="H366" s="116"/>
      <c r="I366" s="116"/>
      <c r="J366" s="116"/>
      <c r="K366" s="116"/>
      <c r="L366" s="116"/>
    </row>
    <row r="367" spans="2:12">
      <c r="B367" s="115"/>
      <c r="C367" s="115"/>
      <c r="D367" s="116"/>
      <c r="E367" s="116"/>
      <c r="F367" s="116"/>
      <c r="G367" s="116"/>
      <c r="H367" s="116"/>
      <c r="I367" s="116"/>
      <c r="J367" s="116"/>
      <c r="K367" s="116"/>
      <c r="L367" s="116"/>
    </row>
    <row r="368" spans="2:12">
      <c r="B368" s="115"/>
      <c r="C368" s="115"/>
      <c r="D368" s="116"/>
      <c r="E368" s="116"/>
      <c r="F368" s="116"/>
      <c r="G368" s="116"/>
      <c r="H368" s="116"/>
      <c r="I368" s="116"/>
      <c r="J368" s="116"/>
      <c r="K368" s="116"/>
      <c r="L368" s="116"/>
    </row>
    <row r="369" spans="2:12">
      <c r="B369" s="115"/>
      <c r="C369" s="115"/>
      <c r="D369" s="116"/>
      <c r="E369" s="116"/>
      <c r="F369" s="116"/>
      <c r="G369" s="116"/>
      <c r="H369" s="116"/>
      <c r="I369" s="116"/>
      <c r="J369" s="116"/>
      <c r="K369" s="116"/>
      <c r="L369" s="116"/>
    </row>
    <row r="370" spans="2:12">
      <c r="B370" s="115"/>
      <c r="C370" s="115"/>
      <c r="D370" s="116"/>
      <c r="E370" s="116"/>
      <c r="F370" s="116"/>
      <c r="G370" s="116"/>
      <c r="H370" s="116"/>
      <c r="I370" s="116"/>
      <c r="J370" s="116"/>
      <c r="K370" s="116"/>
      <c r="L370" s="116"/>
    </row>
    <row r="371" spans="2:12">
      <c r="B371" s="115"/>
      <c r="C371" s="115"/>
      <c r="D371" s="116"/>
      <c r="E371" s="116"/>
      <c r="F371" s="116"/>
      <c r="G371" s="116"/>
      <c r="H371" s="116"/>
      <c r="I371" s="116"/>
      <c r="J371" s="116"/>
      <c r="K371" s="116"/>
      <c r="L371" s="116"/>
    </row>
    <row r="372" spans="2:12">
      <c r="B372" s="115"/>
      <c r="C372" s="115"/>
      <c r="D372" s="116"/>
      <c r="E372" s="116"/>
      <c r="F372" s="116"/>
      <c r="G372" s="116"/>
      <c r="H372" s="116"/>
      <c r="I372" s="116"/>
      <c r="J372" s="116"/>
      <c r="K372" s="116"/>
      <c r="L372" s="116"/>
    </row>
    <row r="373" spans="2:12">
      <c r="B373" s="115"/>
      <c r="C373" s="115"/>
      <c r="D373" s="116"/>
      <c r="E373" s="116"/>
      <c r="F373" s="116"/>
      <c r="G373" s="116"/>
      <c r="H373" s="116"/>
      <c r="I373" s="116"/>
      <c r="J373" s="116"/>
      <c r="K373" s="116"/>
      <c r="L373" s="116"/>
    </row>
    <row r="374" spans="2:12">
      <c r="B374" s="115"/>
      <c r="C374" s="115"/>
      <c r="D374" s="116"/>
      <c r="E374" s="116"/>
      <c r="F374" s="116"/>
      <c r="G374" s="116"/>
      <c r="H374" s="116"/>
      <c r="I374" s="116"/>
      <c r="J374" s="116"/>
      <c r="K374" s="116"/>
      <c r="L374" s="116"/>
    </row>
    <row r="375" spans="2:12">
      <c r="B375" s="115"/>
      <c r="C375" s="115"/>
      <c r="D375" s="116"/>
      <c r="E375" s="116"/>
      <c r="F375" s="116"/>
      <c r="G375" s="116"/>
      <c r="H375" s="116"/>
      <c r="I375" s="116"/>
      <c r="J375" s="116"/>
      <c r="K375" s="116"/>
      <c r="L375" s="116"/>
    </row>
    <row r="376" spans="2:12">
      <c r="B376" s="115"/>
      <c r="C376" s="115"/>
      <c r="D376" s="116"/>
      <c r="E376" s="116"/>
      <c r="F376" s="116"/>
      <c r="G376" s="116"/>
      <c r="H376" s="116"/>
      <c r="I376" s="116"/>
      <c r="J376" s="116"/>
      <c r="K376" s="116"/>
      <c r="L376" s="116"/>
    </row>
    <row r="377" spans="2:12">
      <c r="B377" s="115"/>
      <c r="C377" s="115"/>
      <c r="D377" s="116"/>
      <c r="E377" s="116"/>
      <c r="F377" s="116"/>
      <c r="G377" s="116"/>
      <c r="H377" s="116"/>
      <c r="I377" s="116"/>
      <c r="J377" s="116"/>
      <c r="K377" s="116"/>
      <c r="L377" s="116"/>
    </row>
    <row r="378" spans="2:12">
      <c r="B378" s="115"/>
      <c r="C378" s="115"/>
      <c r="D378" s="116"/>
      <c r="E378" s="116"/>
      <c r="F378" s="116"/>
      <c r="G378" s="116"/>
      <c r="H378" s="116"/>
      <c r="I378" s="116"/>
      <c r="J378" s="116"/>
      <c r="K378" s="116"/>
      <c r="L378" s="116"/>
    </row>
    <row r="379" spans="2:12">
      <c r="B379" s="115"/>
      <c r="C379" s="115"/>
      <c r="D379" s="116"/>
      <c r="E379" s="116"/>
      <c r="F379" s="116"/>
      <c r="G379" s="116"/>
      <c r="H379" s="116"/>
      <c r="I379" s="116"/>
      <c r="J379" s="116"/>
      <c r="K379" s="116"/>
      <c r="L379" s="116"/>
    </row>
    <row r="380" spans="2:12">
      <c r="B380" s="115"/>
      <c r="C380" s="115"/>
      <c r="D380" s="116"/>
      <c r="E380" s="116"/>
      <c r="F380" s="116"/>
      <c r="G380" s="116"/>
      <c r="H380" s="116"/>
      <c r="I380" s="116"/>
      <c r="J380" s="116"/>
      <c r="K380" s="116"/>
      <c r="L380" s="116"/>
    </row>
    <row r="381" spans="2:12">
      <c r="B381" s="115"/>
      <c r="C381" s="115"/>
      <c r="D381" s="116"/>
      <c r="E381" s="116"/>
      <c r="F381" s="116"/>
      <c r="G381" s="116"/>
      <c r="H381" s="116"/>
      <c r="I381" s="116"/>
      <c r="J381" s="116"/>
      <c r="K381" s="116"/>
      <c r="L381" s="116"/>
    </row>
    <row r="382" spans="2:12">
      <c r="B382" s="115"/>
      <c r="C382" s="115"/>
      <c r="D382" s="116"/>
      <c r="E382" s="116"/>
      <c r="F382" s="116"/>
      <c r="G382" s="116"/>
      <c r="H382" s="116"/>
      <c r="I382" s="116"/>
      <c r="J382" s="116"/>
      <c r="K382" s="116"/>
      <c r="L382" s="116"/>
    </row>
    <row r="383" spans="2:12">
      <c r="B383" s="115"/>
      <c r="C383" s="115"/>
      <c r="D383" s="116"/>
      <c r="E383" s="116"/>
      <c r="F383" s="116"/>
      <c r="G383" s="116"/>
      <c r="H383" s="116"/>
      <c r="I383" s="116"/>
      <c r="J383" s="116"/>
      <c r="K383" s="116"/>
      <c r="L383" s="116"/>
    </row>
    <row r="384" spans="2:12"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</row>
    <row r="385" spans="2:12">
      <c r="B385" s="115"/>
      <c r="C385" s="115"/>
      <c r="D385" s="116"/>
      <c r="E385" s="116"/>
      <c r="F385" s="116"/>
      <c r="G385" s="116"/>
      <c r="H385" s="116"/>
      <c r="I385" s="116"/>
      <c r="J385" s="116"/>
      <c r="K385" s="116"/>
      <c r="L385" s="116"/>
    </row>
    <row r="386" spans="2:12">
      <c r="B386" s="115"/>
      <c r="C386" s="115"/>
      <c r="D386" s="116"/>
      <c r="E386" s="116"/>
      <c r="F386" s="116"/>
      <c r="G386" s="116"/>
      <c r="H386" s="116"/>
      <c r="I386" s="116"/>
      <c r="J386" s="116"/>
      <c r="K386" s="116"/>
      <c r="L386" s="116"/>
    </row>
    <row r="387" spans="2:12">
      <c r="B387" s="115"/>
      <c r="C387" s="115"/>
      <c r="D387" s="116"/>
      <c r="E387" s="116"/>
      <c r="F387" s="116"/>
      <c r="G387" s="116"/>
      <c r="H387" s="116"/>
      <c r="I387" s="116"/>
      <c r="J387" s="116"/>
      <c r="K387" s="116"/>
      <c r="L387" s="116"/>
    </row>
    <row r="388" spans="2:12">
      <c r="B388" s="115"/>
      <c r="C388" s="115"/>
      <c r="D388" s="116"/>
      <c r="E388" s="116"/>
      <c r="F388" s="116"/>
      <c r="G388" s="116"/>
      <c r="H388" s="116"/>
      <c r="I388" s="116"/>
      <c r="J388" s="116"/>
      <c r="K388" s="116"/>
      <c r="L388" s="116"/>
    </row>
    <row r="389" spans="2:12">
      <c r="B389" s="115"/>
      <c r="C389" s="115"/>
      <c r="D389" s="116"/>
      <c r="E389" s="116"/>
      <c r="F389" s="116"/>
      <c r="G389" s="116"/>
      <c r="H389" s="116"/>
      <c r="I389" s="116"/>
      <c r="J389" s="116"/>
      <c r="K389" s="116"/>
      <c r="L389" s="116"/>
    </row>
    <row r="390" spans="2:12">
      <c r="B390" s="115"/>
      <c r="C390" s="115"/>
      <c r="D390" s="116"/>
      <c r="E390" s="116"/>
      <c r="F390" s="116"/>
      <c r="G390" s="116"/>
      <c r="H390" s="116"/>
      <c r="I390" s="116"/>
      <c r="J390" s="116"/>
      <c r="K390" s="116"/>
      <c r="L390" s="116"/>
    </row>
    <row r="391" spans="2:12">
      <c r="B391" s="115"/>
      <c r="C391" s="115"/>
      <c r="D391" s="116"/>
      <c r="E391" s="116"/>
      <c r="F391" s="116"/>
      <c r="G391" s="116"/>
      <c r="H391" s="116"/>
      <c r="I391" s="116"/>
      <c r="J391" s="116"/>
      <c r="K391" s="116"/>
      <c r="L391" s="116"/>
    </row>
    <row r="392" spans="2:12"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</row>
    <row r="393" spans="2:12">
      <c r="B393" s="115"/>
      <c r="C393" s="115"/>
      <c r="D393" s="116"/>
      <c r="E393" s="116"/>
      <c r="F393" s="116"/>
      <c r="G393" s="116"/>
      <c r="H393" s="116"/>
      <c r="I393" s="116"/>
      <c r="J393" s="116"/>
      <c r="K393" s="116"/>
      <c r="L393" s="116"/>
    </row>
    <row r="394" spans="2:12">
      <c r="B394" s="115"/>
      <c r="C394" s="115"/>
      <c r="D394" s="116"/>
      <c r="E394" s="116"/>
      <c r="F394" s="116"/>
      <c r="G394" s="116"/>
      <c r="H394" s="116"/>
      <c r="I394" s="116"/>
      <c r="J394" s="116"/>
      <c r="K394" s="116"/>
      <c r="L394" s="116"/>
    </row>
    <row r="395" spans="2:12">
      <c r="B395" s="115"/>
      <c r="C395" s="115"/>
      <c r="D395" s="116"/>
      <c r="E395" s="116"/>
      <c r="F395" s="116"/>
      <c r="G395" s="116"/>
      <c r="H395" s="116"/>
      <c r="I395" s="116"/>
      <c r="J395" s="116"/>
      <c r="K395" s="116"/>
      <c r="L395" s="116"/>
    </row>
    <row r="396" spans="2:12">
      <c r="B396" s="115"/>
      <c r="C396" s="115"/>
      <c r="D396" s="116"/>
      <c r="E396" s="116"/>
      <c r="F396" s="116"/>
      <c r="G396" s="116"/>
      <c r="H396" s="116"/>
      <c r="I396" s="116"/>
      <c r="J396" s="116"/>
      <c r="K396" s="116"/>
      <c r="L396" s="116"/>
    </row>
    <row r="397" spans="2:12">
      <c r="B397" s="115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</row>
    <row r="398" spans="2:12">
      <c r="B398" s="115"/>
      <c r="C398" s="115"/>
      <c r="D398" s="116"/>
      <c r="E398" s="116"/>
      <c r="F398" s="116"/>
      <c r="G398" s="116"/>
      <c r="H398" s="116"/>
      <c r="I398" s="116"/>
      <c r="J398" s="116"/>
      <c r="K398" s="116"/>
      <c r="L398" s="116"/>
    </row>
    <row r="399" spans="2:12">
      <c r="B399" s="115"/>
      <c r="C399" s="115"/>
      <c r="D399" s="116"/>
      <c r="E399" s="116"/>
      <c r="F399" s="116"/>
      <c r="G399" s="116"/>
      <c r="H399" s="116"/>
      <c r="I399" s="116"/>
      <c r="J399" s="116"/>
      <c r="K399" s="116"/>
      <c r="L399" s="116"/>
    </row>
    <row r="400" spans="2:12">
      <c r="B400" s="115"/>
      <c r="C400" s="115"/>
      <c r="D400" s="116"/>
      <c r="E400" s="116"/>
      <c r="F400" s="116"/>
      <c r="G400" s="116"/>
      <c r="H400" s="116"/>
      <c r="I400" s="116"/>
      <c r="J400" s="116"/>
      <c r="K400" s="116"/>
      <c r="L400" s="116"/>
    </row>
    <row r="401" spans="2:12">
      <c r="B401" s="115"/>
      <c r="C401" s="115"/>
      <c r="D401" s="116"/>
      <c r="E401" s="116"/>
      <c r="F401" s="116"/>
      <c r="G401" s="116"/>
      <c r="H401" s="116"/>
      <c r="I401" s="116"/>
      <c r="J401" s="116"/>
      <c r="K401" s="116"/>
      <c r="L401" s="116"/>
    </row>
    <row r="402" spans="2:12">
      <c r="B402" s="115"/>
      <c r="C402" s="115"/>
      <c r="D402" s="116"/>
      <c r="E402" s="116"/>
      <c r="F402" s="116"/>
      <c r="G402" s="116"/>
      <c r="H402" s="116"/>
      <c r="I402" s="116"/>
      <c r="J402" s="116"/>
      <c r="K402" s="116"/>
      <c r="L402" s="116"/>
    </row>
    <row r="403" spans="2:12">
      <c r="B403" s="115"/>
      <c r="C403" s="115"/>
      <c r="D403" s="116"/>
      <c r="E403" s="116"/>
      <c r="F403" s="116"/>
      <c r="G403" s="116"/>
      <c r="H403" s="116"/>
      <c r="I403" s="116"/>
      <c r="J403" s="116"/>
      <c r="K403" s="116"/>
      <c r="L403" s="116"/>
    </row>
    <row r="404" spans="2:12">
      <c r="B404" s="115"/>
      <c r="C404" s="115"/>
      <c r="D404" s="116"/>
      <c r="E404" s="116"/>
      <c r="F404" s="116"/>
      <c r="G404" s="116"/>
      <c r="H404" s="116"/>
      <c r="I404" s="116"/>
      <c r="J404" s="116"/>
      <c r="K404" s="116"/>
      <c r="L404" s="116"/>
    </row>
    <row r="405" spans="2:12">
      <c r="B405" s="115"/>
      <c r="C405" s="115"/>
      <c r="D405" s="116"/>
      <c r="E405" s="116"/>
      <c r="F405" s="116"/>
      <c r="G405" s="116"/>
      <c r="H405" s="116"/>
      <c r="I405" s="116"/>
      <c r="J405" s="116"/>
      <c r="K405" s="116"/>
      <c r="L405" s="116"/>
    </row>
    <row r="406" spans="2:12">
      <c r="B406" s="115"/>
      <c r="C406" s="115"/>
      <c r="D406" s="116"/>
      <c r="E406" s="116"/>
      <c r="F406" s="116"/>
      <c r="G406" s="116"/>
      <c r="H406" s="116"/>
      <c r="I406" s="116"/>
      <c r="J406" s="116"/>
      <c r="K406" s="116"/>
      <c r="L406" s="116"/>
    </row>
    <row r="407" spans="2:12">
      <c r="B407" s="115"/>
      <c r="C407" s="115"/>
      <c r="D407" s="116"/>
      <c r="E407" s="116"/>
      <c r="F407" s="116"/>
      <c r="G407" s="116"/>
      <c r="H407" s="116"/>
      <c r="I407" s="116"/>
      <c r="J407" s="116"/>
      <c r="K407" s="116"/>
      <c r="L407" s="116"/>
    </row>
    <row r="408" spans="2:12">
      <c r="B408" s="115"/>
      <c r="C408" s="115"/>
      <c r="D408" s="116"/>
      <c r="E408" s="116"/>
      <c r="F408" s="116"/>
      <c r="G408" s="116"/>
      <c r="H408" s="116"/>
      <c r="I408" s="116"/>
      <c r="J408" s="116"/>
      <c r="K408" s="116"/>
      <c r="L408" s="116"/>
    </row>
    <row r="409" spans="2:12">
      <c r="B409" s="115"/>
      <c r="C409" s="115"/>
      <c r="D409" s="116"/>
      <c r="E409" s="116"/>
      <c r="F409" s="116"/>
      <c r="G409" s="116"/>
      <c r="H409" s="116"/>
      <c r="I409" s="116"/>
      <c r="J409" s="116"/>
      <c r="K409" s="116"/>
      <c r="L409" s="116"/>
    </row>
    <row r="410" spans="2:12">
      <c r="B410" s="115"/>
      <c r="C410" s="115"/>
      <c r="D410" s="116"/>
      <c r="E410" s="116"/>
      <c r="F410" s="116"/>
      <c r="G410" s="116"/>
      <c r="H410" s="116"/>
      <c r="I410" s="116"/>
      <c r="J410" s="116"/>
      <c r="K410" s="116"/>
      <c r="L410" s="116"/>
    </row>
    <row r="411" spans="2:12">
      <c r="B411" s="115"/>
      <c r="C411" s="115"/>
      <c r="D411" s="116"/>
      <c r="E411" s="116"/>
      <c r="F411" s="116"/>
      <c r="G411" s="116"/>
      <c r="H411" s="116"/>
      <c r="I411" s="116"/>
      <c r="J411" s="116"/>
      <c r="K411" s="116"/>
      <c r="L411" s="116"/>
    </row>
    <row r="412" spans="2:12">
      <c r="B412" s="115"/>
      <c r="C412" s="115"/>
      <c r="D412" s="116"/>
      <c r="E412" s="116"/>
      <c r="F412" s="116"/>
      <c r="G412" s="116"/>
      <c r="H412" s="116"/>
      <c r="I412" s="116"/>
      <c r="J412" s="116"/>
      <c r="K412" s="116"/>
      <c r="L412" s="116"/>
    </row>
    <row r="413" spans="2:12">
      <c r="B413" s="115"/>
      <c r="C413" s="115"/>
      <c r="D413" s="116"/>
      <c r="E413" s="116"/>
      <c r="F413" s="116"/>
      <c r="G413" s="116"/>
      <c r="H413" s="116"/>
      <c r="I413" s="116"/>
      <c r="J413" s="116"/>
      <c r="K413" s="116"/>
      <c r="L413" s="116"/>
    </row>
    <row r="414" spans="2:12">
      <c r="B414" s="115"/>
      <c r="C414" s="115"/>
      <c r="D414" s="116"/>
      <c r="E414" s="116"/>
      <c r="F414" s="116"/>
      <c r="G414" s="116"/>
      <c r="H414" s="116"/>
      <c r="I414" s="116"/>
      <c r="J414" s="116"/>
      <c r="K414" s="116"/>
      <c r="L414" s="116"/>
    </row>
    <row r="415" spans="2:12">
      <c r="B415" s="115"/>
      <c r="C415" s="115"/>
      <c r="D415" s="116"/>
      <c r="E415" s="116"/>
      <c r="F415" s="116"/>
      <c r="G415" s="116"/>
      <c r="H415" s="116"/>
      <c r="I415" s="116"/>
      <c r="J415" s="116"/>
      <c r="K415" s="116"/>
      <c r="L415" s="116"/>
    </row>
    <row r="416" spans="2:12">
      <c r="B416" s="115"/>
      <c r="C416" s="115"/>
      <c r="D416" s="116"/>
      <c r="E416" s="116"/>
      <c r="F416" s="116"/>
      <c r="G416" s="116"/>
      <c r="H416" s="116"/>
      <c r="I416" s="116"/>
      <c r="J416" s="116"/>
      <c r="K416" s="116"/>
      <c r="L416" s="116"/>
    </row>
    <row r="417" spans="2:12">
      <c r="B417" s="115"/>
      <c r="C417" s="115"/>
      <c r="D417" s="116"/>
      <c r="E417" s="116"/>
      <c r="F417" s="116"/>
      <c r="G417" s="116"/>
      <c r="H417" s="116"/>
      <c r="I417" s="116"/>
      <c r="J417" s="116"/>
      <c r="K417" s="116"/>
      <c r="L417" s="116"/>
    </row>
    <row r="418" spans="2:12">
      <c r="B418" s="115"/>
      <c r="C418" s="115"/>
      <c r="D418" s="116"/>
      <c r="E418" s="116"/>
      <c r="F418" s="116"/>
      <c r="G418" s="116"/>
      <c r="H418" s="116"/>
      <c r="I418" s="116"/>
      <c r="J418" s="116"/>
      <c r="K418" s="116"/>
      <c r="L418" s="116"/>
    </row>
    <row r="419" spans="2:12">
      <c r="B419" s="115"/>
      <c r="C419" s="115"/>
      <c r="D419" s="116"/>
      <c r="E419" s="116"/>
      <c r="F419" s="116"/>
      <c r="G419" s="116"/>
      <c r="H419" s="116"/>
      <c r="I419" s="116"/>
      <c r="J419" s="116"/>
      <c r="K419" s="116"/>
      <c r="L419" s="116"/>
    </row>
    <row r="420" spans="2:12">
      <c r="B420" s="115"/>
      <c r="C420" s="115"/>
      <c r="D420" s="116"/>
      <c r="E420" s="116"/>
      <c r="F420" s="116"/>
      <c r="G420" s="116"/>
      <c r="H420" s="116"/>
      <c r="I420" s="116"/>
      <c r="J420" s="116"/>
      <c r="K420" s="116"/>
      <c r="L420" s="116"/>
    </row>
    <row r="421" spans="2:12">
      <c r="B421" s="115"/>
      <c r="C421" s="115"/>
      <c r="D421" s="116"/>
      <c r="E421" s="116"/>
      <c r="F421" s="116"/>
      <c r="G421" s="116"/>
      <c r="H421" s="116"/>
      <c r="I421" s="116"/>
      <c r="J421" s="116"/>
      <c r="K421" s="116"/>
      <c r="L421" s="116"/>
    </row>
    <row r="422" spans="2:12">
      <c r="B422" s="115"/>
      <c r="C422" s="115"/>
      <c r="D422" s="116"/>
      <c r="E422" s="116"/>
      <c r="F422" s="116"/>
      <c r="G422" s="116"/>
      <c r="H422" s="116"/>
      <c r="I422" s="116"/>
      <c r="J422" s="116"/>
      <c r="K422" s="116"/>
      <c r="L422" s="116"/>
    </row>
    <row r="423" spans="2:12">
      <c r="B423" s="115"/>
      <c r="C423" s="115"/>
      <c r="D423" s="116"/>
      <c r="E423" s="116"/>
      <c r="F423" s="116"/>
      <c r="G423" s="116"/>
      <c r="H423" s="116"/>
      <c r="I423" s="116"/>
      <c r="J423" s="116"/>
      <c r="K423" s="116"/>
      <c r="L423" s="116"/>
    </row>
    <row r="424" spans="2:12">
      <c r="B424" s="115"/>
      <c r="C424" s="115"/>
      <c r="D424" s="116"/>
      <c r="E424" s="116"/>
      <c r="F424" s="116"/>
      <c r="G424" s="116"/>
      <c r="H424" s="116"/>
      <c r="I424" s="116"/>
      <c r="J424" s="116"/>
      <c r="K424" s="116"/>
      <c r="L424" s="116"/>
    </row>
    <row r="425" spans="2:12">
      <c r="B425" s="115"/>
      <c r="C425" s="115"/>
      <c r="D425" s="116"/>
      <c r="E425" s="116"/>
      <c r="F425" s="116"/>
      <c r="G425" s="116"/>
      <c r="H425" s="116"/>
      <c r="I425" s="116"/>
      <c r="J425" s="116"/>
      <c r="K425" s="116"/>
      <c r="L425" s="116"/>
    </row>
    <row r="426" spans="2:12">
      <c r="B426" s="115"/>
      <c r="C426" s="115"/>
      <c r="D426" s="116"/>
      <c r="E426" s="116"/>
      <c r="F426" s="116"/>
      <c r="G426" s="116"/>
      <c r="H426" s="116"/>
      <c r="I426" s="116"/>
      <c r="J426" s="116"/>
      <c r="K426" s="116"/>
      <c r="L426" s="116"/>
    </row>
    <row r="427" spans="2:12">
      <c r="B427" s="115"/>
      <c r="C427" s="115"/>
      <c r="D427" s="116"/>
      <c r="E427" s="116"/>
      <c r="F427" s="116"/>
      <c r="G427" s="116"/>
      <c r="H427" s="116"/>
      <c r="I427" s="116"/>
      <c r="J427" s="116"/>
      <c r="K427" s="116"/>
      <c r="L427" s="116"/>
    </row>
    <row r="428" spans="2:12">
      <c r="B428" s="115"/>
      <c r="C428" s="115"/>
      <c r="D428" s="116"/>
      <c r="E428" s="116"/>
      <c r="F428" s="116"/>
      <c r="G428" s="116"/>
      <c r="H428" s="116"/>
      <c r="I428" s="116"/>
      <c r="J428" s="116"/>
      <c r="K428" s="116"/>
      <c r="L428" s="116"/>
    </row>
    <row r="429" spans="2:12">
      <c r="B429" s="115"/>
      <c r="C429" s="115"/>
      <c r="D429" s="116"/>
      <c r="E429" s="116"/>
      <c r="F429" s="116"/>
      <c r="G429" s="116"/>
      <c r="H429" s="116"/>
      <c r="I429" s="116"/>
      <c r="J429" s="116"/>
      <c r="K429" s="116"/>
      <c r="L429" s="116"/>
    </row>
    <row r="430" spans="2:12">
      <c r="B430" s="115"/>
      <c r="C430" s="115"/>
      <c r="D430" s="116"/>
      <c r="E430" s="116"/>
      <c r="F430" s="116"/>
      <c r="G430" s="116"/>
      <c r="H430" s="116"/>
      <c r="I430" s="116"/>
      <c r="J430" s="116"/>
      <c r="K430" s="116"/>
      <c r="L430" s="116"/>
    </row>
    <row r="431" spans="2:12">
      <c r="B431" s="115"/>
      <c r="C431" s="115"/>
      <c r="D431" s="116"/>
      <c r="E431" s="116"/>
      <c r="F431" s="116"/>
      <c r="G431" s="116"/>
      <c r="H431" s="116"/>
      <c r="I431" s="116"/>
      <c r="J431" s="116"/>
      <c r="K431" s="116"/>
      <c r="L431" s="116"/>
    </row>
    <row r="432" spans="2:12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23 B25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אולה קלוקוב</cp:lastModifiedBy>
  <cp:lastPrinted>2017-05-01T10:11:51Z</cp:lastPrinted>
  <dcterms:created xsi:type="dcterms:W3CDTF">2005-07-19T07:39:38Z</dcterms:created>
  <dcterms:modified xsi:type="dcterms:W3CDTF">2023-09-04T06:10:11Z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