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"/>
    </mc:Choice>
  </mc:AlternateContent>
  <xr:revisionPtr revIDLastSave="0" documentId="8_{48333FE1-03E8-4339-BA38-0C86D0ABD7B9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השקעה'!$A$11:$K$523</definedName>
    <definedName name="_xlnm._FilterDatabase" localSheetId="1" hidden="1">מזומנים!$B$7:$L$197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58" l="1"/>
  <c r="J55" i="58" s="1"/>
  <c r="P12" i="78" l="1"/>
  <c r="J12" i="58" l="1"/>
  <c r="J21" i="58"/>
  <c r="C43" i="88"/>
  <c r="O14" i="78" l="1"/>
  <c r="O15" i="78"/>
  <c r="O16" i="78"/>
  <c r="O13" i="78"/>
  <c r="O18" i="78"/>
  <c r="O19" i="78"/>
  <c r="O20" i="78"/>
  <c r="O17" i="78" l="1"/>
  <c r="P22" i="78"/>
  <c r="P43" i="78"/>
  <c r="J203" i="73"/>
  <c r="J204" i="73"/>
  <c r="J205" i="73"/>
  <c r="J119" i="73"/>
  <c r="J120" i="73"/>
  <c r="J121" i="73"/>
  <c r="J122" i="73"/>
  <c r="J123" i="73"/>
  <c r="L14" i="72"/>
  <c r="P22" i="71"/>
  <c r="P12" i="71" s="1"/>
  <c r="P11" i="71" s="1"/>
  <c r="L188" i="62"/>
  <c r="L187" i="62" s="1"/>
  <c r="L217" i="62"/>
  <c r="L115" i="62"/>
  <c r="L49" i="62"/>
  <c r="P11" i="78" l="1"/>
  <c r="P10" i="78" s="1"/>
  <c r="C33" i="88" s="1"/>
  <c r="L12" i="62"/>
  <c r="I11" i="81"/>
  <c r="I10" i="81" s="1"/>
  <c r="C37" i="88" s="1"/>
  <c r="R13" i="61"/>
  <c r="R12" i="61" s="1"/>
  <c r="R11" i="61" s="1"/>
  <c r="H13" i="80"/>
  <c r="H12" i="80"/>
  <c r="H11" i="80"/>
  <c r="H10" i="80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1" i="78"/>
  <c r="Q40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0" i="78"/>
  <c r="Q19" i="78"/>
  <c r="Q18" i="78"/>
  <c r="Q17" i="78"/>
  <c r="Q16" i="78"/>
  <c r="Q15" i="78"/>
  <c r="Q14" i="78"/>
  <c r="Q13" i="78"/>
  <c r="Q12" i="78"/>
  <c r="Q11" i="78"/>
  <c r="Q10" i="78"/>
  <c r="J322" i="76"/>
  <c r="J321" i="76"/>
  <c r="J320" i="76"/>
  <c r="J319" i="76"/>
  <c r="J318" i="76"/>
  <c r="J317" i="76"/>
  <c r="J316" i="76"/>
  <c r="J315" i="76"/>
  <c r="J314" i="76"/>
  <c r="J313" i="76"/>
  <c r="J312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7" i="74"/>
  <c r="K16" i="74"/>
  <c r="K15" i="74"/>
  <c r="K14" i="74"/>
  <c r="K13" i="74"/>
  <c r="K12" i="74"/>
  <c r="K11" i="74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0" i="73"/>
  <c r="J69" i="73"/>
  <c r="J68" i="73"/>
  <c r="J67" i="73"/>
  <c r="J66" i="73"/>
  <c r="J65" i="73"/>
  <c r="J63" i="73"/>
  <c r="J62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36" i="72"/>
  <c r="L35" i="72"/>
  <c r="L34" i="72"/>
  <c r="L33" i="72"/>
  <c r="L32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O112" i="69"/>
  <c r="O111" i="69"/>
  <c r="O110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7" i="64"/>
  <c r="N16" i="64"/>
  <c r="N15" i="64"/>
  <c r="N14" i="64"/>
  <c r="N13" i="64"/>
  <c r="N12" i="64"/>
  <c r="N11" i="64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T178" i="61" l="1"/>
  <c r="T69" i="61"/>
  <c r="T159" i="61"/>
  <c r="T51" i="61"/>
  <c r="T251" i="61"/>
  <c r="T141" i="61"/>
  <c r="T33" i="61"/>
  <c r="T232" i="61"/>
  <c r="T123" i="61"/>
  <c r="T16" i="61"/>
  <c r="T214" i="61"/>
  <c r="T105" i="61"/>
  <c r="T196" i="61"/>
  <c r="T87" i="61"/>
  <c r="T263" i="61"/>
  <c r="T255" i="61"/>
  <c r="T248" i="61"/>
  <c r="T242" i="61"/>
  <c r="T236" i="61"/>
  <c r="T230" i="61"/>
  <c r="T224" i="61"/>
  <c r="T218" i="61"/>
  <c r="T212" i="61"/>
  <c r="T206" i="61"/>
  <c r="T200" i="61"/>
  <c r="T194" i="61"/>
  <c r="T188" i="61"/>
  <c r="T182" i="61"/>
  <c r="T176" i="61"/>
  <c r="T170" i="61"/>
  <c r="T163" i="61"/>
  <c r="T157" i="61"/>
  <c r="T151" i="61"/>
  <c r="T145" i="61"/>
  <c r="T139" i="61"/>
  <c r="T133" i="61"/>
  <c r="T127" i="61"/>
  <c r="T121" i="61"/>
  <c r="T115" i="61"/>
  <c r="T109" i="61"/>
  <c r="T103" i="61"/>
  <c r="T97" i="61"/>
  <c r="T91" i="61"/>
  <c r="T85" i="61"/>
  <c r="T79" i="61"/>
  <c r="T73" i="61"/>
  <c r="T67" i="61"/>
  <c r="T61" i="61"/>
  <c r="T55" i="61"/>
  <c r="T49" i="61"/>
  <c r="T43" i="61"/>
  <c r="T37" i="61"/>
  <c r="T31" i="61"/>
  <c r="T25" i="61"/>
  <c r="T19" i="61"/>
  <c r="T13" i="61"/>
  <c r="C15" i="88"/>
  <c r="T261" i="61"/>
  <c r="T254" i="61"/>
  <c r="T247" i="61"/>
  <c r="T241" i="61"/>
  <c r="T235" i="61"/>
  <c r="T229" i="61"/>
  <c r="T223" i="61"/>
  <c r="T217" i="61"/>
  <c r="T211" i="61"/>
  <c r="T205" i="61"/>
  <c r="T199" i="61"/>
  <c r="T193" i="61"/>
  <c r="T187" i="61"/>
  <c r="T181" i="61"/>
  <c r="T175" i="61"/>
  <c r="T169" i="61"/>
  <c r="T162" i="61"/>
  <c r="T156" i="61"/>
  <c r="T150" i="61"/>
  <c r="T144" i="61"/>
  <c r="T138" i="61"/>
  <c r="T132" i="61"/>
  <c r="T126" i="61"/>
  <c r="T120" i="61"/>
  <c r="T114" i="61"/>
  <c r="T108" i="61"/>
  <c r="T102" i="61"/>
  <c r="T96" i="61"/>
  <c r="T90" i="61"/>
  <c r="T84" i="61"/>
  <c r="T78" i="61"/>
  <c r="T72" i="61"/>
  <c r="T66" i="61"/>
  <c r="T60" i="61"/>
  <c r="T54" i="61"/>
  <c r="T48" i="61"/>
  <c r="T42" i="61"/>
  <c r="T36" i="61"/>
  <c r="T30" i="61"/>
  <c r="T24" i="61"/>
  <c r="T256" i="61"/>
  <c r="T245" i="61"/>
  <c r="T237" i="61"/>
  <c r="T227" i="61"/>
  <c r="T219" i="61"/>
  <c r="T209" i="61"/>
  <c r="T201" i="61"/>
  <c r="T191" i="61"/>
  <c r="T183" i="61"/>
  <c r="T173" i="61"/>
  <c r="T164" i="61"/>
  <c r="T154" i="61"/>
  <c r="T146" i="61"/>
  <c r="T136" i="61"/>
  <c r="T128" i="61"/>
  <c r="T118" i="61"/>
  <c r="T110" i="61"/>
  <c r="T100" i="61"/>
  <c r="T92" i="61"/>
  <c r="T82" i="61"/>
  <c r="T74" i="61"/>
  <c r="T64" i="61"/>
  <c r="T56" i="61"/>
  <c r="T46" i="61"/>
  <c r="T38" i="61"/>
  <c r="T28" i="61"/>
  <c r="T20" i="61"/>
  <c r="T253" i="61"/>
  <c r="T244" i="61"/>
  <c r="T234" i="61"/>
  <c r="T226" i="61"/>
  <c r="T216" i="61"/>
  <c r="T208" i="61"/>
  <c r="T198" i="61"/>
  <c r="T190" i="61"/>
  <c r="T180" i="61"/>
  <c r="T172" i="61"/>
  <c r="T161" i="61"/>
  <c r="T153" i="61"/>
  <c r="T143" i="61"/>
  <c r="T135" i="61"/>
  <c r="T125" i="61"/>
  <c r="T117" i="61"/>
  <c r="T107" i="61"/>
  <c r="T99" i="61"/>
  <c r="T89" i="61"/>
  <c r="T81" i="61"/>
  <c r="T71" i="61"/>
  <c r="T63" i="61"/>
  <c r="T53" i="61"/>
  <c r="T45" i="61"/>
  <c r="T35" i="61"/>
  <c r="T27" i="61"/>
  <c r="T18" i="61"/>
  <c r="T11" i="61"/>
  <c r="T264" i="61"/>
  <c r="T252" i="61"/>
  <c r="T243" i="61"/>
  <c r="T233" i="61"/>
  <c r="T225" i="61"/>
  <c r="T215" i="61"/>
  <c r="T207" i="61"/>
  <c r="T197" i="61"/>
  <c r="T189" i="61"/>
  <c r="T179" i="61"/>
  <c r="T171" i="61"/>
  <c r="T160" i="61"/>
  <c r="T152" i="61"/>
  <c r="T142" i="61"/>
  <c r="T134" i="61"/>
  <c r="T124" i="61"/>
  <c r="T116" i="61"/>
  <c r="T106" i="61"/>
  <c r="T98" i="61"/>
  <c r="T88" i="61"/>
  <c r="T80" i="61"/>
  <c r="T70" i="61"/>
  <c r="T62" i="61"/>
  <c r="T52" i="61"/>
  <c r="T44" i="61"/>
  <c r="T34" i="61"/>
  <c r="T26" i="61"/>
  <c r="T17" i="61"/>
  <c r="T260" i="61"/>
  <c r="T21" i="61"/>
  <c r="T39" i="61"/>
  <c r="T57" i="61"/>
  <c r="T75" i="61"/>
  <c r="T93" i="61"/>
  <c r="T111" i="61"/>
  <c r="T129" i="61"/>
  <c r="T147" i="61"/>
  <c r="T165" i="61"/>
  <c r="T184" i="61"/>
  <c r="T202" i="61"/>
  <c r="T220" i="61"/>
  <c r="T238" i="61"/>
  <c r="T257" i="61"/>
  <c r="T22" i="61"/>
  <c r="T40" i="61"/>
  <c r="T58" i="61"/>
  <c r="T76" i="61"/>
  <c r="T94" i="61"/>
  <c r="T112" i="61"/>
  <c r="T130" i="61"/>
  <c r="T148" i="61"/>
  <c r="T166" i="61"/>
  <c r="T185" i="61"/>
  <c r="T203" i="61"/>
  <c r="T221" i="61"/>
  <c r="T239" i="61"/>
  <c r="T259" i="61"/>
  <c r="T23" i="61"/>
  <c r="T41" i="61"/>
  <c r="T59" i="61"/>
  <c r="T77" i="61"/>
  <c r="T95" i="61"/>
  <c r="T113" i="61"/>
  <c r="T131" i="61"/>
  <c r="T149" i="61"/>
  <c r="T167" i="61"/>
  <c r="T186" i="61"/>
  <c r="T204" i="61"/>
  <c r="T222" i="61"/>
  <c r="T240" i="61"/>
  <c r="T14" i="61"/>
  <c r="T29" i="61"/>
  <c r="T47" i="61"/>
  <c r="T65" i="61"/>
  <c r="T83" i="61"/>
  <c r="T101" i="61"/>
  <c r="T119" i="61"/>
  <c r="T137" i="61"/>
  <c r="T155" i="61"/>
  <c r="T174" i="61"/>
  <c r="T192" i="61"/>
  <c r="T210" i="61"/>
  <c r="T228" i="61"/>
  <c r="T246" i="61"/>
  <c r="T15" i="61"/>
  <c r="T32" i="61"/>
  <c r="T50" i="61"/>
  <c r="T68" i="61"/>
  <c r="T86" i="61"/>
  <c r="T104" i="61"/>
  <c r="T122" i="61"/>
  <c r="T140" i="61"/>
  <c r="T158" i="61"/>
  <c r="T177" i="61"/>
  <c r="T195" i="61"/>
  <c r="T213" i="61"/>
  <c r="T231" i="61"/>
  <c r="T249" i="61"/>
  <c r="T12" i="61"/>
  <c r="L11" i="62"/>
  <c r="N12" i="62" s="1"/>
  <c r="J13" i="81"/>
  <c r="J12" i="81"/>
  <c r="J10" i="81"/>
  <c r="J11" i="81"/>
  <c r="J11" i="58"/>
  <c r="J10" i="58" s="1"/>
  <c r="C16" i="88" l="1"/>
  <c r="N262" i="62"/>
  <c r="N255" i="62"/>
  <c r="N249" i="62"/>
  <c r="N242" i="62"/>
  <c r="N234" i="62"/>
  <c r="N228" i="62"/>
  <c r="N222" i="62"/>
  <c r="N215" i="62"/>
  <c r="N209" i="62"/>
  <c r="N204" i="62"/>
  <c r="N241" i="62"/>
  <c r="N194" i="62"/>
  <c r="N189" i="62"/>
  <c r="N182" i="62"/>
  <c r="N176" i="62"/>
  <c r="N170" i="62"/>
  <c r="N164" i="62"/>
  <c r="N158" i="62"/>
  <c r="N152" i="62"/>
  <c r="N146" i="62"/>
  <c r="N140" i="62"/>
  <c r="N134" i="62"/>
  <c r="N128" i="62"/>
  <c r="N122" i="62"/>
  <c r="N116" i="62"/>
  <c r="N109" i="62"/>
  <c r="N103" i="62"/>
  <c r="N97" i="62"/>
  <c r="N91" i="62"/>
  <c r="N85" i="62"/>
  <c r="N79" i="62"/>
  <c r="N73" i="62"/>
  <c r="N67" i="62"/>
  <c r="N61" i="62"/>
  <c r="N55" i="62"/>
  <c r="N49" i="62"/>
  <c r="N42" i="62"/>
  <c r="N36" i="62"/>
  <c r="N30" i="62"/>
  <c r="N24" i="62"/>
  <c r="N18" i="62"/>
  <c r="N261" i="62"/>
  <c r="N254" i="62"/>
  <c r="N247" i="62"/>
  <c r="N240" i="62"/>
  <c r="N233" i="62"/>
  <c r="N227" i="62"/>
  <c r="N221" i="62"/>
  <c r="N214" i="62"/>
  <c r="N208" i="62"/>
  <c r="N248" i="62"/>
  <c r="N199" i="62"/>
  <c r="N237" i="62"/>
  <c r="N188" i="62"/>
  <c r="N181" i="62"/>
  <c r="N175" i="62"/>
  <c r="N169" i="62"/>
  <c r="N163" i="62"/>
  <c r="N157" i="62"/>
  <c r="N151" i="62"/>
  <c r="N145" i="62"/>
  <c r="N139" i="62"/>
  <c r="N133" i="62"/>
  <c r="N127" i="62"/>
  <c r="N121" i="62"/>
  <c r="N115" i="62"/>
  <c r="N108" i="62"/>
  <c r="N102" i="62"/>
  <c r="N96" i="62"/>
  <c r="N90" i="62"/>
  <c r="N84" i="62"/>
  <c r="N78" i="62"/>
  <c r="N72" i="62"/>
  <c r="N66" i="62"/>
  <c r="N60" i="62"/>
  <c r="N54" i="62"/>
  <c r="N47" i="62"/>
  <c r="N41" i="62"/>
  <c r="N35" i="62"/>
  <c r="N29" i="62"/>
  <c r="N23" i="62"/>
  <c r="N17" i="62"/>
  <c r="N11" i="62"/>
  <c r="N263" i="62"/>
  <c r="N252" i="62"/>
  <c r="N243" i="62"/>
  <c r="N231" i="62"/>
  <c r="N223" i="62"/>
  <c r="N212" i="62"/>
  <c r="N205" i="62"/>
  <c r="N197" i="62"/>
  <c r="N190" i="62"/>
  <c r="N179" i="62"/>
  <c r="N171" i="62"/>
  <c r="N161" i="62"/>
  <c r="N153" i="62"/>
  <c r="N143" i="62"/>
  <c r="N135" i="62"/>
  <c r="N125" i="62"/>
  <c r="N117" i="62"/>
  <c r="N106" i="62"/>
  <c r="N98" i="62"/>
  <c r="N88" i="62"/>
  <c r="N80" i="62"/>
  <c r="N70" i="62"/>
  <c r="N62" i="62"/>
  <c r="N52" i="62"/>
  <c r="N43" i="62"/>
  <c r="N33" i="62"/>
  <c r="N25" i="62"/>
  <c r="N15" i="62"/>
  <c r="N210" i="62"/>
  <c r="N185" i="62"/>
  <c r="N159" i="62"/>
  <c r="N141" i="62"/>
  <c r="N123" i="62"/>
  <c r="N104" i="62"/>
  <c r="N86" i="62"/>
  <c r="N68" i="62"/>
  <c r="N50" i="62"/>
  <c r="N31" i="62"/>
  <c r="N13" i="62"/>
  <c r="N258" i="62"/>
  <c r="N226" i="62"/>
  <c r="N218" i="62"/>
  <c r="N201" i="62"/>
  <c r="N184" i="62"/>
  <c r="N166" i="62"/>
  <c r="N156" i="62"/>
  <c r="N138" i="62"/>
  <c r="N120" i="62"/>
  <c r="N101" i="62"/>
  <c r="N93" i="62"/>
  <c r="N75" i="62"/>
  <c r="N57" i="62"/>
  <c r="N38" i="62"/>
  <c r="N20" i="62"/>
  <c r="N256" i="62"/>
  <c r="N225" i="62"/>
  <c r="N206" i="62"/>
  <c r="N192" i="62"/>
  <c r="N183" i="62"/>
  <c r="N165" i="62"/>
  <c r="N147" i="62"/>
  <c r="N129" i="62"/>
  <c r="N100" i="62"/>
  <c r="N82" i="62"/>
  <c r="N64" i="62"/>
  <c r="N45" i="62"/>
  <c r="N27" i="62"/>
  <c r="N232" i="62"/>
  <c r="N154" i="62"/>
  <c r="N107" i="62"/>
  <c r="N81" i="62"/>
  <c r="N53" i="62"/>
  <c r="N26" i="62"/>
  <c r="N260" i="62"/>
  <c r="N251" i="62"/>
  <c r="N239" i="62"/>
  <c r="N230" i="62"/>
  <c r="N220" i="62"/>
  <c r="N211" i="62"/>
  <c r="N203" i="62"/>
  <c r="N196" i="62"/>
  <c r="N187" i="62"/>
  <c r="N178" i="62"/>
  <c r="N168" i="62"/>
  <c r="N160" i="62"/>
  <c r="N150" i="62"/>
  <c r="N142" i="62"/>
  <c r="N132" i="62"/>
  <c r="N124" i="62"/>
  <c r="N113" i="62"/>
  <c r="N105" i="62"/>
  <c r="N95" i="62"/>
  <c r="N87" i="62"/>
  <c r="N77" i="62"/>
  <c r="N69" i="62"/>
  <c r="N59" i="62"/>
  <c r="N51" i="62"/>
  <c r="N40" i="62"/>
  <c r="N32" i="62"/>
  <c r="N22" i="62"/>
  <c r="N14" i="62"/>
  <c r="N259" i="62"/>
  <c r="N250" i="62"/>
  <c r="N238" i="62"/>
  <c r="N229" i="62"/>
  <c r="N219" i="62"/>
  <c r="N202" i="62"/>
  <c r="N195" i="62"/>
  <c r="N177" i="62"/>
  <c r="N167" i="62"/>
  <c r="N149" i="62"/>
  <c r="N131" i="62"/>
  <c r="N112" i="62"/>
  <c r="N94" i="62"/>
  <c r="N76" i="62"/>
  <c r="N58" i="62"/>
  <c r="N39" i="62"/>
  <c r="N21" i="62"/>
  <c r="N246" i="62"/>
  <c r="N236" i="62"/>
  <c r="N207" i="62"/>
  <c r="N193" i="62"/>
  <c r="N174" i="62"/>
  <c r="N148" i="62"/>
  <c r="N130" i="62"/>
  <c r="N111" i="62"/>
  <c r="N83" i="62"/>
  <c r="N65" i="62"/>
  <c r="N46" i="62"/>
  <c r="N28" i="62"/>
  <c r="N245" i="62"/>
  <c r="N235" i="62"/>
  <c r="N217" i="62"/>
  <c r="N200" i="62"/>
  <c r="N173" i="62"/>
  <c r="N155" i="62"/>
  <c r="N137" i="62"/>
  <c r="N119" i="62"/>
  <c r="N110" i="62"/>
  <c r="N92" i="62"/>
  <c r="N74" i="62"/>
  <c r="N56" i="62"/>
  <c r="N37" i="62"/>
  <c r="N19" i="62"/>
  <c r="N264" i="62"/>
  <c r="N253" i="62"/>
  <c r="N244" i="62"/>
  <c r="N224" i="62"/>
  <c r="N213" i="62"/>
  <c r="N257" i="62"/>
  <c r="N198" i="62"/>
  <c r="N191" i="62"/>
  <c r="N180" i="62"/>
  <c r="N172" i="62"/>
  <c r="N162" i="62"/>
  <c r="N144" i="62"/>
  <c r="N136" i="62"/>
  <c r="N126" i="62"/>
  <c r="N118" i="62"/>
  <c r="N99" i="62"/>
  <c r="N89" i="62"/>
  <c r="N71" i="62"/>
  <c r="N63" i="62"/>
  <c r="N44" i="62"/>
  <c r="N34" i="62"/>
  <c r="N16" i="62"/>
  <c r="C12" i="88" l="1"/>
  <c r="C11" i="88" l="1"/>
  <c r="K30" i="58"/>
  <c r="K41" i="58"/>
  <c r="K25" i="58"/>
  <c r="K52" i="58"/>
  <c r="K47" i="58"/>
  <c r="K23" i="58"/>
  <c r="K57" i="58"/>
  <c r="K32" i="58"/>
  <c r="K21" i="58"/>
  <c r="K49" i="58"/>
  <c r="K40" i="58"/>
  <c r="K33" i="58"/>
  <c r="K15" i="58"/>
  <c r="K55" i="58"/>
  <c r="C10" i="88" l="1"/>
  <c r="K44" i="58"/>
  <c r="K12" i="58"/>
  <c r="K31" i="58"/>
  <c r="K16" i="58"/>
  <c r="K45" i="58"/>
  <c r="K38" i="58"/>
  <c r="K22" i="58"/>
  <c r="K26" i="58"/>
  <c r="K35" i="58"/>
  <c r="K46" i="58"/>
  <c r="K14" i="58"/>
  <c r="K59" i="58"/>
  <c r="K43" i="58"/>
  <c r="K29" i="58"/>
  <c r="K51" i="58"/>
  <c r="K53" i="58"/>
  <c r="K36" i="58"/>
  <c r="K18" i="58"/>
  <c r="K11" i="58"/>
  <c r="K13" i="58"/>
  <c r="K37" i="58"/>
  <c r="K17" i="58"/>
  <c r="K27" i="58"/>
  <c r="K28" i="58"/>
  <c r="K34" i="58"/>
  <c r="K50" i="58"/>
  <c r="K56" i="58"/>
  <c r="K10" i="58"/>
  <c r="K39" i="58"/>
  <c r="K19" i="58"/>
  <c r="K48" i="58"/>
  <c r="K24" i="58"/>
  <c r="K42" i="58"/>
  <c r="K58" i="58"/>
  <c r="C42" i="88" l="1"/>
  <c r="K287" i="76" l="1"/>
  <c r="R138" i="78"/>
  <c r="P74" i="69"/>
  <c r="K168" i="76"/>
  <c r="O86" i="62"/>
  <c r="K53" i="73"/>
  <c r="U110" i="61"/>
  <c r="U58" i="61"/>
  <c r="O231" i="62"/>
  <c r="K166" i="76"/>
  <c r="D15" i="88"/>
  <c r="L47" i="58"/>
  <c r="R245" i="78"/>
  <c r="U28" i="61"/>
  <c r="M12" i="72"/>
  <c r="P19" i="69"/>
  <c r="K35" i="76"/>
  <c r="K91" i="73"/>
  <c r="K117" i="76"/>
  <c r="L25" i="58"/>
  <c r="R330" i="78"/>
  <c r="U211" i="61"/>
  <c r="R63" i="78"/>
  <c r="K259" i="76"/>
  <c r="O77" i="62"/>
  <c r="R27" i="78"/>
  <c r="O131" i="62"/>
  <c r="S24" i="71"/>
  <c r="U147" i="61"/>
  <c r="P108" i="69"/>
  <c r="K178" i="76"/>
  <c r="U201" i="61"/>
  <c r="O229" i="62"/>
  <c r="U158" i="61"/>
  <c r="O25" i="62"/>
  <c r="K136" i="76"/>
  <c r="O264" i="62"/>
  <c r="U94" i="61"/>
  <c r="K49" i="76"/>
  <c r="R292" i="78"/>
  <c r="K201" i="73"/>
  <c r="O168" i="62"/>
  <c r="R251" i="78"/>
  <c r="O215" i="62"/>
  <c r="U40" i="61"/>
  <c r="U221" i="61"/>
  <c r="R166" i="78"/>
  <c r="K209" i="76"/>
  <c r="K210" i="76"/>
  <c r="P61" i="69"/>
  <c r="P29" i="69"/>
  <c r="R136" i="78"/>
  <c r="O63" i="62"/>
  <c r="U153" i="61"/>
  <c r="U242" i="61"/>
  <c r="K182" i="76"/>
  <c r="U123" i="61"/>
  <c r="M18" i="72"/>
  <c r="R201" i="78"/>
  <c r="O83" i="62"/>
  <c r="R316" i="78"/>
  <c r="S29" i="71"/>
  <c r="K291" i="76"/>
  <c r="R296" i="78"/>
  <c r="K40" i="76"/>
  <c r="L37" i="58"/>
  <c r="U119" i="61"/>
  <c r="K199" i="76"/>
  <c r="L22" i="58"/>
  <c r="P14" i="69"/>
  <c r="M22" i="72"/>
  <c r="K47" i="76"/>
  <c r="K68" i="73"/>
  <c r="U19" i="61"/>
  <c r="S37" i="71"/>
  <c r="M33" i="72"/>
  <c r="K148" i="76"/>
  <c r="R14" i="59"/>
  <c r="K112" i="73"/>
  <c r="R89" i="78"/>
  <c r="K274" i="76"/>
  <c r="N29" i="63"/>
  <c r="K37" i="73"/>
  <c r="U56" i="61"/>
  <c r="R348" i="78"/>
  <c r="R312" i="78"/>
  <c r="K14" i="73"/>
  <c r="K97" i="73"/>
  <c r="K11" i="67"/>
  <c r="P65" i="69"/>
  <c r="O252" i="62"/>
  <c r="O165" i="62"/>
  <c r="O220" i="62"/>
  <c r="K249" i="76"/>
  <c r="O34" i="62"/>
  <c r="K179" i="73"/>
  <c r="R305" i="78"/>
  <c r="U25" i="61"/>
  <c r="K24" i="73"/>
  <c r="K248" i="76"/>
  <c r="U224" i="61"/>
  <c r="O175" i="62"/>
  <c r="K169" i="76"/>
  <c r="S26" i="71"/>
  <c r="O18" i="62"/>
  <c r="U231" i="61"/>
  <c r="K89" i="76"/>
  <c r="K133" i="73"/>
  <c r="O191" i="62"/>
  <c r="K181" i="73"/>
  <c r="O126" i="62"/>
  <c r="K42" i="76"/>
  <c r="K145" i="73"/>
  <c r="U78" i="61"/>
  <c r="K31" i="76"/>
  <c r="O211" i="62"/>
  <c r="U154" i="61"/>
  <c r="S35" i="71"/>
  <c r="O41" i="62"/>
  <c r="K60" i="76"/>
  <c r="O102" i="62"/>
  <c r="K294" i="76"/>
  <c r="P95" i="69"/>
  <c r="K129" i="76"/>
  <c r="R22" i="59"/>
  <c r="O20" i="62"/>
  <c r="O245" i="62"/>
  <c r="K15" i="67"/>
  <c r="R185" i="78"/>
  <c r="K212" i="76"/>
  <c r="N69" i="63"/>
  <c r="M28" i="72"/>
  <c r="R252" i="78"/>
  <c r="R106" i="78"/>
  <c r="U133" i="61"/>
  <c r="O214" i="62"/>
  <c r="O142" i="62"/>
  <c r="K56" i="76"/>
  <c r="K76" i="76"/>
  <c r="R212" i="78"/>
  <c r="N61" i="63"/>
  <c r="P59" i="69"/>
  <c r="R76" i="78"/>
  <c r="P45" i="69"/>
  <c r="K135" i="73"/>
  <c r="U143" i="61"/>
  <c r="R31" i="78"/>
  <c r="O188" i="62"/>
  <c r="O221" i="62"/>
  <c r="M26" i="72"/>
  <c r="R49" i="78"/>
  <c r="K65" i="76"/>
  <c r="K186" i="73"/>
  <c r="N65" i="63"/>
  <c r="R86" i="78"/>
  <c r="U91" i="61"/>
  <c r="K105" i="76"/>
  <c r="K79" i="73"/>
  <c r="K219" i="76"/>
  <c r="K67" i="76"/>
  <c r="K46" i="73"/>
  <c r="K174" i="76"/>
  <c r="U120" i="61"/>
  <c r="K188" i="73"/>
  <c r="R280" i="78"/>
  <c r="L12" i="75"/>
  <c r="K139" i="73"/>
  <c r="K68" i="76"/>
  <c r="D38" i="88"/>
  <c r="R81" i="78"/>
  <c r="R200" i="78"/>
  <c r="K229" i="76"/>
  <c r="R282" i="78"/>
  <c r="D23" i="88"/>
  <c r="O94" i="62"/>
  <c r="K151" i="76"/>
  <c r="K142" i="76"/>
  <c r="R66" i="78"/>
  <c r="R44" i="78"/>
  <c r="K48" i="73"/>
  <c r="O28" i="62"/>
  <c r="K36" i="76"/>
  <c r="O136" i="62"/>
  <c r="R39" i="78"/>
  <c r="K231" i="76"/>
  <c r="R259" i="78"/>
  <c r="P86" i="69"/>
  <c r="O187" i="62"/>
  <c r="R137" i="78"/>
  <c r="K196" i="76"/>
  <c r="U138" i="61"/>
  <c r="K70" i="76"/>
  <c r="K193" i="73"/>
  <c r="K191" i="76"/>
  <c r="U31" i="61"/>
  <c r="R206" i="78"/>
  <c r="K72" i="76"/>
  <c r="K109" i="73"/>
  <c r="P36" i="69"/>
  <c r="O65" i="62"/>
  <c r="O49" i="62"/>
  <c r="K265" i="76"/>
  <c r="K256" i="76"/>
  <c r="L30" i="58"/>
  <c r="U205" i="61"/>
  <c r="K45" i="73"/>
  <c r="R325" i="78"/>
  <c r="K127" i="76"/>
  <c r="R130" i="78"/>
  <c r="R320" i="78"/>
  <c r="R332" i="78"/>
  <c r="K73" i="73"/>
  <c r="K246" i="76"/>
  <c r="R204" i="78"/>
  <c r="U218" i="61"/>
  <c r="U113" i="61"/>
  <c r="S22" i="71"/>
  <c r="K75" i="73"/>
  <c r="U139" i="61"/>
  <c r="P70" i="69"/>
  <c r="R315" i="78"/>
  <c r="L57" i="58"/>
  <c r="K101" i="76"/>
  <c r="R329" i="78"/>
  <c r="K46" i="76"/>
  <c r="U151" i="61"/>
  <c r="U140" i="61"/>
  <c r="K163" i="76"/>
  <c r="K105" i="73"/>
  <c r="K104" i="73"/>
  <c r="O174" i="62"/>
  <c r="R340" i="78"/>
  <c r="R119" i="78"/>
  <c r="D20" i="88"/>
  <c r="P78" i="69"/>
  <c r="R64" i="78"/>
  <c r="O259" i="62"/>
  <c r="K32" i="73"/>
  <c r="K33" i="73"/>
  <c r="U18" i="61"/>
  <c r="R159" i="78"/>
  <c r="R343" i="78"/>
  <c r="K199" i="73"/>
  <c r="K118" i="76"/>
  <c r="R149" i="78"/>
  <c r="O162" i="62"/>
  <c r="P48" i="69"/>
  <c r="D33" i="88"/>
  <c r="K95" i="76"/>
  <c r="L38" i="58"/>
  <c r="O80" i="62"/>
  <c r="K213" i="73"/>
  <c r="K52" i="73"/>
  <c r="K235" i="76"/>
  <c r="K106" i="73"/>
  <c r="O199" i="62"/>
  <c r="K20" i="73"/>
  <c r="U23" i="61"/>
  <c r="U148" i="61"/>
  <c r="K55" i="73"/>
  <c r="L39" i="58"/>
  <c r="K223" i="76"/>
  <c r="N51" i="63"/>
  <c r="O227" i="62"/>
  <c r="U228" i="61"/>
  <c r="U50" i="61"/>
  <c r="U112" i="61"/>
  <c r="O95" i="62"/>
  <c r="K232" i="76"/>
  <c r="P91" i="69"/>
  <c r="O124" i="62"/>
  <c r="U115" i="61"/>
  <c r="K18" i="76"/>
  <c r="K159" i="73"/>
  <c r="U71" i="61"/>
  <c r="R68" i="78"/>
  <c r="R291" i="78"/>
  <c r="R92" i="78"/>
  <c r="K21" i="73"/>
  <c r="U163" i="61"/>
  <c r="R11" i="59"/>
  <c r="P110" i="69"/>
  <c r="O260" i="62"/>
  <c r="R17" i="78"/>
  <c r="K29" i="73"/>
  <c r="M36" i="72"/>
  <c r="K200" i="73"/>
  <c r="U135" i="61"/>
  <c r="O243" i="62"/>
  <c r="O173" i="62"/>
  <c r="K123" i="76"/>
  <c r="L12" i="66"/>
  <c r="N17" i="63"/>
  <c r="K279" i="76"/>
  <c r="R52" i="78"/>
  <c r="P82" i="69"/>
  <c r="P73" i="69"/>
  <c r="K35" i="73"/>
  <c r="K61" i="76"/>
  <c r="K277" i="76"/>
  <c r="R240" i="78"/>
  <c r="U200" i="61"/>
  <c r="K134" i="73"/>
  <c r="K198" i="73"/>
  <c r="O60" i="62"/>
  <c r="K197" i="73"/>
  <c r="K244" i="76"/>
  <c r="R140" i="78"/>
  <c r="U57" i="61"/>
  <c r="R108" i="78"/>
  <c r="P31" i="69"/>
  <c r="R23" i="78"/>
  <c r="K17" i="73"/>
  <c r="N19" i="63"/>
  <c r="O17" i="62"/>
  <c r="L16" i="74"/>
  <c r="U236" i="61"/>
  <c r="U64" i="61"/>
  <c r="R257" i="78"/>
  <c r="U149" i="61"/>
  <c r="K214" i="73"/>
  <c r="K238" i="76"/>
  <c r="R344" i="78"/>
  <c r="U73" i="61"/>
  <c r="R242" i="78"/>
  <c r="O154" i="62"/>
  <c r="O182" i="62"/>
  <c r="U98" i="61"/>
  <c r="O90" i="62"/>
  <c r="K22" i="73"/>
  <c r="S15" i="71"/>
  <c r="O212" i="62"/>
  <c r="U76" i="61"/>
  <c r="O255" i="62"/>
  <c r="K91" i="76"/>
  <c r="O217" i="62"/>
  <c r="P111" i="69"/>
  <c r="N34" i="63"/>
  <c r="U106" i="61"/>
  <c r="N23" i="63"/>
  <c r="U193" i="61"/>
  <c r="K22" i="76"/>
  <c r="K162" i="73"/>
  <c r="L17" i="74"/>
  <c r="K93" i="73"/>
  <c r="O23" i="62"/>
  <c r="K70" i="73"/>
  <c r="R313" i="78"/>
  <c r="K116" i="76"/>
  <c r="U225" i="61"/>
  <c r="U194" i="61"/>
  <c r="K33" i="76"/>
  <c r="K138" i="73"/>
  <c r="R129" i="78"/>
  <c r="R34" i="78"/>
  <c r="R337" i="78"/>
  <c r="K16" i="76"/>
  <c r="U170" i="61"/>
  <c r="R184" i="78"/>
  <c r="U229" i="61"/>
  <c r="K41" i="73"/>
  <c r="R145" i="78"/>
  <c r="K12" i="73"/>
  <c r="U197" i="61"/>
  <c r="K16" i="67"/>
  <c r="R235" i="78"/>
  <c r="K288" i="76"/>
  <c r="P63" i="69"/>
  <c r="K63" i="76"/>
  <c r="D18" i="88"/>
  <c r="K284" i="76"/>
  <c r="P17" i="69"/>
  <c r="R74" i="78"/>
  <c r="R57" i="78"/>
  <c r="K81" i="76"/>
  <c r="R339" i="78"/>
  <c r="O54" i="62"/>
  <c r="M13" i="72"/>
  <c r="K233" i="76"/>
  <c r="U96" i="61"/>
  <c r="I10" i="80"/>
  <c r="K110" i="76"/>
  <c r="K129" i="73"/>
  <c r="R99" i="78"/>
  <c r="O87" i="62"/>
  <c r="O57" i="62"/>
  <c r="K96" i="76"/>
  <c r="O194" i="62"/>
  <c r="P57" i="69"/>
  <c r="K134" i="76"/>
  <c r="K47" i="73"/>
  <c r="K66" i="76"/>
  <c r="K306" i="76"/>
  <c r="O67" i="62"/>
  <c r="R308" i="78"/>
  <c r="K30" i="73"/>
  <c r="O161" i="62"/>
  <c r="K220" i="73"/>
  <c r="U43" i="61"/>
  <c r="R172" i="78"/>
  <c r="L50" i="58"/>
  <c r="O72" i="62"/>
  <c r="K242" i="76"/>
  <c r="K195" i="76"/>
  <c r="R151" i="78"/>
  <c r="R333" i="78"/>
  <c r="K185" i="73"/>
  <c r="K13" i="67"/>
  <c r="K114" i="73"/>
  <c r="K107" i="76"/>
  <c r="O115" i="62"/>
  <c r="K207" i="76"/>
  <c r="D42" i="88"/>
  <c r="U186" i="61"/>
  <c r="K181" i="76"/>
  <c r="R54" i="78"/>
  <c r="U90" i="61"/>
  <c r="U208" i="61"/>
  <c r="K307" i="76"/>
  <c r="R80" i="78"/>
  <c r="N67" i="63"/>
  <c r="R278" i="78"/>
  <c r="R351" i="78"/>
  <c r="L15" i="74"/>
  <c r="R90" i="78"/>
  <c r="U183" i="61"/>
  <c r="U47" i="61"/>
  <c r="P49" i="69"/>
  <c r="K156" i="76"/>
  <c r="R215" i="78"/>
  <c r="R28" i="78"/>
  <c r="L21" i="58"/>
  <c r="K243" i="76"/>
  <c r="K74" i="76"/>
  <c r="P106" i="69"/>
  <c r="K189" i="76"/>
  <c r="R229" i="78"/>
  <c r="N13" i="63"/>
  <c r="P98" i="69"/>
  <c r="O15" i="62"/>
  <c r="K202" i="76"/>
  <c r="U252" i="61"/>
  <c r="O164" i="62"/>
  <c r="R294" i="78"/>
  <c r="K156" i="73"/>
  <c r="L28" i="58"/>
  <c r="R95" i="78"/>
  <c r="K227" i="76"/>
  <c r="P53" i="69"/>
  <c r="R328" i="78"/>
  <c r="U13" i="61"/>
  <c r="N57" i="63"/>
  <c r="K64" i="76"/>
  <c r="K170" i="76"/>
  <c r="K179" i="76"/>
  <c r="U66" i="61"/>
  <c r="P33" i="69"/>
  <c r="U95" i="61"/>
  <c r="N18" i="63"/>
  <c r="O210" i="62"/>
  <c r="U145" i="61"/>
  <c r="P32" i="69"/>
  <c r="U53" i="61"/>
  <c r="K50" i="76"/>
  <c r="O163" i="62"/>
  <c r="U109" i="61"/>
  <c r="K321" i="76"/>
  <c r="P15" i="69"/>
  <c r="O176" i="62"/>
  <c r="R65" i="78"/>
  <c r="D31" i="88"/>
  <c r="K149" i="73"/>
  <c r="P39" i="69"/>
  <c r="N52" i="63"/>
  <c r="K97" i="76"/>
  <c r="K71" i="76"/>
  <c r="U75" i="61"/>
  <c r="P52" i="69"/>
  <c r="U220" i="61"/>
  <c r="K318" i="76"/>
  <c r="L13" i="65"/>
  <c r="K305" i="76"/>
  <c r="O195" i="62"/>
  <c r="P97" i="69"/>
  <c r="N14" i="63"/>
  <c r="R327" i="78"/>
  <c r="O143" i="62"/>
  <c r="U159" i="61"/>
  <c r="R238" i="78"/>
  <c r="R141" i="78"/>
  <c r="P62" i="69"/>
  <c r="R222" i="78"/>
  <c r="R249" i="78"/>
  <c r="O100" i="62"/>
  <c r="U243" i="61"/>
  <c r="K19" i="73"/>
  <c r="R19" i="59"/>
  <c r="K152" i="73"/>
  <c r="P30" i="69"/>
  <c r="U130" i="61"/>
  <c r="P40" i="69"/>
  <c r="L12" i="74"/>
  <c r="K44" i="73"/>
  <c r="R51" i="78"/>
  <c r="K301" i="76"/>
  <c r="R324" i="78"/>
  <c r="R174" i="78"/>
  <c r="R319" i="78"/>
  <c r="O120" i="62"/>
  <c r="U219" i="61"/>
  <c r="K214" i="76"/>
  <c r="R233" i="78"/>
  <c r="U175" i="61"/>
  <c r="O71" i="62"/>
  <c r="U83" i="61"/>
  <c r="R254" i="78"/>
  <c r="K122" i="76"/>
  <c r="U117" i="61"/>
  <c r="S13" i="71"/>
  <c r="O170" i="62"/>
  <c r="K147" i="73"/>
  <c r="R253" i="78"/>
  <c r="O36" i="62"/>
  <c r="O79" i="62"/>
  <c r="K184" i="76"/>
  <c r="R161" i="78"/>
  <c r="L46" i="58"/>
  <c r="K147" i="76"/>
  <c r="U27" i="61"/>
  <c r="U42" i="61"/>
  <c r="S31" i="71"/>
  <c r="O167" i="62"/>
  <c r="R224" i="78"/>
  <c r="P16" i="69"/>
  <c r="N22" i="63"/>
  <c r="D13" i="88"/>
  <c r="P56" i="69"/>
  <c r="R179" i="78"/>
  <c r="K143" i="76"/>
  <c r="K31" i="73"/>
  <c r="U34" i="61"/>
  <c r="O224" i="62"/>
  <c r="O40" i="62"/>
  <c r="U126" i="61"/>
  <c r="K72" i="73"/>
  <c r="O98" i="62"/>
  <c r="U81" i="61"/>
  <c r="K189" i="73"/>
  <c r="K87" i="76"/>
  <c r="K282" i="76"/>
  <c r="U251" i="61"/>
  <c r="O202" i="62"/>
  <c r="U244" i="61"/>
  <c r="P37" i="69"/>
  <c r="O193" i="62"/>
  <c r="R103" i="78"/>
  <c r="K43" i="73"/>
  <c r="U184" i="61"/>
  <c r="U160" i="61"/>
  <c r="K313" i="76"/>
  <c r="R342" i="78"/>
  <c r="R322" i="78"/>
  <c r="K58" i="73"/>
  <c r="O181" i="62"/>
  <c r="P67" i="69"/>
  <c r="U169" i="61"/>
  <c r="R25" i="78"/>
  <c r="R96" i="78"/>
  <c r="U54" i="61"/>
  <c r="K298" i="76"/>
  <c r="P38" i="69"/>
  <c r="R117" i="78"/>
  <c r="K142" i="73"/>
  <c r="K41" i="76"/>
  <c r="D21" i="88"/>
  <c r="U204" i="61"/>
  <c r="O249" i="62"/>
  <c r="K84" i="73"/>
  <c r="M23" i="72"/>
  <c r="K167" i="76"/>
  <c r="K188" i="76"/>
  <c r="R236" i="78"/>
  <c r="K17" i="76"/>
  <c r="K149" i="76"/>
  <c r="R85" i="78"/>
  <c r="K308" i="76"/>
  <c r="O198" i="62"/>
  <c r="K183" i="76"/>
  <c r="N70" i="63"/>
  <c r="R72" i="78"/>
  <c r="N24" i="63"/>
  <c r="N66" i="63"/>
  <c r="O204" i="62"/>
  <c r="L15" i="66"/>
  <c r="R350" i="78"/>
  <c r="P20" i="69"/>
  <c r="R62" i="78"/>
  <c r="R120" i="78"/>
  <c r="O37" i="62"/>
  <c r="P41" i="69"/>
  <c r="O151" i="62"/>
  <c r="R111" i="78"/>
  <c r="R221" i="78"/>
  <c r="O137" i="62"/>
  <c r="N35" i="63"/>
  <c r="U21" i="61"/>
  <c r="L11" i="66"/>
  <c r="R155" i="78"/>
  <c r="R121" i="78"/>
  <c r="R12" i="59"/>
  <c r="K135" i="76"/>
  <c r="K13" i="81"/>
  <c r="U16" i="61"/>
  <c r="R107" i="78"/>
  <c r="U82" i="61"/>
  <c r="R29" i="78"/>
  <c r="K126" i="76"/>
  <c r="K182" i="73"/>
  <c r="L13" i="75"/>
  <c r="U26" i="61"/>
  <c r="K69" i="76"/>
  <c r="K239" i="76"/>
  <c r="K114" i="76"/>
  <c r="K300" i="76"/>
  <c r="K128" i="73"/>
  <c r="O32" i="62"/>
  <c r="P102" i="69"/>
  <c r="O99" i="62"/>
  <c r="U234" i="61"/>
  <c r="R203" i="78"/>
  <c r="R293" i="78"/>
  <c r="K141" i="73"/>
  <c r="U237" i="61"/>
  <c r="U65" i="61"/>
  <c r="K38" i="73"/>
  <c r="O73" i="62"/>
  <c r="K26" i="76"/>
  <c r="R113" i="78"/>
  <c r="K111" i="73"/>
  <c r="P72" i="69"/>
  <c r="R194" i="78"/>
  <c r="U33" i="61"/>
  <c r="K17" i="67"/>
  <c r="K136" i="73"/>
  <c r="U264" i="61"/>
  <c r="L44" i="58"/>
  <c r="O92" i="62"/>
  <c r="S12" i="71"/>
  <c r="K216" i="76"/>
  <c r="P88" i="69"/>
  <c r="O105" i="62"/>
  <c r="U118" i="61"/>
  <c r="U167" i="61"/>
  <c r="M14" i="72"/>
  <c r="O253" i="62"/>
  <c r="R262" i="78"/>
  <c r="U192" i="61"/>
  <c r="R82" i="78"/>
  <c r="R284" i="78"/>
  <c r="K263" i="76"/>
  <c r="P11" i="69"/>
  <c r="K293" i="76"/>
  <c r="N16" i="63"/>
  <c r="K216" i="73"/>
  <c r="U233" i="61"/>
  <c r="R22" i="78"/>
  <c r="K100" i="73"/>
  <c r="U247" i="61"/>
  <c r="U63" i="61"/>
  <c r="R336" i="78"/>
  <c r="U74" i="61"/>
  <c r="O257" i="62"/>
  <c r="K11" i="73"/>
  <c r="O44" i="62"/>
  <c r="K146" i="76"/>
  <c r="L17" i="66"/>
  <c r="K137" i="73"/>
  <c r="K144" i="73"/>
  <c r="K117" i="73"/>
  <c r="K264" i="76"/>
  <c r="R310" i="78"/>
  <c r="K18" i="73"/>
  <c r="U171" i="61"/>
  <c r="K89" i="73"/>
  <c r="O93" i="62"/>
  <c r="K208" i="73"/>
  <c r="R20" i="78"/>
  <c r="K66" i="73"/>
  <c r="K224" i="76"/>
  <c r="U223" i="61"/>
  <c r="K150" i="76"/>
  <c r="R198" i="78"/>
  <c r="R181" i="78"/>
  <c r="K210" i="73"/>
  <c r="O248" i="62"/>
  <c r="K217" i="73"/>
  <c r="R45" i="78"/>
  <c r="P112" i="69"/>
  <c r="P76" i="69"/>
  <c r="U261" i="61"/>
  <c r="L41" i="58"/>
  <c r="O101" i="62"/>
  <c r="K297" i="76"/>
  <c r="R70" i="78"/>
  <c r="O96" i="62"/>
  <c r="P75" i="69"/>
  <c r="L51" i="58"/>
  <c r="K88" i="73"/>
  <c r="U101" i="61"/>
  <c r="R183" i="78"/>
  <c r="O261" i="62"/>
  <c r="R173" i="78"/>
  <c r="M27" i="72"/>
  <c r="R189" i="78"/>
  <c r="P100" i="69"/>
  <c r="O235" i="62"/>
  <c r="K158" i="76"/>
  <c r="U129" i="61"/>
  <c r="K26" i="73"/>
  <c r="O45" i="62"/>
  <c r="U174" i="61"/>
  <c r="K302" i="76"/>
  <c r="U67" i="61"/>
  <c r="N39" i="63"/>
  <c r="L16" i="66"/>
  <c r="N55" i="63"/>
  <c r="N46" i="63"/>
  <c r="K236" i="76"/>
  <c r="U134" i="61"/>
  <c r="U86" i="61"/>
  <c r="U37" i="61"/>
  <c r="K54" i="76"/>
  <c r="D30" i="88"/>
  <c r="D17" i="88"/>
  <c r="K286" i="76"/>
  <c r="O75" i="62"/>
  <c r="L27" i="58"/>
  <c r="U191" i="61"/>
  <c r="O88" i="62"/>
  <c r="R230" i="78"/>
  <c r="R162" i="78"/>
  <c r="K310" i="76"/>
  <c r="R10" i="78"/>
  <c r="P24" i="69"/>
  <c r="K226" i="76"/>
  <c r="U172" i="61"/>
  <c r="R109" i="78"/>
  <c r="O122" i="62"/>
  <c r="L13" i="74"/>
  <c r="L14" i="74"/>
  <c r="U230" i="61"/>
  <c r="K21" i="76"/>
  <c r="R334" i="78"/>
  <c r="K133" i="76"/>
  <c r="K207" i="73"/>
  <c r="U92" i="61"/>
  <c r="R58" i="78"/>
  <c r="R326" i="78"/>
  <c r="U38" i="61"/>
  <c r="K262" i="76"/>
  <c r="K204" i="76"/>
  <c r="U259" i="61"/>
  <c r="R268" i="78"/>
  <c r="R78" i="78"/>
  <c r="K164" i="73"/>
  <c r="R178" i="78"/>
  <c r="R246" i="78"/>
  <c r="U173" i="61"/>
  <c r="O112" i="62"/>
  <c r="U89" i="61"/>
  <c r="P18" i="69"/>
  <c r="R271" i="78"/>
  <c r="K15" i="76"/>
  <c r="P94" i="69"/>
  <c r="K13" i="76"/>
  <c r="R133" i="78"/>
  <c r="K164" i="76"/>
  <c r="O185" i="62"/>
  <c r="K98" i="73"/>
  <c r="K87" i="73"/>
  <c r="N72" i="63"/>
  <c r="N27" i="63"/>
  <c r="K27" i="76"/>
  <c r="O158" i="62"/>
  <c r="K157" i="73"/>
  <c r="P35" i="69"/>
  <c r="R191" i="78"/>
  <c r="O16" i="64"/>
  <c r="O160" i="62"/>
  <c r="P103" i="69"/>
  <c r="K315" i="76"/>
  <c r="K11" i="76"/>
  <c r="K184" i="73"/>
  <c r="K202" i="73"/>
  <c r="K99" i="76"/>
  <c r="O12" i="64"/>
  <c r="K173" i="73"/>
  <c r="K85" i="76"/>
  <c r="K190" i="76"/>
  <c r="D28" i="88"/>
  <c r="O177" i="62"/>
  <c r="U142" i="61"/>
  <c r="O223" i="62"/>
  <c r="N40" i="63"/>
  <c r="K75" i="76"/>
  <c r="K62" i="73"/>
  <c r="O134" i="62"/>
  <c r="K234" i="76"/>
  <c r="P54" i="69"/>
  <c r="R211" i="78"/>
  <c r="R266" i="78"/>
  <c r="R69" i="78"/>
  <c r="R288" i="78"/>
  <c r="O22" i="62"/>
  <c r="U48" i="61"/>
  <c r="M21" i="72"/>
  <c r="K290" i="76"/>
  <c r="U17" i="61"/>
  <c r="N21" i="63"/>
  <c r="L18" i="58"/>
  <c r="K12" i="67"/>
  <c r="L58" i="58"/>
  <c r="K83" i="76"/>
  <c r="R97" i="78"/>
  <c r="N37" i="63"/>
  <c r="R186" i="78"/>
  <c r="O58" i="62"/>
  <c r="S20" i="71"/>
  <c r="K73" i="76"/>
  <c r="O263" i="62"/>
  <c r="N64" i="63"/>
  <c r="K143" i="73"/>
  <c r="K292" i="76"/>
  <c r="R93" i="78"/>
  <c r="K90" i="76"/>
  <c r="P25" i="69"/>
  <c r="U127" i="61"/>
  <c r="K163" i="73"/>
  <c r="L45" i="58"/>
  <c r="K161" i="73"/>
  <c r="K116" i="73"/>
  <c r="L11" i="58"/>
  <c r="S36" i="71"/>
  <c r="U210" i="61"/>
  <c r="K193" i="76"/>
  <c r="R77" i="78"/>
  <c r="K154" i="76"/>
  <c r="N54" i="63"/>
  <c r="R18" i="59"/>
  <c r="D16" i="88"/>
  <c r="O225" i="62"/>
  <c r="K115" i="76"/>
  <c r="U257" i="61"/>
  <c r="K23" i="73"/>
  <c r="P64" i="69"/>
  <c r="R170" i="78"/>
  <c r="K194" i="73"/>
  <c r="U217" i="61"/>
  <c r="K51" i="76"/>
  <c r="O238" i="62"/>
  <c r="O104" i="62"/>
  <c r="K319" i="76"/>
  <c r="R237" i="78"/>
  <c r="O207" i="62"/>
  <c r="N59" i="63"/>
  <c r="U52" i="61"/>
  <c r="U136" i="61"/>
  <c r="O11" i="64"/>
  <c r="K280" i="76"/>
  <c r="O206" i="62"/>
  <c r="U131" i="61"/>
  <c r="U124" i="61"/>
  <c r="R127" i="78"/>
  <c r="O129" i="62"/>
  <c r="R289" i="78"/>
  <c r="R208" i="78"/>
  <c r="K160" i="73"/>
  <c r="K255" i="76"/>
  <c r="U161" i="61"/>
  <c r="U216" i="61"/>
  <c r="P34" i="69"/>
  <c r="O61" i="62"/>
  <c r="I12" i="80"/>
  <c r="L17" i="58"/>
  <c r="S27" i="71"/>
  <c r="R335" i="78"/>
  <c r="O213" i="62"/>
  <c r="R30" i="78"/>
  <c r="K111" i="76"/>
  <c r="R202" i="78"/>
  <c r="K268" i="76"/>
  <c r="K29" i="76"/>
  <c r="K160" i="76"/>
  <c r="L29" i="58"/>
  <c r="O166" i="62"/>
  <c r="R247" i="78"/>
  <c r="O29" i="62"/>
  <c r="U182" i="61"/>
  <c r="O68" i="62"/>
  <c r="U155" i="61"/>
  <c r="U248" i="61"/>
  <c r="U178" i="61"/>
  <c r="R32" i="78"/>
  <c r="O35" i="62"/>
  <c r="U132" i="61"/>
  <c r="U185" i="61"/>
  <c r="K18" i="67"/>
  <c r="U215" i="61"/>
  <c r="U239" i="61"/>
  <c r="I13" i="80"/>
  <c r="N15" i="63"/>
  <c r="R43" i="78"/>
  <c r="L40" i="58"/>
  <c r="O190" i="62"/>
  <c r="S14" i="71"/>
  <c r="R55" i="78"/>
  <c r="K82" i="73"/>
  <c r="K140" i="76"/>
  <c r="K45" i="76"/>
  <c r="M15" i="72"/>
  <c r="R12" i="78"/>
  <c r="R17" i="59"/>
  <c r="R67" i="78"/>
  <c r="K152" i="76"/>
  <c r="R209" i="78"/>
  <c r="S28" i="71"/>
  <c r="K118" i="73"/>
  <c r="R196" i="78"/>
  <c r="R275" i="78"/>
  <c r="D26" i="88"/>
  <c r="O237" i="62"/>
  <c r="O208" i="62"/>
  <c r="K237" i="76"/>
  <c r="U187" i="61"/>
  <c r="K10" i="81"/>
  <c r="O172" i="62"/>
  <c r="K128" i="76"/>
  <c r="L24" i="58"/>
  <c r="O228" i="62"/>
  <c r="U253" i="61"/>
  <c r="O91" i="62"/>
  <c r="U97" i="61"/>
  <c r="K85" i="73"/>
  <c r="R304" i="78"/>
  <c r="U202" i="61"/>
  <c r="N58" i="63"/>
  <c r="R218" i="78"/>
  <c r="K108" i="76"/>
  <c r="R263" i="78"/>
  <c r="R216" i="78"/>
  <c r="K153" i="76"/>
  <c r="R300" i="78"/>
  <c r="P68" i="69"/>
  <c r="P71" i="69"/>
  <c r="R102" i="78"/>
  <c r="P23" i="69"/>
  <c r="K113" i="76"/>
  <c r="R88" i="78"/>
  <c r="R272" i="78"/>
  <c r="K121" i="76"/>
  <c r="R36" i="78"/>
  <c r="K247" i="76"/>
  <c r="K159" i="76"/>
  <c r="O236" i="62"/>
  <c r="S23" i="71"/>
  <c r="U246" i="61"/>
  <c r="R241" i="78"/>
  <c r="K109" i="76"/>
  <c r="R50" i="78"/>
  <c r="O183" i="62"/>
  <c r="K196" i="73"/>
  <c r="U156" i="61"/>
  <c r="R87" i="78"/>
  <c r="O234" i="62"/>
  <c r="K84" i="76"/>
  <c r="L11" i="65"/>
  <c r="R167" i="78"/>
  <c r="R16" i="78"/>
  <c r="P58" i="69"/>
  <c r="O156" i="62"/>
  <c r="K205" i="76"/>
  <c r="K177" i="76"/>
  <c r="K269" i="76"/>
  <c r="K155" i="73"/>
  <c r="L14" i="75"/>
  <c r="K123" i="73"/>
  <c r="R323" i="78"/>
  <c r="K171" i="73"/>
  <c r="R210" i="78"/>
  <c r="O59" i="62"/>
  <c r="R110" i="78"/>
  <c r="K78" i="73"/>
  <c r="O13" i="62"/>
  <c r="O107" i="62"/>
  <c r="R147" i="78"/>
  <c r="K94" i="73"/>
  <c r="K104" i="76"/>
  <c r="K320" i="76"/>
  <c r="K110" i="73"/>
  <c r="D35" i="88"/>
  <c r="R301" i="78"/>
  <c r="K208" i="76"/>
  <c r="K34" i="76"/>
  <c r="O82" i="62"/>
  <c r="K187" i="76"/>
  <c r="K222" i="73"/>
  <c r="K165" i="76"/>
  <c r="R176" i="78"/>
  <c r="L52" i="58"/>
  <c r="K74" i="73"/>
  <c r="S34" i="71"/>
  <c r="K252" i="76"/>
  <c r="N45" i="63"/>
  <c r="L26" i="58"/>
  <c r="U241" i="61"/>
  <c r="K107" i="73"/>
  <c r="K276" i="76"/>
  <c r="O150" i="62"/>
  <c r="K50" i="73"/>
  <c r="K102" i="76"/>
  <c r="K77" i="76"/>
  <c r="R105" i="78"/>
  <c r="N68" i="63"/>
  <c r="K32" i="76"/>
  <c r="K100" i="76"/>
  <c r="K101" i="73"/>
  <c r="O103" i="62"/>
  <c r="O16" i="62"/>
  <c r="L49" i="58"/>
  <c r="O64" i="62"/>
  <c r="U226" i="61"/>
  <c r="U108" i="61"/>
  <c r="D12" i="88"/>
  <c r="O116" i="62"/>
  <c r="M32" i="72"/>
  <c r="K186" i="76"/>
  <c r="O135" i="62"/>
  <c r="P50" i="69"/>
  <c r="M24" i="72"/>
  <c r="O62" i="62"/>
  <c r="K39" i="76"/>
  <c r="U12" i="61"/>
  <c r="U55" i="61"/>
  <c r="O31" i="62"/>
  <c r="K312" i="76"/>
  <c r="R53" i="78"/>
  <c r="R128" i="78"/>
  <c r="O89" i="62"/>
  <c r="K278" i="76"/>
  <c r="U166" i="61"/>
  <c r="U214" i="61"/>
  <c r="O196" i="62"/>
  <c r="K88" i="76"/>
  <c r="U199" i="61"/>
  <c r="L33" i="58"/>
  <c r="R91" i="78"/>
  <c r="U84" i="61"/>
  <c r="K95" i="73"/>
  <c r="U165" i="61"/>
  <c r="K65" i="73"/>
  <c r="R207" i="78"/>
  <c r="K192" i="76"/>
  <c r="O144" i="62"/>
  <c r="M30" i="72"/>
  <c r="N74" i="63"/>
  <c r="R24" i="78"/>
  <c r="R182" i="78"/>
  <c r="L53" i="58"/>
  <c r="K178" i="73"/>
  <c r="R269" i="78"/>
  <c r="O241" i="62"/>
  <c r="P51" i="69"/>
  <c r="K245" i="76"/>
  <c r="R276" i="78"/>
  <c r="K190" i="73"/>
  <c r="R175" i="78"/>
  <c r="K170" i="73"/>
  <c r="O251" i="62"/>
  <c r="R13" i="59"/>
  <c r="P85" i="69"/>
  <c r="K86" i="73"/>
  <c r="N60" i="63"/>
  <c r="R274" i="78"/>
  <c r="N12" i="63"/>
  <c r="O200" i="62"/>
  <c r="K228" i="76"/>
  <c r="R226" i="78"/>
  <c r="R220" i="78"/>
  <c r="K60" i="73"/>
  <c r="N50" i="63"/>
  <c r="K250" i="76"/>
  <c r="K192" i="73"/>
  <c r="U49" i="61"/>
  <c r="P60" i="69"/>
  <c r="U77" i="61"/>
  <c r="R168" i="78"/>
  <c r="O84" i="62"/>
  <c r="N38" i="63"/>
  <c r="P79" i="69"/>
  <c r="R41" i="78"/>
  <c r="O118" i="62"/>
  <c r="O111" i="62"/>
  <c r="U196" i="61"/>
  <c r="R169" i="78"/>
  <c r="K309" i="76"/>
  <c r="R256" i="78"/>
  <c r="K55" i="76"/>
  <c r="K92" i="76"/>
  <c r="M34" i="72"/>
  <c r="K157" i="76"/>
  <c r="O69" i="62"/>
  <c r="K221" i="76"/>
  <c r="K20" i="76"/>
  <c r="U227" i="61"/>
  <c r="R19" i="78"/>
  <c r="K130" i="73"/>
  <c r="P55" i="69"/>
  <c r="D19" i="88"/>
  <c r="K258" i="76"/>
  <c r="K212" i="73"/>
  <c r="L17" i="75"/>
  <c r="O244" i="62"/>
  <c r="O178" i="62"/>
  <c r="K213" i="76"/>
  <c r="K194" i="76"/>
  <c r="O39" i="62"/>
  <c r="P47" i="69"/>
  <c r="R163" i="78"/>
  <c r="K206" i="73"/>
  <c r="K223" i="73"/>
  <c r="L56" i="58"/>
  <c r="O209" i="62"/>
  <c r="R126" i="78"/>
  <c r="U203" i="61"/>
  <c r="R318" i="78"/>
  <c r="U46" i="61"/>
  <c r="L12" i="58"/>
  <c r="D27" i="88"/>
  <c r="K285" i="76"/>
  <c r="I11" i="80"/>
  <c r="O42" i="62"/>
  <c r="K131" i="76"/>
  <c r="R297" i="78"/>
  <c r="P99" i="69"/>
  <c r="U240" i="61"/>
  <c r="R33" i="78"/>
  <c r="O51" i="62"/>
  <c r="U72" i="61"/>
  <c r="U137" i="61"/>
  <c r="O247" i="62"/>
  <c r="N32" i="63"/>
  <c r="R148" i="78"/>
  <c r="U245" i="61"/>
  <c r="O30" i="62"/>
  <c r="U121" i="61"/>
  <c r="K39" i="73"/>
  <c r="R38" i="78"/>
  <c r="U100" i="61"/>
  <c r="P84" i="69"/>
  <c r="O149" i="62"/>
  <c r="O21" i="62"/>
  <c r="U249" i="61"/>
  <c r="U189" i="61"/>
  <c r="U87" i="61"/>
  <c r="R132" i="78"/>
  <c r="O133" i="62"/>
  <c r="R79" i="78"/>
  <c r="L42" i="58"/>
  <c r="L14" i="66"/>
  <c r="O256" i="62"/>
  <c r="K93" i="76"/>
  <c r="U195" i="61"/>
  <c r="R83" i="78"/>
  <c r="K86" i="76"/>
  <c r="R153" i="78"/>
  <c r="O26" i="62"/>
  <c r="O55" i="62"/>
  <c r="R125" i="78"/>
  <c r="R345" i="78"/>
  <c r="K209" i="73"/>
  <c r="O141" i="62"/>
  <c r="K12" i="76"/>
  <c r="P28" i="69"/>
  <c r="S25" i="71"/>
  <c r="K34" i="73"/>
  <c r="R192" i="78"/>
  <c r="U80" i="61"/>
  <c r="U164" i="61"/>
  <c r="K62" i="76"/>
  <c r="K92" i="73"/>
  <c r="R321" i="78"/>
  <c r="U198" i="61"/>
  <c r="U29" i="61"/>
  <c r="U209" i="61"/>
  <c r="K125" i="76"/>
  <c r="K173" i="76"/>
  <c r="U188" i="61"/>
  <c r="K126" i="73"/>
  <c r="O125" i="62"/>
  <c r="K180" i="76"/>
  <c r="M17" i="72"/>
  <c r="K187" i="73"/>
  <c r="O106" i="62"/>
  <c r="N53" i="63"/>
  <c r="K166" i="73"/>
  <c r="K254" i="76"/>
  <c r="K144" i="76"/>
  <c r="P13" i="69"/>
  <c r="R260" i="78"/>
  <c r="K165" i="73"/>
  <c r="O123" i="62"/>
  <c r="O66" i="62"/>
  <c r="R217" i="78"/>
  <c r="N48" i="63"/>
  <c r="O157" i="62"/>
  <c r="R123" i="78"/>
  <c r="O147" i="62"/>
  <c r="U150" i="61"/>
  <c r="R317" i="78"/>
  <c r="O52" i="62"/>
  <c r="O180" i="62"/>
  <c r="U60" i="61"/>
  <c r="R135" i="78"/>
  <c r="K203" i="73"/>
  <c r="R258" i="78"/>
  <c r="R295" i="78"/>
  <c r="R134" i="78"/>
  <c r="U177" i="61"/>
  <c r="R225" i="78"/>
  <c r="K317" i="76"/>
  <c r="U232" i="61"/>
  <c r="R75" i="78"/>
  <c r="L34" i="58"/>
  <c r="U105" i="61"/>
  <c r="U51" i="61"/>
  <c r="O138" i="62"/>
  <c r="R15" i="78"/>
  <c r="L48" i="58"/>
  <c r="K16" i="73"/>
  <c r="U254" i="61"/>
  <c r="R270" i="78"/>
  <c r="P26" i="69"/>
  <c r="K211" i="73"/>
  <c r="K36" i="73"/>
  <c r="K38" i="76"/>
  <c r="N42" i="63"/>
  <c r="K43" i="76"/>
  <c r="R35" i="78"/>
  <c r="O53" i="62"/>
  <c r="U20" i="61"/>
  <c r="U256" i="61"/>
  <c r="O233" i="62"/>
  <c r="P87" i="69"/>
  <c r="R285" i="78"/>
  <c r="R122" i="78"/>
  <c r="U93" i="61"/>
  <c r="K51" i="73"/>
  <c r="U122" i="61"/>
  <c r="P42" i="69"/>
  <c r="N25" i="63"/>
  <c r="R84" i="78"/>
  <c r="N30" i="63"/>
  <c r="S16" i="71"/>
  <c r="L13" i="58"/>
  <c r="K76" i="73"/>
  <c r="U180" i="61"/>
  <c r="K218" i="73"/>
  <c r="O179" i="62"/>
  <c r="N11" i="63"/>
  <c r="U39" i="61"/>
  <c r="S32" i="71"/>
  <c r="K30" i="76"/>
  <c r="K145" i="76"/>
  <c r="K82" i="76"/>
  <c r="R283" i="78"/>
  <c r="R73" i="78"/>
  <c r="K130" i="76"/>
  <c r="R299" i="78"/>
  <c r="R131" i="78"/>
  <c r="P83" i="69"/>
  <c r="K115" i="73"/>
  <c r="K180" i="73"/>
  <c r="K15" i="73"/>
  <c r="K42" i="73"/>
  <c r="O218" i="62"/>
  <c r="R47" i="78"/>
  <c r="K13" i="73"/>
  <c r="U116" i="61"/>
  <c r="M11" i="72"/>
  <c r="K67" i="73"/>
  <c r="R115" i="78"/>
  <c r="R298" i="78"/>
  <c r="P12" i="69"/>
  <c r="R180" i="78"/>
  <c r="K299" i="76"/>
  <c r="U99" i="61"/>
  <c r="O97" i="62"/>
  <c r="N31" i="63"/>
  <c r="R267" i="78"/>
  <c r="R142" i="78"/>
  <c r="R187" i="78"/>
  <c r="O43" i="62"/>
  <c r="R346" i="78"/>
  <c r="U14" i="61"/>
  <c r="R199" i="78"/>
  <c r="K295" i="76"/>
  <c r="R197" i="78"/>
  <c r="R273" i="78"/>
  <c r="R244" i="78"/>
  <c r="K206" i="76"/>
  <c r="L59" i="58"/>
  <c r="O127" i="62"/>
  <c r="R255" i="78"/>
  <c r="R150" i="78"/>
  <c r="R101" i="78"/>
  <c r="O19" i="62"/>
  <c r="K132" i="73"/>
  <c r="P27" i="69"/>
  <c r="K175" i="76"/>
  <c r="K112" i="76"/>
  <c r="P77" i="69"/>
  <c r="K177" i="73"/>
  <c r="O153" i="62"/>
  <c r="P46" i="69"/>
  <c r="P104" i="69"/>
  <c r="U85" i="61"/>
  <c r="U61" i="61"/>
  <c r="K11" i="81"/>
  <c r="K146" i="73"/>
  <c r="K151" i="73"/>
  <c r="O130" i="62"/>
  <c r="N71" i="63"/>
  <c r="O145" i="62"/>
  <c r="K83" i="73"/>
  <c r="L17" i="65"/>
  <c r="R309" i="78"/>
  <c r="M29" i="72"/>
  <c r="K172" i="73"/>
  <c r="O219" i="62"/>
  <c r="U255" i="61"/>
  <c r="K218" i="76"/>
  <c r="L23" i="58"/>
  <c r="K271" i="76"/>
  <c r="R143" i="78"/>
  <c r="O184" i="62"/>
  <c r="O254" i="62"/>
  <c r="L36" i="58"/>
  <c r="O70" i="62"/>
  <c r="N43" i="63"/>
  <c r="U45" i="61"/>
  <c r="L15" i="58"/>
  <c r="K138" i="76"/>
  <c r="R223" i="78"/>
  <c r="U179" i="61"/>
  <c r="O74" i="62"/>
  <c r="U144" i="61"/>
  <c r="O76" i="62"/>
  <c r="L19" i="65"/>
  <c r="P107" i="69"/>
  <c r="D24" i="88"/>
  <c r="O171" i="62"/>
  <c r="K78" i="76"/>
  <c r="R37" i="78"/>
  <c r="K175" i="73"/>
  <c r="K28" i="76"/>
  <c r="O197" i="62"/>
  <c r="O203" i="62"/>
  <c r="K266" i="76"/>
  <c r="K69" i="73"/>
  <c r="L20" i="65"/>
  <c r="P93" i="69"/>
  <c r="O132" i="62"/>
  <c r="N62" i="63"/>
  <c r="K19" i="76"/>
  <c r="R146" i="78"/>
  <c r="U69" i="61"/>
  <c r="M16" i="72"/>
  <c r="K168" i="73"/>
  <c r="K205" i="73"/>
  <c r="U102" i="61"/>
  <c r="R232" i="78"/>
  <c r="U104" i="61"/>
  <c r="U68" i="61"/>
  <c r="K203" i="76"/>
  <c r="R243" i="78"/>
  <c r="U157" i="61"/>
  <c r="R118" i="78"/>
  <c r="U44" i="61"/>
  <c r="N56" i="63"/>
  <c r="S17" i="71"/>
  <c r="R26" i="78"/>
  <c r="N44" i="63"/>
  <c r="U206" i="61"/>
  <c r="U212" i="61"/>
  <c r="R160" i="78"/>
  <c r="R306" i="78"/>
  <c r="K80" i="73"/>
  <c r="K25" i="76"/>
  <c r="K139" i="76"/>
  <c r="K99" i="73"/>
  <c r="O113" i="62"/>
  <c r="S18" i="71"/>
  <c r="K103" i="76"/>
  <c r="P66" i="69"/>
  <c r="K174" i="73"/>
  <c r="K150" i="73"/>
  <c r="O128" i="62"/>
  <c r="U11" i="61"/>
  <c r="U59" i="61"/>
  <c r="K103" i="73"/>
  <c r="R98" i="78"/>
  <c r="K215" i="73"/>
  <c r="O189" i="62"/>
  <c r="U176" i="61"/>
  <c r="R227" i="78"/>
  <c r="K217" i="76"/>
  <c r="K113" i="73"/>
  <c r="K125" i="73"/>
  <c r="U207" i="61"/>
  <c r="R94" i="78"/>
  <c r="U260" i="61"/>
  <c r="R205" i="78"/>
  <c r="K48" i="76"/>
  <c r="R265" i="78"/>
  <c r="O110" i="62"/>
  <c r="R158" i="78"/>
  <c r="K106" i="76"/>
  <c r="K220" i="76"/>
  <c r="R124" i="78"/>
  <c r="K195" i="73"/>
  <c r="K14" i="67"/>
  <c r="S11" i="71"/>
  <c r="K219" i="73"/>
  <c r="R219" i="78"/>
  <c r="K215" i="76"/>
  <c r="O33" i="62"/>
  <c r="K267" i="76"/>
  <c r="P105" i="69"/>
  <c r="K80" i="76"/>
  <c r="K283" i="76"/>
  <c r="R290" i="78"/>
  <c r="K77" i="73"/>
  <c r="L11" i="74"/>
  <c r="M19" i="72"/>
  <c r="O201" i="62"/>
  <c r="U141" i="61"/>
  <c r="K251" i="76"/>
  <c r="R214" i="78"/>
  <c r="L15" i="65"/>
  <c r="P44" i="69"/>
  <c r="U32" i="61"/>
  <c r="K241" i="76"/>
  <c r="R165" i="78"/>
  <c r="K98" i="76"/>
  <c r="K221" i="73"/>
  <c r="K316" i="76"/>
  <c r="O47" i="62"/>
  <c r="U213" i="61"/>
  <c r="L16" i="75"/>
  <c r="R250" i="78"/>
  <c r="K58" i="76"/>
  <c r="R277" i="78"/>
  <c r="R231" i="78"/>
  <c r="K132" i="76"/>
  <c r="K81" i="73"/>
  <c r="O78" i="62"/>
  <c r="R338" i="78"/>
  <c r="R311" i="78"/>
  <c r="R114" i="78"/>
  <c r="K127" i="73"/>
  <c r="R281" i="78"/>
  <c r="L19" i="58"/>
  <c r="L12" i="65"/>
  <c r="U22" i="61"/>
  <c r="O38" i="62"/>
  <c r="K303" i="76"/>
  <c r="K63" i="73"/>
  <c r="U15" i="61"/>
  <c r="O14" i="64"/>
  <c r="N36" i="63"/>
  <c r="K96" i="73"/>
  <c r="M20" i="72"/>
  <c r="P69" i="69"/>
  <c r="K53" i="76"/>
  <c r="R154" i="78"/>
  <c r="R100" i="78"/>
  <c r="K191" i="73"/>
  <c r="L16" i="58"/>
  <c r="L14" i="58"/>
  <c r="U114" i="61"/>
  <c r="L15" i="75"/>
  <c r="O109" i="62"/>
  <c r="M35" i="72"/>
  <c r="R16" i="59"/>
  <c r="U125" i="61"/>
  <c r="O152" i="62"/>
  <c r="L14" i="65"/>
  <c r="K204" i="73"/>
  <c r="L13" i="66"/>
  <c r="K161" i="76"/>
  <c r="K148" i="73"/>
  <c r="R20" i="59"/>
  <c r="K169" i="73"/>
  <c r="O81" i="62"/>
  <c r="K176" i="76"/>
  <c r="U103" i="61"/>
  <c r="O250" i="62"/>
  <c r="R139" i="78"/>
  <c r="R71" i="78"/>
  <c r="O246" i="62"/>
  <c r="O222" i="62"/>
  <c r="O56" i="62"/>
  <c r="K121" i="73"/>
  <c r="K322" i="76"/>
  <c r="O15" i="64"/>
  <c r="R40" i="78"/>
  <c r="R188" i="78"/>
  <c r="K79" i="76"/>
  <c r="R307" i="78"/>
  <c r="K158" i="73"/>
  <c r="K261" i="76"/>
  <c r="O240" i="62"/>
  <c r="O17" i="64"/>
  <c r="R164" i="78"/>
  <c r="R279" i="78"/>
  <c r="L35" i="58"/>
  <c r="R48" i="78"/>
  <c r="R248" i="78"/>
  <c r="K57" i="73"/>
  <c r="O139" i="62"/>
  <c r="P89" i="69"/>
  <c r="U146" i="61"/>
  <c r="U35" i="61"/>
  <c r="O258" i="62"/>
  <c r="K120" i="76"/>
  <c r="K140" i="73"/>
  <c r="R61" i="78"/>
  <c r="K120" i="73"/>
  <c r="O121" i="62"/>
  <c r="K155" i="76"/>
  <c r="R11" i="78"/>
  <c r="O262" i="62"/>
  <c r="K200" i="76"/>
  <c r="M25" i="72"/>
  <c r="K198" i="76"/>
  <c r="O192" i="62"/>
  <c r="K141" i="76"/>
  <c r="R104" i="78"/>
  <c r="D29" i="88"/>
  <c r="R18" i="78"/>
  <c r="K273" i="76"/>
  <c r="R239" i="78"/>
  <c r="O14" i="62"/>
  <c r="U162" i="61"/>
  <c r="K260" i="76"/>
  <c r="U70" i="61"/>
  <c r="O46" i="62"/>
  <c r="K167" i="73"/>
  <c r="U79" i="61"/>
  <c r="K240" i="76"/>
  <c r="K122" i="73"/>
  <c r="R15" i="59"/>
  <c r="R193" i="78"/>
  <c r="K59" i="73"/>
  <c r="O205" i="62"/>
  <c r="U62" i="61"/>
  <c r="K230" i="76"/>
  <c r="O148" i="62"/>
  <c r="U190" i="61"/>
  <c r="P22" i="69"/>
  <c r="P101" i="69"/>
  <c r="K94" i="76"/>
  <c r="P90" i="69"/>
  <c r="K272" i="76"/>
  <c r="O242" i="62"/>
  <c r="K12" i="81"/>
  <c r="O155" i="62"/>
  <c r="K257" i="76"/>
  <c r="K171" i="76"/>
  <c r="K222" i="76"/>
  <c r="N73" i="63"/>
  <c r="O27" i="62"/>
  <c r="U107" i="61"/>
  <c r="R56" i="78"/>
  <c r="O12" i="62"/>
  <c r="R116" i="78"/>
  <c r="R228" i="78"/>
  <c r="L18" i="65"/>
  <c r="L31" i="58"/>
  <c r="K275" i="76"/>
  <c r="P81" i="69"/>
  <c r="R60" i="78"/>
  <c r="K253" i="76"/>
  <c r="R144" i="78"/>
  <c r="K172" i="76"/>
  <c r="N47" i="63"/>
  <c r="R287" i="78"/>
  <c r="D37" i="88"/>
  <c r="R177" i="78"/>
  <c r="R46" i="78"/>
  <c r="K108" i="73"/>
  <c r="O230" i="62"/>
  <c r="O50" i="62"/>
  <c r="O146" i="62"/>
  <c r="R314" i="78"/>
  <c r="K137" i="76"/>
  <c r="K27" i="73"/>
  <c r="N49" i="63"/>
  <c r="R13" i="78"/>
  <c r="R234" i="78"/>
  <c r="K176" i="73"/>
  <c r="K49" i="73"/>
  <c r="O119" i="62"/>
  <c r="R112" i="78"/>
  <c r="U181" i="61"/>
  <c r="R171" i="78"/>
  <c r="K289" i="76"/>
  <c r="U238" i="61"/>
  <c r="R14" i="78"/>
  <c r="R286" i="78"/>
  <c r="K296" i="76"/>
  <c r="R195" i="78"/>
  <c r="K119" i="73"/>
  <c r="R157" i="78"/>
  <c r="K24" i="76"/>
  <c r="K102" i="73"/>
  <c r="O239" i="62"/>
  <c r="N63" i="63"/>
  <c r="R331" i="78"/>
  <c r="K37" i="76"/>
  <c r="K131" i="73"/>
  <c r="U30" i="61"/>
  <c r="K197" i="76"/>
  <c r="R347" i="78"/>
  <c r="U222" i="61"/>
  <c r="R21" i="59"/>
  <c r="R349" i="78"/>
  <c r="P43" i="69"/>
  <c r="K201" i="76"/>
  <c r="U128" i="61"/>
  <c r="K153" i="73"/>
  <c r="K183" i="73"/>
  <c r="P21" i="69"/>
  <c r="O169" i="62"/>
  <c r="P92" i="69"/>
  <c r="S19" i="71"/>
  <c r="K154" i="73"/>
  <c r="K44" i="76"/>
  <c r="O24" i="62"/>
  <c r="N41" i="63"/>
  <c r="O85" i="62"/>
  <c r="L11" i="75"/>
  <c r="U88" i="61"/>
  <c r="K119" i="76"/>
  <c r="U111" i="61"/>
  <c r="R156" i="78"/>
  <c r="K185" i="76"/>
  <c r="K57" i="76"/>
  <c r="K162" i="76"/>
  <c r="R190" i="78"/>
  <c r="L43" i="58"/>
  <c r="O232" i="62"/>
  <c r="K304" i="76"/>
  <c r="K52" i="76"/>
  <c r="K270" i="76"/>
  <c r="K281" i="76"/>
  <c r="K90" i="73"/>
  <c r="R59" i="78"/>
  <c r="O13" i="64"/>
  <c r="O117" i="62"/>
  <c r="U24" i="61"/>
  <c r="R302" i="78"/>
  <c r="R264" i="78"/>
  <c r="R213" i="78"/>
  <c r="R303" i="78"/>
  <c r="O140" i="62"/>
  <c r="U235" i="61"/>
  <c r="O11" i="62"/>
  <c r="U152" i="61"/>
  <c r="P96" i="69"/>
  <c r="K56" i="73"/>
  <c r="U41" i="61"/>
  <c r="K124" i="73"/>
  <c r="R341" i="78"/>
  <c r="K211" i="76"/>
  <c r="N20" i="63"/>
  <c r="O108" i="62"/>
  <c r="K59" i="76"/>
  <c r="K124" i="76"/>
  <c r="L32" i="58"/>
  <c r="O159" i="62"/>
  <c r="U36" i="61"/>
  <c r="U263" i="61"/>
  <c r="K314" i="76"/>
  <c r="O226" i="62"/>
  <c r="K14" i="76"/>
  <c r="R152" i="78"/>
  <c r="P80" i="69"/>
  <c r="N28" i="63"/>
  <c r="K54" i="73"/>
  <c r="L55" i="58"/>
  <c r="D11" i="88"/>
  <c r="L10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[All]}"/>
    <s v="{[Cheshbon KM].[Hie Peilut].[Peilut 5].&amp;[Kod_Peilut_L5_172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<sst xmlns="http://schemas.openxmlformats.org/spreadsheetml/2006/main" count="10058" uniqueCount="2890">
  <si>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</si>
  <si>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</si>
  <si>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</si>
  <si>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</si>
  <si>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</si>
  <si>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</si>
  <si>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</si>
  <si>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</si>
  <si>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</si>
  <si>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</si>
  <si>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</si>
  <si>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</si>
  <si>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</si>
  <si>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</si>
  <si>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</si>
  <si>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</si>
  <si>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</si>
  <si>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</si>
  <si>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</si>
  <si>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</si>
  <si>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</si>
  <si>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</si>
  <si>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</si>
  <si>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</si>
  <si>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</si>
  <si>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</si>
  <si>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</si>
  <si>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</si>
  <si>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</si>
  <si>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</si>
  <si>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</si>
  <si>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</si>
  <si>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</si>
  <si>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</si>
  <si>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</si>
  <si>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</si>
  <si>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</si>
  <si>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</si>
  <si>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</si>
  <si>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</si>
  <si>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</si>
  <si>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</si>
  <si>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</si>
  <si>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</si>
  <si>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</si>
  <si>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</si>
  <si>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</si>
  <si>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</si>
  <si>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</si>
  <si>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</si>
  <si>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</si>
  <si>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מירון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</si>
  <si>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</si>
  <si>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</si>
  <si>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</si>
  <si>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</si>
  <si>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</si>
  <si>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</si>
  <si>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</si>
  <si>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</si>
  <si>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</si>
  <si>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</si>
  <si>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</si>
  <si>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</si>
  <si>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</si>
  <si>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</si>
  <si>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</si>
  <si>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</si>
  <si>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</si>
  <si>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</si>
  <si>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</si>
  <si>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</si>
  <si>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</si>
  <si>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</si>
  <si>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</si>
  <si>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</si>
  <si>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</si>
  <si>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</si>
  <si>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</si>
  <si>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</si>
  <si>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</si>
  <si>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</si>
  <si>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</si>
  <si>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</si>
  <si>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</si>
  <si>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</si>
  <si>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</si>
  <si>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</si>
  <si>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</si>
  <si>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</si>
  <si>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</si>
  <si>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</si>
  <si>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</si>
  <si>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</si>
  <si>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</si>
  <si>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</si>
  <si>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</si>
  <si>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</si>
  <si>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</si>
  <si>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</si>
  <si>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</si>
  <si>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</si>
  <si>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</si>
  <si>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</si>
  <si>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</si>
  <si>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</si>
  <si>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</si>
  <si>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</si>
  <si>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</si>
  <si>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</si>
  <si>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</si>
  <si>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</si>
  <si>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</si>
  <si>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</si>
  <si>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</si>
  <si>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</si>
  <si>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</si>
  <si>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</si>
  <si>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</si>
  <si>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</si>
  <si>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</si>
  <si>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</si>
  <si>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</si>
  <si>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</si>
  <si>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</si>
  <si>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</si>
  <si>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</si>
  <si>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</si>
  <si>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</si>
  <si>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</si>
  <si>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</si>
  <si>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</si>
  <si>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</si>
  <si>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</si>
  <si>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</si>
  <si>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</si>
  <si>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</si>
  <si>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</si>
  <si>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</si>
  <si>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</si>
  <si>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</si>
  <si>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</si>
  <si>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</si>
  <si>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</si>
  <si>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</si>
  <si>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</si>
  <si>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</si>
  <si>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</si>
  <si>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</si>
  <si>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</si>
  <si>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</si>
  <si>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</si>
  <si>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</si>
  <si>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</si>
  <si>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</si>
  <si>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</si>
  <si>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</si>
  <si>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</si>
  <si>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</si>
  <si>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</si>
  <si>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</si>
  <si>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</si>
  <si>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</si>
  <si>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</si>
  <si>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</si>
  <si>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</si>
  <si>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</si>
  <si>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</si>
  <si>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</si>
  <si>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</si>
  <si>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</si>
  <si>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</si>
  <si>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</si>
  <si>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</si>
  <si>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</si>
  <si>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</si>
  <si>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</si>
  <si>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</si>
  <si>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</si>
  <si>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</si>
  <si>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</si>
  <si>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</si>
  <si>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</si>
  <si>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</si>
  <si>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</si>
  <si>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</si>
  <si>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</si>
  <si>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</si>
  <si>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</si>
  <si>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</si>
  <si>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</si>
  <si>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</si>
  <si>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</si>
  <si>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</si>
  <si>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</si>
  <si>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</si>
  <si>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</si>
  <si>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</si>
  <si>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</si>
  <si>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</si>
  <si>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</si>
  <si>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</si>
  <si>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</si>
  <si>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</si>
  <si>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</si>
  <si>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</si>
  <si>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</si>
  <si>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</si>
  <si>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</si>
  <si>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</si>
  <si>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</si>
  <si>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</si>
  <si>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</si>
  <si>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</si>
  <si>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</si>
  <si>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</si>
  <si>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</si>
  <si>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</si>
  <si>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</si>
  <si>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</si>
  <si>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</si>
  <si>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</si>
  <si>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</si>
  <si>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</si>
  <si>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</si>
  <si>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</si>
  <si>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30/06/2023</t>
  </si>
  <si>
    <t>יוזמה קרן פנסיה לעצמאים בע"מ</t>
  </si>
  <si>
    <t>יוזמה קרן פנסיה לעצמאים</t>
  </si>
  <si>
    <t>ממשל צמודה 0527</t>
  </si>
  <si>
    <t>1140847</t>
  </si>
  <si>
    <t>RF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</si>
  <si>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</si>
  <si>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</si>
  <si>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</si>
  <si>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</si>
  <si>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</si>
  <si>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</si>
  <si>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</si>
  <si>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</si>
  <si>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</si>
  <si>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</si>
  <si>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</si>
  <si>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</si>
  <si>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</si>
  <si>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</si>
  <si>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</si>
  <si>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</si>
  <si>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</si>
  <si>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</si>
  <si>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</si>
  <si>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</si>
  <si>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</si>
  <si>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</si>
  <si>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</si>
  <si>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</si>
  <si>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</si>
  <si>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</si>
  <si>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</si>
  <si>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</si>
  <si>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נמלי ישראל אגחא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</si>
  <si>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</si>
  <si>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</si>
  <si>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</si>
  <si>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</si>
  <si>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</si>
  <si>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</si>
  <si>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</si>
  <si>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</si>
  <si>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</si>
  <si>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</si>
  <si>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</si>
  <si>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</si>
  <si>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</si>
  <si>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</si>
  <si>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</si>
  <si>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</si>
  <si>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</si>
  <si>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</si>
  <si>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</si>
  <si>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</si>
  <si>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</si>
  <si>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</si>
  <si>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</si>
  <si>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</si>
  <si>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</si>
  <si>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</si>
  <si>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</si>
  <si>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</si>
  <si>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</si>
  <si>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</si>
  <si>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</si>
  <si>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</si>
  <si>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</si>
  <si>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</si>
  <si>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</si>
  <si>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</si>
  <si>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</si>
  <si>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</si>
  <si>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</si>
  <si>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</si>
  <si>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</si>
  <si>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</si>
  <si>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</si>
  <si>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</si>
  <si>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</si>
  <si>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</si>
  <si>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</si>
  <si>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</si>
  <si>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</si>
  <si>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</si>
  <si>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</si>
  <si>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</si>
  <si>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</si>
  <si>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</si>
  <si>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</si>
  <si>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</si>
  <si>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</si>
  <si>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</si>
  <si>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</si>
  <si>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</si>
  <si>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</si>
  <si>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</si>
  <si>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</si>
  <si>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</si>
  <si>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</si>
  <si>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</si>
  <si>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</si>
  <si>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</si>
  <si>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</si>
  <si>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</si>
  <si>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</si>
  <si>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</si>
  <si>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</si>
  <si>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</si>
  <si>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</si>
  <si>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</si>
  <si>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</si>
  <si>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</si>
  <si>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</si>
  <si>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</si>
  <si>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</si>
  <si>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</si>
  <si>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</si>
  <si>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</si>
  <si>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</si>
  <si>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</si>
  <si>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</si>
  <si>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</si>
  <si>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</si>
  <si>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</si>
  <si>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</si>
  <si>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</si>
  <si>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</si>
  <si>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</si>
  <si>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</si>
  <si>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</si>
  <si>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</si>
  <si>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</si>
  <si>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</si>
  <si>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</si>
  <si>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</si>
  <si>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</si>
  <si>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</si>
  <si>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</si>
  <si>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</si>
  <si>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</si>
  <si>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</si>
  <si>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</si>
  <si>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</si>
  <si>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</si>
  <si>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</si>
  <si>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</si>
  <si>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</si>
  <si>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</si>
  <si>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</si>
  <si>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</si>
  <si>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</si>
  <si>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</si>
  <si>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</si>
  <si>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</si>
  <si>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</si>
  <si>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</si>
  <si>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</si>
  <si>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</si>
  <si>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</si>
  <si>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</si>
  <si>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</si>
  <si>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</si>
  <si>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</si>
  <si>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</si>
  <si>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</si>
  <si>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</si>
  <si>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</si>
  <si>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</si>
  <si>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</si>
  <si>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</si>
  <si>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</si>
  <si>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</si>
  <si>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</si>
  <si>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</si>
  <si>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</si>
  <si>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</si>
  <si>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</si>
  <si>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</si>
  <si>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</si>
  <si>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</si>
  <si>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</si>
  <si>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</si>
  <si>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</si>
  <si>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</si>
  <si>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</si>
  <si>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</si>
  <si>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</si>
  <si>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</si>
  <si>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</si>
  <si>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</si>
  <si>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</si>
  <si>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</si>
  <si>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</si>
  <si>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</si>
  <si>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</si>
  <si>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</si>
  <si>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</si>
  <si>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</si>
  <si>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</si>
  <si>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</si>
  <si>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</si>
  <si>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</si>
  <si>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</si>
  <si>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</si>
  <si>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</si>
  <si>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</si>
  <si>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נכסים ובנין אגח י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</si>
  <si>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</si>
  <si>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</si>
  <si>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</si>
  <si>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</si>
  <si>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</si>
  <si>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</si>
  <si>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</si>
  <si>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</si>
  <si>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</si>
  <si>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</si>
  <si>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</si>
  <si>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</si>
  <si>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</si>
  <si>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</si>
  <si>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</si>
  <si>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</si>
  <si>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</si>
  <si>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</si>
  <si>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</si>
  <si>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</si>
  <si>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</si>
  <si>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</si>
  <si>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</si>
  <si>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</si>
  <si>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</si>
  <si>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</si>
  <si>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</si>
  <si>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</si>
  <si>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</si>
  <si>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</si>
  <si>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</si>
  <si>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</si>
  <si>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</si>
  <si>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</si>
  <si>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</si>
  <si>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</si>
  <si>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</si>
  <si>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</si>
  <si>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</si>
  <si>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</si>
  <si>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</si>
  <si>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</si>
  <si>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</si>
  <si>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</si>
  <si>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</si>
  <si>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</si>
  <si>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</si>
  <si>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</si>
  <si>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</si>
  <si>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</si>
  <si>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</si>
  <si>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</si>
  <si>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</si>
  <si>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</si>
  <si>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</si>
  <si>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</si>
  <si>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</si>
  <si>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</si>
  <si>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</si>
  <si>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</si>
  <si>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</si>
  <si>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</si>
  <si>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</si>
  <si>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</si>
  <si>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</si>
  <si>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</si>
  <si>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</si>
  <si>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</si>
  <si>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</si>
  <si>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</si>
  <si>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</si>
  <si>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</si>
  <si>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</si>
  <si>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</si>
  <si>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</si>
  <si>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</si>
  <si>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</si>
  <si>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</si>
  <si>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</si>
  <si>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</si>
  <si>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</si>
  <si>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</si>
  <si>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</si>
  <si>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</si>
  <si>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</si>
  <si>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</si>
  <si>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</si>
  <si>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</si>
  <si>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</si>
  <si>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</si>
  <si>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</si>
  <si>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</si>
  <si>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</si>
  <si>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</si>
  <si>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</si>
  <si>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</si>
  <si>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</si>
  <si>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</si>
  <si>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</si>
  <si>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</si>
  <si>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</si>
  <si>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</si>
  <si>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</si>
  <si>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</si>
  <si>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</si>
  <si>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</si>
  <si>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</si>
  <si>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</si>
  <si>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</si>
  <si>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</si>
  <si>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</si>
  <si>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</si>
  <si>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</si>
  <si>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</si>
  <si>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</si>
  <si>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</si>
  <si>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</si>
  <si>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</si>
  <si>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</si>
  <si>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</si>
  <si>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</si>
  <si>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</si>
  <si>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</si>
  <si>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</si>
  <si>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</si>
  <si>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</si>
  <si>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</si>
  <si>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</si>
  <si>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</si>
  <si>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</si>
  <si>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</si>
  <si>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</si>
  <si>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</si>
  <si>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</si>
  <si>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</si>
  <si>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</si>
  <si>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</si>
  <si>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</si>
  <si>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</si>
  <si>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</si>
  <si>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</si>
  <si>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</si>
  <si>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</si>
  <si>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</si>
  <si>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</si>
  <si>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</si>
  <si>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</si>
  <si>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</si>
  <si>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</si>
  <si>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</si>
  <si>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</si>
  <si>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</si>
  <si>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</si>
  <si>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</si>
  <si>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</si>
  <si>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</si>
  <si>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</si>
  <si>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</si>
  <si>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</si>
  <si>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</si>
  <si>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</si>
  <si>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</si>
  <si>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</si>
  <si>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</si>
  <si>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</si>
  <si>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</si>
  <si>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</si>
  <si>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</si>
  <si>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</si>
  <si>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</si>
  <si>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</si>
  <si>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</si>
  <si>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</si>
  <si>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</si>
  <si>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</si>
  <si>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</si>
  <si>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</si>
  <si>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</si>
  <si>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</si>
  <si>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</si>
  <si>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</si>
  <si>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</si>
  <si>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</si>
  <si>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</si>
  <si>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</si>
  <si>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</si>
  <si>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</si>
  <si>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</si>
  <si>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</si>
  <si>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</si>
  <si>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</si>
  <si>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</si>
  <si>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</si>
  <si>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</si>
  <si>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</si>
  <si>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</si>
  <si>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</si>
  <si>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</si>
  <si>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</si>
  <si>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</si>
  <si>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</si>
  <si>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</si>
  <si>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</si>
  <si>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</si>
  <si>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</si>
  <si>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</si>
  <si>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</si>
  <si>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</si>
  <si>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</si>
  <si>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</si>
  <si>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</si>
  <si>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</si>
  <si>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</si>
  <si>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</si>
  <si>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</si>
  <si>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</si>
  <si>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</si>
  <si>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</si>
  <si>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</si>
  <si>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</si>
  <si>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</si>
  <si>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</si>
  <si>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</si>
  <si>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</si>
  <si>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</si>
  <si>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</si>
  <si>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</si>
  <si>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</si>
  <si>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</si>
  <si>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</si>
  <si>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</si>
  <si>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</si>
  <si>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</si>
  <si>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</si>
  <si>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</si>
  <si>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</si>
  <si>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</si>
  <si>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</si>
  <si>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</si>
  <si>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</si>
  <si>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</si>
  <si>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</si>
  <si>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</si>
  <si>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</si>
  <si>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</si>
  <si>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</si>
  <si>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</si>
  <si>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</si>
  <si>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</si>
  <si>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</si>
  <si>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</si>
  <si>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</si>
  <si>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</si>
  <si>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</si>
  <si>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</si>
  <si>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</si>
  <si>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</si>
  <si>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</si>
  <si>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</si>
  <si>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</si>
  <si>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</si>
  <si>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</si>
  <si>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</si>
  <si>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</si>
  <si>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</si>
  <si>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</si>
  <si>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</si>
  <si>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</si>
  <si>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</si>
  <si>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</si>
  <si>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</si>
  <si>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</si>
  <si>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</si>
  <si>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</si>
  <si>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</si>
  <si>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</si>
  <si>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</si>
  <si>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</si>
  <si>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</si>
  <si>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</si>
  <si>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</si>
  <si>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</si>
  <si>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</si>
  <si>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</si>
  <si>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</si>
  <si>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</si>
  <si>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</si>
  <si>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</si>
  <si>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</si>
  <si>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</si>
  <si>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</si>
  <si>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</si>
  <si>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</si>
  <si>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</si>
  <si>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</si>
  <si>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</si>
  <si>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</si>
  <si>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</si>
  <si>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</si>
  <si>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</si>
  <si>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</si>
  <si>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</si>
  <si>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</si>
  <si>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</si>
  <si>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</si>
  <si>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</si>
  <si>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</si>
  <si>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</si>
  <si>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</si>
  <si>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</si>
  <si>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</si>
  <si>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</si>
  <si>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</si>
  <si>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</si>
  <si>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</si>
  <si>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</si>
  <si>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</si>
  <si>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</si>
  <si>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</si>
  <si>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</si>
  <si>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</si>
  <si>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</si>
  <si>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</si>
  <si>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</si>
  <si>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</si>
  <si>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</si>
  <si>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</si>
  <si>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</si>
  <si>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</si>
  <si>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</si>
  <si>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</si>
  <si>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</si>
  <si>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</si>
  <si>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</si>
  <si>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</si>
  <si>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</si>
  <si>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</si>
  <si>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</si>
  <si>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</si>
  <si>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</si>
  <si>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</si>
  <si>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</si>
  <si>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</si>
  <si>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</si>
  <si>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</si>
  <si>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</si>
  <si>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</si>
  <si>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</si>
  <si>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</si>
  <si>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</si>
  <si>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</si>
  <si>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</si>
  <si>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</si>
  <si>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</si>
  <si>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</si>
  <si>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</si>
  <si>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</si>
  <si>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</si>
  <si>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</si>
  <si>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</si>
  <si>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</si>
  <si>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</si>
  <si>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</si>
  <si>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</si>
  <si>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</si>
  <si>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</si>
  <si>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</si>
  <si>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</si>
  <si>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</si>
  <si>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</si>
  <si>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</si>
  <si>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</si>
  <si>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</si>
  <si>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</si>
  <si>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</si>
  <si>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</si>
  <si>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</si>
  <si>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</si>
  <si>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</si>
  <si>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</si>
  <si>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</si>
  <si>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</si>
  <si>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</si>
  <si>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</si>
  <si>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</si>
  <si>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</si>
  <si>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</si>
  <si>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</si>
  <si>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</si>
  <si>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</si>
  <si>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</si>
  <si>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</si>
  <si>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</si>
  <si>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</si>
  <si>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</si>
  <si>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</si>
  <si>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</si>
  <si>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</si>
  <si>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</si>
  <si>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</si>
  <si>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</si>
  <si>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</si>
  <si>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</si>
  <si>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</si>
  <si>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</si>
  <si>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</si>
  <si>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</si>
  <si>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</si>
  <si>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</si>
  <si>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</si>
  <si>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</si>
  <si>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</si>
  <si>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</si>
  <si>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</si>
  <si>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</si>
  <si>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</si>
  <si>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</si>
  <si>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</si>
  <si>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</si>
  <si>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</si>
  <si>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</si>
  <si>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</si>
  <si>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</si>
  <si>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</si>
  <si>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</si>
  <si>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</si>
  <si>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</si>
  <si>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</si>
  <si>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</si>
  <si>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</si>
  <si>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</si>
  <si>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</si>
  <si>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</si>
  <si>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</si>
  <si>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</si>
  <si>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</si>
  <si>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</si>
  <si>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</si>
  <si>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</si>
  <si>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</si>
  <si>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</si>
  <si>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</si>
  <si>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</si>
  <si>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</si>
  <si>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</si>
  <si>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</si>
  <si>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</si>
  <si>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</si>
  <si>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</si>
  <si>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</si>
  <si>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</si>
  <si>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</si>
  <si>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</si>
  <si>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</si>
  <si>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</si>
  <si>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</si>
  <si>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</si>
  <si>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</si>
  <si>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</si>
  <si>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</si>
  <si>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</si>
  <si>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</si>
  <si>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</si>
  <si>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</si>
  <si>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</si>
  <si>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</si>
  <si>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</si>
  <si>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</si>
  <si>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</si>
  <si>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</si>
  <si>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</si>
  <si>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</si>
  <si>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</si>
  <si>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</si>
  <si>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</si>
  <si>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</si>
  <si>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</si>
  <si>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</si>
  <si>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</si>
  <si>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</si>
  <si>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</si>
  <si>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</si>
  <si>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</si>
  <si>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</si>
  <si>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</si>
  <si>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</si>
  <si>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</si>
  <si>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</si>
  <si>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</si>
  <si>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</si>
  <si>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</si>
  <si>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</si>
  <si>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</si>
  <si>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</si>
  <si>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</si>
  <si>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</si>
  <si>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</si>
  <si>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</si>
  <si>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</si>
  <si>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</si>
  <si>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</si>
  <si>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</si>
  <si>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</si>
  <si>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</si>
  <si>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</si>
  <si>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</si>
  <si>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</si>
  <si>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</si>
  <si>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</si>
  <si>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</si>
  <si>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</si>
  <si>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</si>
  <si>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</si>
  <si>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</si>
  <si>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</si>
  <si>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</si>
  <si>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</si>
  <si>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</si>
  <si>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</si>
  <si>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</si>
  <si>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</si>
  <si>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</si>
  <si>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</si>
  <si>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</si>
  <si>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</si>
  <si>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</si>
  <si>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</si>
  <si>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</si>
  <si>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</si>
  <si>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</si>
  <si>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</si>
  <si>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</si>
  <si>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</si>
  <si>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</si>
  <si>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</si>
  <si>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</si>
  <si>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</si>
  <si>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</si>
  <si>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</si>
  <si>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</si>
  <si>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</si>
  <si>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</si>
  <si>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</si>
  <si>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</si>
  <si>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</si>
  <si>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</si>
  <si>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</si>
  <si>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</si>
  <si>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</si>
  <si>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</si>
  <si>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</si>
  <si>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</si>
  <si>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</si>
  <si>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</si>
  <si>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</si>
  <si>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</si>
  <si>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</si>
  <si>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</si>
  <si>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</si>
  <si>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</si>
  <si>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</si>
  <si>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</si>
  <si>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</si>
  <si>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</si>
  <si>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</si>
  <si>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</si>
  <si>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</si>
  <si>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</si>
  <si>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</si>
  <si>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</si>
  <si>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</si>
  <si>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</si>
  <si>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</si>
  <si>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</si>
  <si>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</si>
  <si>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</si>
  <si>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</si>
  <si>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</si>
  <si>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</si>
  <si>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</si>
  <si>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</si>
  <si>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</si>
  <si>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</si>
  <si>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</si>
  <si>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</si>
  <si>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</si>
  <si>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</si>
  <si>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</si>
  <si>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</si>
  <si>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</si>
  <si>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</si>
  <si>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</si>
  <si>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</si>
  <si>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</si>
  <si>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</si>
  <si>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</si>
  <si>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</si>
  <si>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</si>
  <si>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</si>
  <si>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</si>
  <si>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</si>
  <si>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</si>
  <si>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</si>
  <si>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</si>
  <si>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</si>
  <si>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</si>
  <si>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</si>
  <si>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</si>
  <si>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</si>
  <si>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</si>
  <si>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</si>
  <si>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</si>
  <si>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</si>
  <si>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</si>
  <si>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</si>
  <si>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</si>
  <si>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</si>
  <si>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</si>
  <si>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</si>
  <si>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</si>
  <si>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</si>
  <si>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</si>
  <si>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</si>
  <si>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</si>
  <si>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</si>
  <si>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</si>
  <si>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</si>
  <si>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</si>
  <si>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</si>
  <si>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</si>
  <si>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</si>
  <si>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</si>
  <si>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</si>
  <si>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</si>
  <si>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</si>
  <si>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</si>
  <si>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</si>
  <si>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</si>
  <si>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</si>
  <si>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</si>
  <si>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</si>
  <si>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</si>
  <si>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</si>
  <si>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</si>
  <si>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</si>
  <si>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</si>
  <si>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</si>
  <si>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</si>
  <si>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</si>
  <si>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</si>
  <si>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</si>
  <si>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</si>
  <si>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</si>
  <si>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</si>
  <si>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</si>
  <si>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</si>
  <si>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</si>
  <si>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</si>
  <si>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</si>
  <si>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</si>
  <si>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</si>
  <si>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</si>
  <si>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</si>
  <si>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</si>
  <si>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</si>
  <si>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</si>
  <si>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</si>
  <si>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</si>
  <si>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</si>
  <si>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</si>
  <si>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</si>
  <si>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</si>
  <si>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</si>
  <si>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</si>
  <si>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</si>
  <si>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</si>
  <si>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</si>
  <si>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</si>
  <si>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</si>
  <si>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</si>
  <si>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</si>
  <si>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</si>
  <si>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</si>
  <si>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</si>
  <si>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</si>
  <si>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</si>
  <si>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</si>
  <si>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</si>
  <si>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</si>
  <si>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53368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</si>
  <si>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</si>
  <si>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</si>
  <si>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</si>
  <si>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</si>
  <si>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</si>
  <si>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</si>
  <si>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</si>
  <si>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</si>
  <si>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</si>
  <si>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</si>
  <si>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</si>
  <si>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</si>
  <si>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</si>
  <si>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</si>
  <si>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</si>
  <si>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</si>
  <si>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</si>
  <si>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</si>
  <si>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</si>
  <si>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</si>
  <si>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</si>
  <si>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</si>
  <si>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</si>
  <si>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</si>
  <si>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</si>
  <si>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</si>
  <si>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</si>
  <si>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</si>
  <si>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</si>
  <si>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</si>
  <si>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</si>
  <si>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</si>
  <si>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</si>
  <si>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</si>
  <si>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</si>
  <si>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</si>
  <si>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</si>
  <si>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</si>
  <si>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</si>
  <si>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</si>
  <si>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1231221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</si>
  <si>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</si>
  <si>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</si>
  <si>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</si>
  <si>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</si>
  <si>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</si>
  <si>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</si>
  <si>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</si>
  <si>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</si>
  <si>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</si>
  <si>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</si>
  <si>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</si>
  <si>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</si>
  <si>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</si>
  <si>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</si>
  <si>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</si>
  <si>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</si>
  <si>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</si>
  <si>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</si>
  <si>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</si>
  <si>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</si>
  <si>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</si>
  <si>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</si>
  <si>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</si>
  <si>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</si>
  <si>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</si>
  <si>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</si>
  <si>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</si>
  <si>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</si>
  <si>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</si>
  <si>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</si>
  <si>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</si>
  <si>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</si>
  <si>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</si>
  <si>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</si>
  <si>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</si>
  <si>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</si>
  <si>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</si>
  <si>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</si>
  <si>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</si>
  <si>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</si>
  <si>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</si>
  <si>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</si>
  <si>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</si>
  <si>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</si>
  <si>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</si>
  <si>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</si>
  <si>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</si>
  <si>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</si>
  <si>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</si>
  <si>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</si>
  <si>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</si>
  <si>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</si>
  <si>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</si>
  <si>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</si>
  <si>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</si>
  <si>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</si>
  <si>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</si>
  <si>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</si>
  <si>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</si>
  <si>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</si>
  <si>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</si>
  <si>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</si>
  <si>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</si>
  <si>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</si>
  <si>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</si>
  <si>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</si>
  <si>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</si>
  <si>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</si>
  <si>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</si>
  <si>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</si>
  <si>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</si>
  <si>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</si>
  <si>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</si>
  <si>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</si>
  <si>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</si>
  <si>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</si>
  <si>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</si>
  <si>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</si>
  <si>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</si>
  <si>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</si>
  <si>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</si>
  <si>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</si>
  <si>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</si>
  <si>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</si>
  <si>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</si>
  <si>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</si>
  <si>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</si>
  <si>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</si>
  <si>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</si>
  <si>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</si>
  <si>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</si>
  <si>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</si>
  <si>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</si>
  <si>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</si>
  <si>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</si>
  <si>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</si>
  <si>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</si>
  <si>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</si>
  <si>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</si>
  <si>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</si>
  <si>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</si>
  <si>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</si>
  <si>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</si>
  <si>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</si>
  <si>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</si>
  <si>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</si>
  <si>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</si>
  <si>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</si>
  <si>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</si>
  <si>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</si>
  <si>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</si>
  <si>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</si>
  <si>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</si>
  <si>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</si>
  <si>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</si>
  <si>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</si>
  <si>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</si>
  <si>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</si>
  <si>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</si>
  <si>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</si>
  <si>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</si>
  <si>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</si>
  <si>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</si>
  <si>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</si>
  <si>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</si>
  <si>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</si>
  <si>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</si>
  <si>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</si>
  <si>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</si>
  <si>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</si>
  <si>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</si>
  <si>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</si>
  <si>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</si>
  <si>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</si>
  <si>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</si>
  <si>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</si>
  <si>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</si>
  <si>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</si>
  <si>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</si>
  <si>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</si>
  <si>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</si>
  <si>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</si>
  <si>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</si>
  <si>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</si>
  <si>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</si>
  <si>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</si>
  <si>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</si>
  <si>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</si>
  <si>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</si>
  <si>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</si>
  <si>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</si>
  <si>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</si>
  <si>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</si>
  <si>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</si>
  <si>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</si>
  <si>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</si>
  <si>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</si>
  <si>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</si>
  <si>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</si>
  <si>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</si>
  <si>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</si>
  <si>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</si>
  <si>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</si>
  <si>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</si>
  <si>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</si>
  <si>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</si>
  <si>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</si>
  <si>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</si>
  <si>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</si>
  <si>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</si>
  <si>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</si>
  <si>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</si>
  <si>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</si>
  <si>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</si>
  <si>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</si>
  <si>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</si>
  <si>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</si>
  <si>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</si>
  <si>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</si>
  <si>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</si>
  <si>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</si>
  <si>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</si>
  <si>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</si>
  <si>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</si>
  <si>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</si>
  <si>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</si>
  <si>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</si>
  <si>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</si>
  <si>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</si>
  <si>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</si>
  <si>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</si>
  <si>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</si>
  <si>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</si>
  <si>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</si>
  <si>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</si>
  <si>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</si>
  <si>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</si>
  <si>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</si>
  <si>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</si>
  <si>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</si>
  <si>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</si>
  <si>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</si>
  <si>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</si>
  <si>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</si>
  <si>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</si>
  <si>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</si>
  <si>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</si>
  <si>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</si>
  <si>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</si>
  <si>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</si>
  <si>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</si>
  <si>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</si>
  <si>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</si>
  <si>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</si>
  <si>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</si>
  <si>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</si>
  <si>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</si>
  <si>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</si>
  <si>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</si>
  <si>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</si>
  <si>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</si>
  <si>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</si>
  <si>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</si>
  <si>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</si>
  <si>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</si>
  <si>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</si>
  <si>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</si>
  <si>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</si>
  <si>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</si>
  <si>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</si>
  <si>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</si>
  <si>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</si>
  <si>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</si>
  <si>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</si>
  <si>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</si>
  <si>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</si>
  <si>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</si>
  <si>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ערד   4.8%   סדרה  8751  2024</t>
  </si>
  <si>
    <t>8287518</t>
  </si>
  <si>
    <t>ערד 8790 2027 4.8%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</si>
  <si>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</si>
  <si>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</si>
  <si>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</si>
  <si>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</si>
  <si>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</si>
  <si>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</si>
  <si>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</si>
  <si>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</si>
  <si>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</si>
  <si>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</si>
  <si>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</si>
  <si>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</si>
  <si>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</si>
  <si>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</si>
  <si>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</si>
  <si>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</si>
  <si>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</si>
  <si>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</si>
  <si>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</si>
  <si>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</si>
  <si>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</si>
  <si>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</si>
  <si>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</si>
  <si>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</si>
  <si>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</si>
  <si>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</si>
  <si>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</si>
  <si>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</si>
  <si>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</si>
  <si>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</si>
  <si>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</si>
  <si>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</si>
  <si>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</si>
  <si>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</si>
  <si>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</si>
  <si>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</si>
  <si>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</si>
  <si>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</si>
  <si>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</si>
  <si>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</si>
  <si>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</si>
  <si>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</si>
  <si>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</si>
  <si>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</si>
  <si>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</si>
  <si>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</si>
  <si>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</si>
  <si>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</si>
  <si>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</si>
  <si>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</si>
  <si>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</si>
  <si>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</si>
  <si>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</si>
  <si>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</si>
  <si>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</si>
  <si>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</si>
  <si>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</si>
  <si>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</si>
  <si>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</si>
  <si>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</si>
  <si>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</si>
  <si>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</si>
  <si>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</si>
  <si>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</si>
  <si>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</si>
  <si>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</si>
  <si>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</si>
  <si>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</si>
  <si>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</si>
  <si>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</si>
  <si>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</si>
  <si>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</si>
  <si>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</si>
  <si>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</si>
  <si>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</si>
  <si>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</si>
  <si>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</si>
  <si>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</si>
  <si>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</si>
  <si>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</si>
  <si>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</si>
  <si>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</si>
  <si>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</si>
  <si>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</si>
  <si>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</si>
  <si>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</si>
  <si>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</si>
  <si>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</si>
  <si>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</si>
  <si>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</si>
  <si>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</si>
  <si>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</si>
  <si>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</si>
  <si>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</si>
  <si>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</si>
  <si>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</si>
  <si>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</si>
  <si>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</si>
  <si>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</si>
  <si>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</si>
  <si>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</si>
  <si>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</si>
  <si>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</si>
  <si>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</si>
  <si>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</si>
  <si>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</si>
  <si>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</si>
  <si>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</si>
  <si>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</si>
  <si>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</si>
  <si>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</si>
  <si>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</si>
  <si>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8861</t>
  </si>
  <si>
    <t>88610000</t>
  </si>
  <si>
    <t>ערד 8862</t>
  </si>
  <si>
    <t>88620000</t>
  </si>
  <si>
    <t>ערד 8863</t>
  </si>
  <si>
    <t>88630000</t>
  </si>
  <si>
    <t>ערד 8865</t>
  </si>
  <si>
    <t>88650000</t>
  </si>
  <si>
    <t>ערד 8866</t>
  </si>
  <si>
    <t>88660000</t>
  </si>
  <si>
    <t>ערד 8867</t>
  </si>
  <si>
    <t>88670000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</si>
  <si>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</si>
  <si>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</si>
  <si>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</si>
  <si>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</si>
  <si>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</si>
  <si>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</si>
  <si>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</si>
  <si>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</si>
  <si>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</si>
  <si>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</si>
  <si>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</si>
  <si>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</si>
  <si>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</si>
  <si>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</si>
  <si>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</si>
  <si>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</si>
  <si>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</si>
  <si>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</si>
  <si>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</si>
  <si>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</si>
  <si>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</si>
  <si>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</si>
  <si>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</si>
  <si>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</si>
  <si>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</si>
  <si>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</si>
  <si>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</si>
  <si>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</si>
  <si>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</si>
  <si>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</si>
  <si>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</si>
  <si>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</si>
  <si>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</si>
  <si>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</si>
  <si>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</si>
  <si>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</si>
  <si>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</si>
  <si>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</si>
  <si>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</si>
  <si>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</si>
  <si>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</si>
  <si>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</si>
  <si>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</si>
  <si>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</si>
  <si>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</si>
  <si>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</si>
  <si>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</si>
  <si>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</si>
  <si>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8902</t>
  </si>
  <si>
    <t>89020000</t>
  </si>
  <si>
    <t>ערד 8903</t>
  </si>
  <si>
    <t>89030000</t>
  </si>
  <si>
    <t>ערד 8904</t>
  </si>
  <si>
    <t>89040000</t>
  </si>
  <si>
    <t>ערד סדרה 2024  8760  4.8%</t>
  </si>
  <si>
    <t>8287609</t>
  </si>
  <si>
    <t>ערד סדרה 8789 2027 4.8%</t>
  </si>
  <si>
    <t>87890</t>
  </si>
  <si>
    <t>ערד סדרה 8810 2029 4.8%</t>
  </si>
  <si>
    <t>71121438</t>
  </si>
  <si>
    <t>מירון 8371 פד 2023.</t>
  </si>
  <si>
    <t>1183700</t>
  </si>
  <si>
    <t>מירון 8372 פד 2023.</t>
  </si>
  <si>
    <t>1183710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</si>
  <si>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</si>
  <si>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</si>
  <si>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</si>
  <si>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</si>
  <si>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</si>
  <si>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</si>
  <si>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</si>
  <si>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</si>
  <si>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</si>
  <si>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</si>
  <si>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</si>
  <si>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</si>
  <si>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</si>
  <si>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</si>
  <si>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</si>
  <si>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</si>
  <si>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</si>
  <si>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</si>
  <si>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</si>
  <si>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</si>
  <si>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</si>
  <si>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</si>
  <si>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</si>
  <si>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</si>
  <si>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</si>
  <si>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</si>
  <si>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</si>
  <si>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</si>
  <si>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</si>
  <si>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</si>
  <si>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</si>
  <si>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</si>
  <si>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</si>
  <si>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</si>
  <si>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</si>
  <si>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</si>
  <si>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</si>
  <si>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Baa3</t>
  </si>
  <si>
    <t>Moodys</t>
  </si>
  <si>
    <t>TRANSED PARTNERS 3.951 09/50 12/37</t>
  </si>
  <si>
    <t>BB</t>
  </si>
  <si>
    <t>DBRS</t>
  </si>
  <si>
    <t>Agritask Ltd</t>
  </si>
  <si>
    <t>513717694</t>
  </si>
  <si>
    <t>Behalf</t>
  </si>
  <si>
    <t>514610450</t>
  </si>
  <si>
    <t>Continuity Software Ltd</t>
  </si>
  <si>
    <t>Cynerio Israel Ltd</t>
  </si>
  <si>
    <t>515746212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</si>
  <si>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</si>
  <si>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</si>
  <si>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</si>
  <si>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</si>
  <si>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</si>
  <si>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</si>
  <si>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</si>
  <si>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</si>
  <si>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</si>
  <si>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</si>
  <si>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</si>
  <si>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</si>
  <si>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</si>
  <si>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</si>
  <si>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</si>
  <si>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</si>
  <si>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</si>
  <si>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</si>
  <si>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</si>
  <si>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</si>
  <si>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</si>
  <si>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</si>
  <si>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</si>
  <si>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</si>
  <si>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אלון דלק מניה לא סחירה</t>
  </si>
  <si>
    <t>פרויקט תענך   הלוואת בעלים</t>
  </si>
  <si>
    <t>540278835</t>
  </si>
  <si>
    <t>ORDH</t>
  </si>
  <si>
    <t>SPVNI 2 Next 2021 LP</t>
  </si>
  <si>
    <t>Insurance</t>
  </si>
  <si>
    <t>Sunbit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</si>
  <si>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</si>
  <si>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</si>
  <si>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</si>
  <si>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</si>
  <si>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</si>
  <si>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</si>
  <si>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</si>
  <si>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Orbimed Israel Partners II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</si>
  <si>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</si>
  <si>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</si>
  <si>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</si>
  <si>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</si>
  <si>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</si>
  <si>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ריאליטי קרן השקעות בנדל"ן IV</t>
  </si>
  <si>
    <t>Cynet Security LTD (ISR)</t>
  </si>
  <si>
    <t>FIMI Israel Opportunity VII</t>
  </si>
  <si>
    <t>Fortissimo Capital Fund V L.P.</t>
  </si>
  <si>
    <t>Greenfield Partners II L.P</t>
  </si>
  <si>
    <t>Kedma Capital III</t>
  </si>
  <si>
    <t>Noy 4 Infrastructure and energy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</si>
  <si>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</si>
  <si>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</si>
  <si>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</si>
  <si>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</si>
  <si>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</si>
  <si>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</si>
  <si>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</si>
  <si>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LSV Fund II, L.P.</t>
  </si>
  <si>
    <t>BVP Forge Institutional L.P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</si>
  <si>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</si>
  <si>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</si>
  <si>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</si>
  <si>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</si>
  <si>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</si>
  <si>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Pontifax (Israel) VI L.P.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</si>
  <si>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</si>
  <si>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</si>
  <si>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</si>
  <si>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</si>
  <si>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</si>
  <si>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</si>
  <si>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</si>
  <si>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</si>
  <si>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79691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</si>
  <si>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</si>
  <si>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</si>
  <si>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</si>
  <si>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</si>
  <si>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</si>
  <si>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</si>
  <si>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</si>
  <si>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Waterton Residential P V XIII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</si>
  <si>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</si>
  <si>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</si>
  <si>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</si>
  <si>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</si>
  <si>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</si>
  <si>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</si>
  <si>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</si>
  <si>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</si>
  <si>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</si>
  <si>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</si>
  <si>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</si>
  <si>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</si>
  <si>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</si>
  <si>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</si>
  <si>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</si>
  <si>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</si>
  <si>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</si>
  <si>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VII</t>
  </si>
  <si>
    <t>Astorg VIII</t>
  </si>
  <si>
    <t>AT-BAY, Inc.</t>
  </si>
  <si>
    <t>Augury Inc.</t>
  </si>
  <si>
    <t>BCP V Brand Co Invest LP</t>
  </si>
  <si>
    <t>BCP V DEXKO CO INVEST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</si>
  <si>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</si>
  <si>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</si>
  <si>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</si>
  <si>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</si>
  <si>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</si>
  <si>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</si>
  <si>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</si>
  <si>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</si>
  <si>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</si>
  <si>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</si>
  <si>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</si>
  <si>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</si>
  <si>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</si>
  <si>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</si>
  <si>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</si>
  <si>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</si>
  <si>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</si>
  <si>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</si>
  <si>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</si>
  <si>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</si>
  <si>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</si>
  <si>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</si>
  <si>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</si>
  <si>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</si>
  <si>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</si>
  <si>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</si>
  <si>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</si>
  <si>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</si>
  <si>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</si>
  <si>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</si>
  <si>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</si>
  <si>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</si>
  <si>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</si>
  <si>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</si>
  <si>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</si>
  <si>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</si>
  <si>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</si>
  <si>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</si>
  <si>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</si>
  <si>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</si>
  <si>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</si>
  <si>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</si>
  <si>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</si>
  <si>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</si>
  <si>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</si>
  <si>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</si>
  <si>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</si>
  <si>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</si>
  <si>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</si>
  <si>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</si>
  <si>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</si>
  <si>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</si>
  <si>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</si>
  <si>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</si>
  <si>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</si>
  <si>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</si>
  <si>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</si>
  <si>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</si>
  <si>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</si>
  <si>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</si>
  <si>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</si>
  <si>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</si>
  <si>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</si>
  <si>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</si>
  <si>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</si>
  <si>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</si>
  <si>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</si>
  <si>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</si>
  <si>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</si>
  <si>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</si>
  <si>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</si>
  <si>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</si>
  <si>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</si>
  <si>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</si>
  <si>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</si>
  <si>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</si>
  <si>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</si>
  <si>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Lytx, Inc.</t>
  </si>
  <si>
    <t>MCP V</t>
  </si>
  <si>
    <t>MIE III Co Investment Fund II S.L.P</t>
  </si>
  <si>
    <t>Minute Media Inc.</t>
  </si>
  <si>
    <t>Mirasol Co Invest Fund L.P</t>
  </si>
  <si>
    <t>MTDL</t>
  </si>
  <si>
    <t>Nirvana Holdings I LP</t>
  </si>
  <si>
    <t>Odevo*</t>
  </si>
  <si>
    <t>ORCC III</t>
  </si>
  <si>
    <t>Pamlico Capital IV, L.P.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</si>
  <si>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</si>
  <si>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</si>
  <si>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</si>
  <si>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</si>
  <si>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</si>
  <si>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</si>
  <si>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</si>
  <si>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</si>
  <si>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</si>
  <si>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</si>
  <si>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</si>
  <si>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</si>
  <si>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</si>
  <si>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</si>
  <si>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R Software Inc.</t>
  </si>
  <si>
    <t>SDP IV</t>
  </si>
  <si>
    <t>SDPIII</t>
  </si>
  <si>
    <t>SLF1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</si>
  <si>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</si>
  <si>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</si>
  <si>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</si>
  <si>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</si>
  <si>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</si>
  <si>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</si>
  <si>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</si>
  <si>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</si>
  <si>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</si>
  <si>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</si>
  <si>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</si>
  <si>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</si>
  <si>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</si>
  <si>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</si>
  <si>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</si>
  <si>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Warburg Pincus China II L.P</t>
  </si>
  <si>
    <t>Warburg Pincus China LP</t>
  </si>
  <si>
    <t>WestView Capital Partners IV, L.P.</t>
  </si>
  <si>
    <t>Whitehorse IV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</si>
  <si>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</si>
  <si>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</si>
  <si>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</si>
  <si>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</si>
  <si>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</si>
  <si>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</si>
  <si>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</si>
  <si>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</si>
  <si>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</si>
  <si>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</si>
  <si>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</si>
  <si>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</si>
  <si>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</si>
  <si>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</si>
  <si>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</si>
  <si>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</si>
  <si>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</si>
  <si>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</si>
  <si>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</si>
  <si>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</si>
  <si>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</si>
  <si>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</si>
  <si>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</si>
  <si>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</si>
  <si>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</si>
  <si>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</si>
  <si>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</si>
  <si>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</si>
  <si>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</si>
  <si>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</si>
  <si>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</si>
  <si>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</si>
  <si>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</si>
  <si>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</si>
  <si>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</si>
  <si>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</si>
  <si>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</si>
  <si>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</si>
  <si>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</si>
  <si>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</si>
  <si>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</si>
  <si>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</si>
  <si>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</si>
  <si>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</si>
  <si>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</si>
  <si>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</si>
  <si>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</si>
  <si>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</si>
  <si>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</si>
  <si>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</si>
  <si>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</si>
  <si>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</si>
  <si>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</si>
  <si>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</si>
  <si>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</si>
  <si>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</si>
  <si>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</si>
  <si>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</si>
  <si>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</si>
  <si>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</si>
  <si>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</si>
  <si>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</si>
  <si>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</si>
  <si>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</si>
  <si>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</si>
  <si>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</si>
  <si>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</si>
  <si>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</si>
  <si>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</si>
  <si>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</si>
  <si>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</si>
  <si>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</si>
  <si>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</si>
  <si>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</si>
  <si>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</si>
  <si>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</si>
  <si>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</si>
  <si>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</si>
  <si>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</si>
  <si>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</si>
  <si>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</si>
  <si>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</si>
  <si>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</si>
  <si>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</si>
  <si>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</si>
  <si>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</si>
  <si>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</si>
  <si>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</si>
  <si>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</si>
  <si>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</si>
  <si>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</si>
  <si>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</si>
  <si>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</si>
  <si>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</si>
  <si>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</si>
  <si>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</si>
  <si>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</si>
  <si>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</si>
  <si>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</si>
  <si>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</si>
  <si>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</si>
  <si>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</si>
  <si>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</si>
  <si>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</si>
  <si>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</si>
  <si>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</si>
  <si>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</si>
  <si>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</si>
  <si>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</si>
  <si>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</si>
  <si>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</si>
  <si>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</si>
  <si>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</si>
  <si>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</si>
  <si>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</si>
  <si>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</si>
  <si>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</si>
  <si>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</si>
  <si>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</si>
  <si>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</si>
  <si>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</si>
  <si>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</si>
  <si>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</si>
  <si>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</si>
  <si>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</si>
  <si>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</si>
  <si>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</si>
  <si>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</si>
  <si>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</si>
  <si>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</si>
  <si>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</si>
  <si>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</si>
  <si>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</si>
  <si>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</si>
  <si>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</si>
  <si>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</si>
  <si>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</si>
  <si>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</si>
  <si>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</si>
  <si>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</si>
  <si>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</si>
  <si>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</si>
  <si>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</si>
  <si>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</si>
  <si>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</si>
  <si>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</si>
  <si>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</si>
  <si>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</si>
  <si>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</si>
  <si>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</si>
  <si>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</si>
  <si>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</si>
  <si>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</si>
  <si>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</si>
  <si>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</si>
  <si>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</si>
  <si>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</si>
  <si>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</si>
  <si>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</si>
  <si>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</si>
  <si>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</si>
  <si>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</si>
  <si>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</si>
  <si>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</si>
  <si>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</si>
  <si>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</si>
  <si>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</si>
  <si>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</si>
  <si>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</si>
  <si>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</si>
  <si>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</si>
  <si>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</si>
  <si>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</si>
  <si>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</si>
  <si>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</si>
  <si>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</si>
  <si>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</si>
  <si>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</si>
  <si>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</si>
  <si>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</si>
  <si>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</si>
  <si>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</si>
  <si>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</si>
  <si>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</si>
  <si>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</si>
  <si>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</si>
  <si>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</si>
  <si>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</si>
  <si>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</si>
  <si>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</si>
  <si>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</si>
  <si>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</si>
  <si>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</si>
  <si>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</si>
  <si>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</si>
  <si>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</si>
  <si>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</si>
  <si>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</si>
  <si>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</si>
  <si>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</si>
  <si>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</si>
  <si>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</si>
  <si>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</si>
  <si>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</si>
  <si>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</si>
  <si>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</si>
  <si>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</si>
  <si>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</si>
  <si>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</si>
  <si>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</si>
  <si>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</si>
  <si>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</si>
  <si>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</si>
  <si>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</si>
  <si>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</si>
  <si>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</si>
  <si>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</si>
  <si>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</si>
  <si>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</si>
  <si>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</si>
  <si>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</si>
  <si>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</si>
  <si>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</si>
  <si>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</si>
  <si>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</si>
  <si>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</si>
  <si>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</si>
  <si>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</si>
  <si>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</si>
  <si>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</si>
  <si>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</si>
  <si>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</si>
  <si>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</si>
  <si>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</si>
  <si>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</si>
  <si>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</si>
  <si>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</si>
  <si>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</si>
  <si>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</si>
  <si>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</si>
  <si>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</si>
  <si>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</si>
  <si>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</si>
  <si>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</si>
  <si>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</si>
  <si>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</si>
  <si>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</si>
  <si>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</si>
  <si>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</si>
  <si>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</si>
  <si>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</si>
  <si>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</si>
  <si>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</si>
  <si>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</si>
  <si>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</si>
  <si>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</si>
  <si>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</si>
  <si>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</si>
  <si>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</si>
  <si>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</si>
  <si>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</si>
  <si>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</si>
  <si>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</si>
  <si>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</si>
  <si>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</si>
  <si>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</si>
  <si>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</si>
  <si>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</si>
  <si>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</si>
  <si>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</si>
  <si>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</si>
  <si>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</si>
  <si>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</si>
  <si>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</si>
  <si>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</si>
  <si>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</si>
  <si>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</si>
  <si>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</si>
  <si>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</si>
  <si>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</si>
  <si>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10000119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</si>
  <si>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</si>
  <si>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</si>
  <si>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</si>
  <si>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</si>
  <si>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</si>
  <si>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</si>
  <si>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</si>
  <si>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</si>
  <si>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</si>
  <si>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</si>
  <si>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</si>
  <si>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</si>
  <si>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</si>
  <si>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</si>
  <si>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</si>
  <si>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</si>
  <si>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</si>
  <si>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</si>
  <si>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</si>
  <si>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3.703 13-09-23 (10) -181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</si>
  <si>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</si>
  <si>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</si>
  <si>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</si>
  <si>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</si>
  <si>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</si>
  <si>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</si>
  <si>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</si>
  <si>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</si>
  <si>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</si>
  <si>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</si>
  <si>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</si>
  <si>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</si>
  <si>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</si>
  <si>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</si>
  <si>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</si>
  <si>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</si>
  <si>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</si>
  <si>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</si>
  <si>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</si>
  <si>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</si>
  <si>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</si>
  <si>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</si>
  <si>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</si>
  <si>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</si>
  <si>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</si>
  <si>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</si>
  <si>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</si>
  <si>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</si>
  <si>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</si>
  <si>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</si>
  <si>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</si>
  <si>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</si>
  <si>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</si>
  <si>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</si>
  <si>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</si>
  <si>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</si>
  <si>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</si>
  <si>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</si>
  <si>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</si>
  <si>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</si>
  <si>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</si>
  <si>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</si>
  <si>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</si>
  <si>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</si>
  <si>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</si>
  <si>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</si>
  <si>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</si>
  <si>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</si>
  <si>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</si>
  <si>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</si>
  <si>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</si>
  <si>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</si>
  <si>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</si>
  <si>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</si>
  <si>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</si>
  <si>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</si>
  <si>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</si>
  <si>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</si>
  <si>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</si>
  <si>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</si>
  <si>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</si>
  <si>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</si>
  <si>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</si>
  <si>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+ILS/-USD 3.4242 25-10-23 (10) -448</t>
  </si>
  <si>
    <t>10000199</t>
  </si>
  <si>
    <t>+ILS/-USD 3.432 24-10-23 (10) -448</t>
  </si>
  <si>
    <t>10000197</t>
  </si>
  <si>
    <t>10000249</t>
  </si>
  <si>
    <t>10000223</t>
  </si>
  <si>
    <t>10000213</t>
  </si>
  <si>
    <t>10000209</t>
  </si>
  <si>
    <t>10000216</t>
  </si>
  <si>
    <t>+ILS/-USD 3.603 08-11-23 (10) -430</t>
  </si>
  <si>
    <t>10000211</t>
  </si>
  <si>
    <t>10000251</t>
  </si>
  <si>
    <t>10000227</t>
  </si>
  <si>
    <t>10000218</t>
  </si>
  <si>
    <t>+ILS/-USD 3.636 07-09-23 (10) -170</t>
  </si>
  <si>
    <t>10000236</t>
  </si>
  <si>
    <t>+ILS/-USD 3.6427 04-12-23 (10) -233</t>
  </si>
  <si>
    <t>10000509</t>
  </si>
  <si>
    <t>+ILS/-USD 3.6496 12-09-23 (10) -174</t>
  </si>
  <si>
    <t>10000243</t>
  </si>
  <si>
    <t>10000246</t>
  </si>
  <si>
    <t>+USD/-ILS 3.6223 04-12-23 (10) -377</t>
  </si>
  <si>
    <t>10000507</t>
  </si>
  <si>
    <t>+ILS/-USD 3.478 30-10-23 (10) -430</t>
  </si>
  <si>
    <t>10004616</t>
  </si>
  <si>
    <t>10004618</t>
  </si>
  <si>
    <t>10004634</t>
  </si>
  <si>
    <t>+ILS/-USD 3.59 30-10-23 (10) -380</t>
  </si>
  <si>
    <t>10004625</t>
  </si>
  <si>
    <t>+ILS/-USD 3.6306 06-12-23 (10) -319</t>
  </si>
  <si>
    <t>10004649</t>
  </si>
  <si>
    <t>10004657</t>
  </si>
  <si>
    <t>+ILS/-USD 3.7297 12-07-23 (10) -53</t>
  </si>
  <si>
    <t>10004655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</si>
  <si>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</si>
  <si>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</si>
  <si>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</si>
  <si>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</si>
  <si>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</si>
  <si>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</si>
  <si>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</si>
  <si>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</si>
  <si>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</si>
  <si>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</si>
  <si>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</si>
  <si>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</si>
  <si>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</si>
  <si>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</si>
  <si>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</si>
  <si>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</si>
  <si>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</si>
  <si>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</si>
  <si>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</si>
  <si>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</si>
  <si>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</si>
  <si>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</si>
  <si>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</si>
  <si>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</si>
  <si>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</si>
  <si>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</si>
  <si>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</si>
  <si>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</si>
  <si>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</si>
  <si>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</si>
  <si>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</si>
  <si>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</si>
  <si>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</si>
  <si>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</si>
  <si>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</si>
  <si>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</si>
  <si>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</si>
  <si>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</si>
  <si>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</si>
  <si>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</si>
  <si>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</si>
  <si>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</si>
  <si>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</si>
  <si>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</si>
  <si>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</si>
  <si>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</si>
  <si>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</si>
  <si>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</si>
  <si>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</si>
  <si>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</si>
  <si>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</si>
  <si>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</si>
  <si>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</si>
  <si>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</si>
  <si>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</si>
  <si>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</si>
  <si>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</si>
  <si>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</si>
  <si>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</si>
  <si>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</si>
  <si>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</si>
  <si>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</si>
  <si>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</si>
  <si>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</si>
  <si>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</si>
  <si>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</si>
  <si>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</si>
  <si>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</si>
  <si>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</si>
  <si>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</si>
  <si>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</si>
  <si>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</si>
  <si>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</si>
  <si>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</si>
  <si>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</si>
  <si>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</si>
  <si>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</si>
  <si>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</si>
  <si>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</si>
  <si>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</si>
  <si>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</si>
  <si>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</si>
  <si>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</si>
  <si>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</si>
  <si>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</si>
  <si>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</si>
  <si>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</si>
  <si>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</si>
  <si>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</si>
  <si>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</si>
  <si>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</si>
  <si>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</si>
  <si>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</si>
  <si>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</si>
  <si>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</si>
  <si>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</si>
  <si>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</si>
  <si>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</si>
  <si>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</si>
  <si>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</si>
  <si>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</si>
  <si>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10003867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</si>
  <si>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</si>
  <si>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</si>
  <si>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</si>
  <si>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</si>
  <si>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</si>
  <si>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</si>
  <si>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</si>
  <si>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</si>
  <si>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</si>
  <si>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</si>
  <si>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</si>
  <si>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</si>
  <si>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</si>
  <si>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</si>
  <si>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</si>
  <si>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</si>
  <si>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</si>
  <si>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</si>
  <si>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</si>
  <si>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</si>
  <si>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</si>
  <si>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</si>
  <si>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</si>
  <si>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</si>
  <si>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</si>
  <si>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</si>
  <si>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</si>
  <si>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</si>
  <si>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</si>
  <si>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</si>
  <si>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</si>
  <si>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</si>
  <si>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+EUR/-USD 1.06517 07-08-23 (10) +86.7</t>
  </si>
  <si>
    <t>10000505</t>
  </si>
  <si>
    <t>+EUR/-USD 1.08755 07-08-23 (10) +48.5</t>
  </si>
  <si>
    <t>10000508</t>
  </si>
  <si>
    <t>+USD/-EUR 1.10285 13-09-23 (10) +72.5</t>
  </si>
  <si>
    <t>10000234</t>
  </si>
  <si>
    <t>10000253</t>
  </si>
  <si>
    <t>+USD/-AUD 0.6681 24-07-23 (10) +4.5</t>
  </si>
  <si>
    <t>10000010</t>
  </si>
  <si>
    <t>+USD/-AUD 0.7006 24-07-23 (10) +39</t>
  </si>
  <si>
    <t>10004611</t>
  </si>
  <si>
    <t>10004623</t>
  </si>
  <si>
    <t>+USD/-EUR 1.0793 11-09-23 (12) +63</t>
  </si>
  <si>
    <t>10004654</t>
  </si>
  <si>
    <t>10004631</t>
  </si>
  <si>
    <t>10004629</t>
  </si>
  <si>
    <t>+USD/-EUR 1.09851 11-09-23 (12) +89.1</t>
  </si>
  <si>
    <t>10004640</t>
  </si>
  <si>
    <t>10004638</t>
  </si>
  <si>
    <t>10004646</t>
  </si>
  <si>
    <t>10004642</t>
  </si>
  <si>
    <t>+USD/-EUR 1.1108 10-01-24 (12) +113</t>
  </si>
  <si>
    <t>10004660</t>
  </si>
  <si>
    <t>10004651</t>
  </si>
  <si>
    <t>+USD/-GBP 1.27393 16-08-23 (10) +3.3</t>
  </si>
  <si>
    <t>10004663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</si>
  <si>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</si>
  <si>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</si>
  <si>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</si>
  <si>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</si>
  <si>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</si>
  <si>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</si>
  <si>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</si>
  <si>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</si>
  <si>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</si>
  <si>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</si>
  <si>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</si>
  <si>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</si>
  <si>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</si>
  <si>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</si>
  <si>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</si>
  <si>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</si>
  <si>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</si>
  <si>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</si>
  <si>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</si>
  <si>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</si>
  <si>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</si>
  <si>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</si>
  <si>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</si>
  <si>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</si>
  <si>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</si>
  <si>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</si>
  <si>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</si>
  <si>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</si>
  <si>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</si>
  <si>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דירוג פנימי</t>
  </si>
  <si>
    <t>לא</t>
  </si>
  <si>
    <t>339500312</t>
  </si>
  <si>
    <t>AA</t>
  </si>
  <si>
    <t>339500056</t>
  </si>
  <si>
    <t>339500024</t>
  </si>
  <si>
    <t>339500256</t>
  </si>
  <si>
    <t>הלוואות לקרן יוזמה - מדד מחירים לצרכן0891</t>
  </si>
  <si>
    <t>333360213</t>
  </si>
  <si>
    <t>339500308</t>
  </si>
  <si>
    <t>339500311</t>
  </si>
  <si>
    <t>339500310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</si>
  <si>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</si>
  <si>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</si>
  <si>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</si>
  <si>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</si>
  <si>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</si>
  <si>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</si>
  <si>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</si>
  <si>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</si>
  <si>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</si>
  <si>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</si>
  <si>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</si>
  <si>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</si>
  <si>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</si>
  <si>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</si>
  <si>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</si>
  <si>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</si>
  <si>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</si>
  <si>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</si>
  <si>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</si>
  <si>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</si>
  <si>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</si>
  <si>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</si>
  <si>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</si>
  <si>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</si>
  <si>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</si>
  <si>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</si>
  <si>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</si>
  <si>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</si>
  <si>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</si>
  <si>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</si>
  <si>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</si>
  <si>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</si>
  <si>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</si>
  <si>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</si>
  <si>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</si>
  <si>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</si>
  <si>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</si>
  <si>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</si>
  <si>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</si>
  <si>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</si>
  <si>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</si>
  <si>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</si>
  <si>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</si>
  <si>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</si>
  <si>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</si>
  <si>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</si>
  <si>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</si>
  <si>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</si>
  <si>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</si>
  <si>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</si>
  <si>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</si>
  <si>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</si>
  <si>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</si>
  <si>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</si>
  <si>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</si>
  <si>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</si>
  <si>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</si>
  <si>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</si>
  <si>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</si>
  <si>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</si>
  <si>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</si>
  <si>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</si>
  <si>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</si>
  <si>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</si>
  <si>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</si>
  <si>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</si>
  <si>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</si>
  <si>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</si>
  <si>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</si>
  <si>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</si>
  <si>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</si>
  <si>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</si>
  <si>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</si>
  <si>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</si>
  <si>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</si>
  <si>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</si>
  <si>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</si>
  <si>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</si>
  <si>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</si>
  <si>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</si>
  <si>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</si>
  <si>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</si>
  <si>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</si>
  <si>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</si>
  <si>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</si>
  <si>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</si>
  <si>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</si>
  <si>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</si>
  <si>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</si>
  <si>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</si>
  <si>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</si>
  <si>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</si>
  <si>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</si>
  <si>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</si>
  <si>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</si>
  <si>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</si>
  <si>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</si>
  <si>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</si>
  <si>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</si>
  <si>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</si>
  <si>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</si>
  <si>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</si>
  <si>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</si>
  <si>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</si>
  <si>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</si>
  <si>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</si>
  <si>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</si>
  <si>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</si>
  <si>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</si>
  <si>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</si>
  <si>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</si>
  <si>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</si>
  <si>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</si>
  <si>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</si>
  <si>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</si>
  <si>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</si>
  <si>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</si>
  <si>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</si>
  <si>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</si>
  <si>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</si>
  <si>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</si>
  <si>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</si>
  <si>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</si>
  <si>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</si>
  <si>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</si>
  <si>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</si>
  <si>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</si>
  <si>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</si>
  <si>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</si>
  <si>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</si>
  <si>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</si>
  <si>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</si>
  <si>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</si>
  <si>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</si>
  <si>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</si>
  <si>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</si>
  <si>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</si>
  <si>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</si>
  <si>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</si>
  <si>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</si>
  <si>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</si>
  <si>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</si>
  <si>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</si>
  <si>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</si>
  <si>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</si>
  <si>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</si>
  <si>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</si>
  <si>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</si>
  <si>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</si>
  <si>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</si>
  <si>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</si>
  <si>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</si>
  <si>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</si>
  <si>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</si>
  <si>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</si>
  <si>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</si>
  <si>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</si>
  <si>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</si>
  <si>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</si>
  <si>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</si>
  <si>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</si>
  <si>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</si>
  <si>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</si>
  <si>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</si>
  <si>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</si>
  <si>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</si>
  <si>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</si>
  <si>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</si>
  <si>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</si>
  <si>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</si>
  <si>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</si>
  <si>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</si>
  <si>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</si>
  <si>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</si>
  <si>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</si>
  <si>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</si>
  <si>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</si>
  <si>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</si>
  <si>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</si>
  <si>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TELECOMMUNICATION SERVICES</t>
  </si>
  <si>
    <t>BBB-</t>
  </si>
  <si>
    <t>FITCH</t>
  </si>
  <si>
    <t>ENERGY</t>
  </si>
  <si>
    <t>508309</t>
  </si>
  <si>
    <t>464740</t>
  </si>
  <si>
    <t>491862</t>
  </si>
  <si>
    <t>491863</t>
  </si>
  <si>
    <t>491864</t>
  </si>
  <si>
    <t>Other</t>
  </si>
  <si>
    <t>469140</t>
  </si>
  <si>
    <t>475042</t>
  </si>
  <si>
    <t>95004024</t>
  </si>
  <si>
    <t>נדלן פאואר סנטר נכסים</t>
  </si>
  <si>
    <t>12/31/2019</t>
  </si>
  <si>
    <t>השכרה</t>
  </si>
  <si>
    <t>א.ת. פולג, נתניה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</si>
  <si>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</si>
  <si>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</si>
  <si>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</si>
  <si>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</si>
  <si>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</si>
  <si>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</si>
  <si>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</si>
  <si>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</si>
  <si>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</si>
  <si>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Cobra Investments L.P</t>
  </si>
  <si>
    <t>Greenfield Partners Panorays LP</t>
  </si>
  <si>
    <t>Qumra MS LP Minute Media</t>
  </si>
  <si>
    <t>QUMRA OPPORTUNITY FUND I</t>
  </si>
  <si>
    <t>Arkin Bio Ventures II</t>
  </si>
  <si>
    <t>Fortissimo Capital Fund V</t>
  </si>
  <si>
    <t>Fortissimo Partners VI</t>
  </si>
  <si>
    <t>Greenfield Partners II, L.P</t>
  </si>
  <si>
    <t>Kedma Capital Partners III</t>
  </si>
  <si>
    <t>Noy 4 Infrastructure and energy investments l.p</t>
  </si>
  <si>
    <t>Orbimed Israel Partners II</t>
  </si>
  <si>
    <t>Reality Real Estate Investment Fund 4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</si>
  <si>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</si>
  <si>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</si>
  <si>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</si>
  <si>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</si>
  <si>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</si>
  <si>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</si>
  <si>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</si>
  <si>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</si>
  <si>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</si>
  <si>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</si>
  <si>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</si>
  <si>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</si>
  <si>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</si>
  <si>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</si>
  <si>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</si>
  <si>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</si>
  <si>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</si>
  <si>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</si>
  <si>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Audax Direct Lending Solutions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</si>
  <si>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</si>
  <si>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</si>
  <si>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</si>
  <si>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</si>
  <si>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</si>
  <si>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</si>
  <si>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</si>
  <si>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</si>
  <si>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</si>
  <si>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</si>
  <si>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</si>
  <si>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</si>
  <si>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</si>
  <si>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</si>
  <si>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</si>
  <si>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</si>
  <si>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</si>
  <si>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</si>
  <si>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</si>
  <si>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</si>
  <si>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</si>
  <si>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</si>
  <si>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</si>
  <si>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</si>
  <si>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</si>
  <si>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</si>
  <si>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</si>
  <si>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</si>
  <si>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</si>
  <si>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</si>
  <si>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</si>
  <si>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</si>
  <si>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</si>
  <si>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</si>
  <si>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</si>
  <si>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</si>
  <si>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</si>
  <si>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</si>
  <si>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</si>
  <si>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</si>
  <si>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</si>
  <si>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</si>
  <si>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</si>
  <si>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</si>
  <si>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</si>
  <si>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</si>
  <si>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</si>
  <si>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</si>
  <si>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</si>
  <si>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</si>
  <si>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</si>
  <si>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</si>
  <si>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</si>
  <si>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</si>
  <si>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</si>
  <si>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</si>
  <si>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</si>
  <si>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</si>
  <si>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</si>
  <si>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</si>
  <si>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</si>
  <si>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</si>
  <si>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</si>
  <si>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</si>
  <si>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</si>
  <si>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</si>
  <si>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</si>
  <si>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</si>
  <si>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</si>
  <si>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</si>
  <si>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</si>
  <si>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</si>
  <si>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</si>
  <si>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</si>
  <si>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</si>
  <si>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</si>
  <si>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</si>
  <si>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</si>
  <si>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</si>
  <si>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</si>
  <si>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</si>
  <si>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</si>
  <si>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</si>
  <si>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</si>
  <si>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</si>
  <si>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</si>
  <si>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</si>
  <si>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</si>
  <si>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</si>
  <si>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</si>
  <si>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</si>
  <si>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</si>
  <si>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</si>
  <si>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</si>
  <si>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</si>
  <si>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</si>
  <si>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</si>
  <si>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</si>
  <si>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</si>
  <si>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</si>
  <si>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</si>
  <si>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</si>
  <si>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</si>
  <si>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</si>
  <si>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</si>
  <si>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</si>
  <si>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</si>
  <si>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</si>
  <si>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</si>
  <si>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</si>
  <si>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</si>
  <si>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</si>
  <si>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</si>
  <si>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</si>
  <si>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</si>
  <si>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</si>
  <si>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</si>
  <si>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</si>
  <si>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</si>
  <si>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</si>
  <si>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</si>
  <si>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</si>
  <si>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</si>
  <si>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</si>
  <si>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</si>
  <si>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</si>
  <si>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</si>
  <si>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</si>
  <si>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</si>
  <si>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</si>
  <si>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</si>
  <si>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181</t>
  </si>
  <si>
    <t>בבטחונות אחרים - גורם 182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</si>
  <si>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</si>
  <si>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</si>
  <si>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</si>
  <si>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</si>
  <si>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</si>
  <si>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</si>
  <si>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</si>
  <si>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</si>
  <si>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</si>
  <si>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</si>
  <si>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</si>
  <si>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</si>
  <si>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</si>
  <si>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</si>
  <si>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</si>
  <si>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</si>
  <si>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</si>
  <si>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</si>
  <si>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</si>
  <si>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</si>
  <si>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</si>
  <si>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</si>
  <si>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עמית א'</t>
  </si>
  <si>
    <t>עמית ב'</t>
  </si>
  <si>
    <t>עמית ג'</t>
  </si>
  <si>
    <t>עמית ד'</t>
  </si>
  <si>
    <t>עמית ה'</t>
  </si>
  <si>
    <t>עמית ו'</t>
  </si>
  <si>
    <t>עמית ז'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</si>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</sst>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2" fontId="25" fillId="0" borderId="0" xfId="16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E000000}"/>
    <cellStyle name="Text" xfId="9" xr:uid="{00000000-0005-0000-0000-00000F000000}"/>
    <cellStyle name="Total" xfId="10" xr:uid="{00000000-0005-0000-0000-000010000000}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1" sqref="H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46" t="s" vm="1">
        <v>226</v>
      </c>
    </row>
    <row r="2" spans="1:4">
      <c r="B2" s="46" t="s">
        <v>143</v>
      </c>
      <c r="C2" s="46" t="s">
        <v>227</v>
      </c>
    </row>
    <row r="3" spans="1:4">
      <c r="B3" s="46" t="s">
        <v>145</v>
      </c>
      <c r="C3" s="46" t="s">
        <v>228</v>
      </c>
    </row>
    <row r="4" spans="1:4">
      <c r="B4" s="46" t="s">
        <v>146</v>
      </c>
      <c r="C4" s="46">
        <v>414</v>
      </c>
    </row>
    <row r="6" spans="1:4" ht="26.25" customHeight="1">
      <c r="B6" s="133" t="s">
        <v>157</v>
      </c>
      <c r="C6" s="134"/>
      <c r="D6" s="135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156</v>
      </c>
      <c r="C10" s="75">
        <f>C11+C12+C23+C33+C35+C37</f>
        <v>1991526.9396221167</v>
      </c>
      <c r="D10" s="76">
        <f>C10/$C$42</f>
        <v>1</v>
      </c>
    </row>
    <row r="11" spans="1:4">
      <c r="A11" s="42" t="s">
        <v>123</v>
      </c>
      <c r="B11" s="27" t="s">
        <v>158</v>
      </c>
      <c r="C11" s="75">
        <f>מזומנים!J10</f>
        <v>110653.98474913494</v>
      </c>
      <c r="D11" s="76">
        <f t="shared" ref="D11:D13" si="0">C11/$C$42</f>
        <v>5.5562384092143403E-2</v>
      </c>
    </row>
    <row r="12" spans="1:4">
      <c r="B12" s="27" t="s">
        <v>159</v>
      </c>
      <c r="C12" s="75">
        <f>SUM(C13:C21)</f>
        <v>803601.48856466915</v>
      </c>
      <c r="D12" s="76">
        <f t="shared" si="0"/>
        <v>0.40351022754286664</v>
      </c>
    </row>
    <row r="13" spans="1:4">
      <c r="A13" s="44" t="s">
        <v>123</v>
      </c>
      <c r="B13" s="28" t="s">
        <v>68</v>
      </c>
      <c r="C13" s="75" vm="2">
        <v>424343.73867055913</v>
      </c>
      <c r="D13" s="76">
        <f t="shared" si="0"/>
        <v>0.21307456616734316</v>
      </c>
    </row>
    <row r="14" spans="1:4">
      <c r="A14" s="44" t="s">
        <v>123</v>
      </c>
      <c r="B14" s="28" t="s">
        <v>69</v>
      </c>
      <c r="C14" s="75" t="s" vm="3">
        <v>2445</v>
      </c>
      <c r="D14" s="76" t="s" vm="4">
        <v>2445</v>
      </c>
    </row>
    <row r="15" spans="1:4">
      <c r="A15" s="44" t="s">
        <v>123</v>
      </c>
      <c r="B15" s="28" t="s">
        <v>70</v>
      </c>
      <c r="C15" s="75">
        <f>'אג"ח קונצרני'!R11</f>
        <v>153617.213662808</v>
      </c>
      <c r="D15" s="76">
        <f t="shared" ref="D15:D35" si="1">C15/$C$42</f>
        <v>7.7135393253558587E-2</v>
      </c>
    </row>
    <row r="16" spans="1:4">
      <c r="A16" s="44" t="s">
        <v>123</v>
      </c>
      <c r="B16" s="28" t="s">
        <v>71</v>
      </c>
      <c r="C16" s="75">
        <f>מניות!L11</f>
        <v>105247.972291588</v>
      </c>
      <c r="D16" s="76">
        <f t="shared" si="1"/>
        <v>5.2847877775411022E-2</v>
      </c>
    </row>
    <row r="17" spans="1:4">
      <c r="A17" s="44" t="s">
        <v>123</v>
      </c>
      <c r="B17" s="28" t="s">
        <v>219</v>
      </c>
      <c r="C17" s="75" vm="5">
        <v>111486.08050613002</v>
      </c>
      <c r="D17" s="76">
        <f t="shared" si="1"/>
        <v>5.598020206911386E-2</v>
      </c>
    </row>
    <row r="18" spans="1:4">
      <c r="A18" s="44" t="s">
        <v>123</v>
      </c>
      <c r="B18" s="28" t="s">
        <v>72</v>
      </c>
      <c r="C18" s="75" vm="6">
        <v>6846.9178606200003</v>
      </c>
      <c r="D18" s="76">
        <f t="shared" si="1"/>
        <v>3.43802422372412E-3</v>
      </c>
    </row>
    <row r="19" spans="1:4">
      <c r="A19" s="44" t="s">
        <v>123</v>
      </c>
      <c r="B19" s="28" t="s">
        <v>73</v>
      </c>
      <c r="C19" s="75" vm="7">
        <v>14.092366977000001</v>
      </c>
      <c r="D19" s="76">
        <f t="shared" si="1"/>
        <v>7.0761618618495636E-6</v>
      </c>
    </row>
    <row r="20" spans="1:4">
      <c r="A20" s="44" t="s">
        <v>123</v>
      </c>
      <c r="B20" s="28" t="s">
        <v>74</v>
      </c>
      <c r="C20" s="75" vm="8">
        <v>119.51248351900001</v>
      </c>
      <c r="D20" s="76">
        <f t="shared" si="1"/>
        <v>6.0010477961034747E-5</v>
      </c>
    </row>
    <row r="21" spans="1:4">
      <c r="A21" s="44" t="s">
        <v>123</v>
      </c>
      <c r="B21" s="28" t="s">
        <v>75</v>
      </c>
      <c r="C21" s="75" vm="9">
        <v>1925.9607224680003</v>
      </c>
      <c r="D21" s="76">
        <f t="shared" si="1"/>
        <v>9.6707741389300147E-4</v>
      </c>
    </row>
    <row r="22" spans="1:4">
      <c r="A22" s="44" t="s">
        <v>123</v>
      </c>
      <c r="B22" s="28" t="s">
        <v>76</v>
      </c>
      <c r="C22" s="75" t="s" vm="10">
        <v>2445</v>
      </c>
      <c r="D22" s="76" t="s" vm="11">
        <v>2445</v>
      </c>
    </row>
    <row r="23" spans="1:4">
      <c r="B23" s="27" t="s">
        <v>160</v>
      </c>
      <c r="C23" s="75">
        <f>SUM(C24:C31)</f>
        <v>1000233.6989933864</v>
      </c>
      <c r="D23" s="76">
        <f t="shared" si="1"/>
        <v>0.50224462400853898</v>
      </c>
    </row>
    <row r="24" spans="1:4">
      <c r="A24" s="44" t="s">
        <v>123</v>
      </c>
      <c r="B24" s="28" t="s">
        <v>77</v>
      </c>
      <c r="C24" s="75" vm="12">
        <v>777955.6253300003</v>
      </c>
      <c r="D24" s="76">
        <f t="shared" si="1"/>
        <v>0.3906327400610578</v>
      </c>
    </row>
    <row r="25" spans="1:4">
      <c r="A25" s="44" t="s">
        <v>123</v>
      </c>
      <c r="B25" s="28" t="s">
        <v>78</v>
      </c>
      <c r="C25" s="75" t="s" vm="13">
        <v>2445</v>
      </c>
      <c r="D25" s="76" t="s" vm="14">
        <v>2445</v>
      </c>
    </row>
    <row r="26" spans="1:4">
      <c r="A26" s="44" t="s">
        <v>123</v>
      </c>
      <c r="B26" s="28" t="s">
        <v>70</v>
      </c>
      <c r="C26" s="75" vm="15">
        <v>10883.275922538001</v>
      </c>
      <c r="D26" s="76">
        <f t="shared" si="1"/>
        <v>5.4647897078424932E-3</v>
      </c>
    </row>
    <row r="27" spans="1:4">
      <c r="A27" s="44" t="s">
        <v>123</v>
      </c>
      <c r="B27" s="28" t="s">
        <v>79</v>
      </c>
      <c r="C27" s="75" vm="16">
        <v>3039.9841745500007</v>
      </c>
      <c r="D27" s="76">
        <f t="shared" si="1"/>
        <v>1.5264589768124472E-3</v>
      </c>
    </row>
    <row r="28" spans="1:4">
      <c r="A28" s="44" t="s">
        <v>123</v>
      </c>
      <c r="B28" s="28" t="s">
        <v>80</v>
      </c>
      <c r="C28" s="75" vm="17">
        <v>212435.00093492903</v>
      </c>
      <c r="D28" s="76">
        <f t="shared" si="1"/>
        <v>0.10666940863739338</v>
      </c>
    </row>
    <row r="29" spans="1:4">
      <c r="A29" s="44" t="s">
        <v>123</v>
      </c>
      <c r="B29" s="28" t="s">
        <v>81</v>
      </c>
      <c r="C29" s="75" vm="18">
        <v>1.1497462410000001</v>
      </c>
      <c r="D29" s="76">
        <f t="shared" si="1"/>
        <v>5.7731894965887801E-7</v>
      </c>
    </row>
    <row r="30" spans="1:4">
      <c r="A30" s="44" t="s">
        <v>123</v>
      </c>
      <c r="B30" s="28" t="s">
        <v>183</v>
      </c>
      <c r="C30" s="75" vm="19">
        <v>-2.3974789120000004</v>
      </c>
      <c r="D30" s="76">
        <f t="shared" si="1"/>
        <v>-1.2038395586327901E-6</v>
      </c>
    </row>
    <row r="31" spans="1:4">
      <c r="A31" s="44" t="s">
        <v>123</v>
      </c>
      <c r="B31" s="28" t="s">
        <v>104</v>
      </c>
      <c r="C31" s="75" vm="20">
        <v>-4078.93963596</v>
      </c>
      <c r="D31" s="76">
        <f t="shared" si="1"/>
        <v>-2.0481468539581796E-3</v>
      </c>
    </row>
    <row r="32" spans="1:4">
      <c r="A32" s="44" t="s">
        <v>123</v>
      </c>
      <c r="B32" s="28" t="s">
        <v>82</v>
      </c>
      <c r="C32" s="75" t="s" vm="21">
        <v>2445</v>
      </c>
      <c r="D32" s="76" t="s" vm="22">
        <v>2445</v>
      </c>
    </row>
    <row r="33" spans="1:4">
      <c r="A33" s="44" t="s">
        <v>123</v>
      </c>
      <c r="B33" s="27" t="s">
        <v>161</v>
      </c>
      <c r="C33" s="75">
        <f>הלוואות!P10</f>
        <v>74252.664825651038</v>
      </c>
      <c r="D33" s="76">
        <f t="shared" si="1"/>
        <v>3.7284288426316814E-2</v>
      </c>
    </row>
    <row r="34" spans="1:4">
      <c r="A34" s="44" t="s">
        <v>123</v>
      </c>
      <c r="B34" s="27" t="s">
        <v>162</v>
      </c>
      <c r="C34" s="75" t="s" vm="23">
        <v>2445</v>
      </c>
      <c r="D34" s="76" t="s" vm="24">
        <v>2445</v>
      </c>
    </row>
    <row r="35" spans="1:4">
      <c r="A35" s="44" t="s">
        <v>123</v>
      </c>
      <c r="B35" s="27" t="s">
        <v>163</v>
      </c>
      <c r="C35" s="75" vm="25">
        <v>2882.9074200000005</v>
      </c>
      <c r="D35" s="76">
        <f t="shared" si="1"/>
        <v>1.4475864537122551E-3</v>
      </c>
    </row>
    <row r="36" spans="1:4">
      <c r="A36" s="44" t="s">
        <v>123</v>
      </c>
      <c r="B36" s="45" t="s">
        <v>164</v>
      </c>
      <c r="C36" s="75" t="s" vm="26">
        <v>2445</v>
      </c>
      <c r="D36" s="76" t="s" vm="27">
        <v>2445</v>
      </c>
    </row>
    <row r="37" spans="1:4">
      <c r="A37" s="44" t="s">
        <v>123</v>
      </c>
      <c r="B37" s="27" t="s">
        <v>165</v>
      </c>
      <c r="C37" s="75">
        <f>'השקעות אחרות '!I10</f>
        <v>-97.804930725000006</v>
      </c>
      <c r="D37" s="76">
        <f t="shared" ref="D37:D38" si="2">C37/$C$42</f>
        <v>-4.9110523578233919E-5</v>
      </c>
    </row>
    <row r="38" spans="1:4">
      <c r="A38" s="44"/>
      <c r="B38" s="55" t="s">
        <v>167</v>
      </c>
      <c r="C38" s="75">
        <v>0</v>
      </c>
      <c r="D38" s="76">
        <f t="shared" si="2"/>
        <v>0</v>
      </c>
    </row>
    <row r="39" spans="1:4">
      <c r="A39" s="44" t="s">
        <v>123</v>
      </c>
      <c r="B39" s="56" t="s">
        <v>168</v>
      </c>
      <c r="C39" s="75" t="s" vm="28">
        <v>2445</v>
      </c>
      <c r="D39" s="76" t="s" vm="29">
        <v>2445</v>
      </c>
    </row>
    <row r="40" spans="1:4">
      <c r="A40" s="44" t="s">
        <v>123</v>
      </c>
      <c r="B40" s="56" t="s">
        <v>204</v>
      </c>
      <c r="C40" s="75" t="s" vm="30">
        <v>2445</v>
      </c>
      <c r="D40" s="76" t="s" vm="31">
        <v>2445</v>
      </c>
    </row>
    <row r="41" spans="1:4">
      <c r="A41" s="44" t="s">
        <v>123</v>
      </c>
      <c r="B41" s="56" t="s">
        <v>169</v>
      </c>
      <c r="C41" s="75" t="s" vm="32">
        <v>2445</v>
      </c>
      <c r="D41" s="76" t="s" vm="33">
        <v>2445</v>
      </c>
    </row>
    <row r="42" spans="1:4">
      <c r="B42" s="56" t="s">
        <v>83</v>
      </c>
      <c r="C42" s="75">
        <f>C10</f>
        <v>1991526.9396221167</v>
      </c>
      <c r="D42" s="76">
        <f t="shared" ref="D42" si="3">C42/$C$42</f>
        <v>1</v>
      </c>
    </row>
    <row r="43" spans="1:4">
      <c r="A43" s="44" t="s">
        <v>123</v>
      </c>
      <c r="B43" s="56" t="s">
        <v>166</v>
      </c>
      <c r="C43" s="75">
        <f>'יתרת התחייבות להשקעה'!C10</f>
        <v>94373.653856549339</v>
      </c>
      <c r="D43" s="76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77" t="s">
        <v>134</v>
      </c>
      <c r="D47" s="78" vm="34">
        <v>2.4517000000000002</v>
      </c>
    </row>
    <row r="48" spans="1:4">
      <c r="C48" s="77" t="s">
        <v>141</v>
      </c>
      <c r="D48" s="78">
        <v>0.77297511855767032</v>
      </c>
    </row>
    <row r="49" spans="2:4">
      <c r="C49" s="77" t="s">
        <v>138</v>
      </c>
      <c r="D49" s="78" vm="35">
        <v>2.7898000000000001</v>
      </c>
    </row>
    <row r="50" spans="2:4">
      <c r="B50" s="11"/>
      <c r="C50" s="77" t="s">
        <v>2446</v>
      </c>
      <c r="D50" s="78" vm="36">
        <v>4.1134000000000004</v>
      </c>
    </row>
    <row r="51" spans="2:4">
      <c r="C51" s="77" t="s">
        <v>132</v>
      </c>
      <c r="D51" s="78" vm="37">
        <v>4.0185000000000004</v>
      </c>
    </row>
    <row r="52" spans="2:4">
      <c r="C52" s="77" t="s">
        <v>133</v>
      </c>
      <c r="D52" s="78" vm="38">
        <v>4.6707000000000001</v>
      </c>
    </row>
    <row r="53" spans="2:4">
      <c r="C53" s="77" t="s">
        <v>135</v>
      </c>
      <c r="D53" s="78">
        <v>0.47218570936331505</v>
      </c>
    </row>
    <row r="54" spans="2:4">
      <c r="C54" s="77" t="s">
        <v>139</v>
      </c>
      <c r="D54" s="78">
        <v>2.5581999999999997E-2</v>
      </c>
    </row>
    <row r="55" spans="2:4">
      <c r="C55" s="77" t="s">
        <v>140</v>
      </c>
      <c r="D55" s="78">
        <v>0.21595372753643494</v>
      </c>
    </row>
    <row r="56" spans="2:4">
      <c r="C56" s="77" t="s">
        <v>137</v>
      </c>
      <c r="D56" s="78" vm="39">
        <v>0.53959999999999997</v>
      </c>
    </row>
    <row r="57" spans="2:4">
      <c r="C57" s="77" t="s">
        <v>2447</v>
      </c>
      <c r="D57" s="78">
        <v>2.2710600000000003</v>
      </c>
    </row>
    <row r="58" spans="2:4">
      <c r="C58" s="77" t="s">
        <v>136</v>
      </c>
      <c r="D58" s="78" vm="40">
        <v>0.34089999999999998</v>
      </c>
    </row>
    <row r="59" spans="2:4">
      <c r="C59" s="77" t="s">
        <v>130</v>
      </c>
      <c r="D59" s="78" vm="41">
        <v>3.7</v>
      </c>
    </row>
    <row r="60" spans="2:4">
      <c r="C60" s="77" t="s">
        <v>142</v>
      </c>
      <c r="D60" s="78" vm="42">
        <v>0.1968</v>
      </c>
    </row>
    <row r="61" spans="2:4">
      <c r="C61" s="77" t="s">
        <v>2448</v>
      </c>
      <c r="D61" s="78" vm="43">
        <v>0.34370000000000001</v>
      </c>
    </row>
    <row r="62" spans="2:4">
      <c r="C62" s="77" t="s">
        <v>2449</v>
      </c>
      <c r="D62" s="78">
        <v>4.1426504901763202E-2</v>
      </c>
    </row>
    <row r="63" spans="2:4">
      <c r="C63" s="77" t="s">
        <v>2450</v>
      </c>
      <c r="D63" s="78">
        <v>0.51008450859561327</v>
      </c>
    </row>
    <row r="64" spans="2:4">
      <c r="C64" s="77" t="s">
        <v>131</v>
      </c>
      <c r="D64" s="78">
        <v>1</v>
      </c>
    </row>
    <row r="65" spans="3:4">
      <c r="C65" s="79"/>
      <c r="D65" s="79"/>
    </row>
    <row r="66" spans="3:4">
      <c r="C66" s="79"/>
      <c r="D66" s="79"/>
    </row>
    <row r="67" spans="3:4">
      <c r="C67" s="80"/>
      <c r="D67" s="8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31.28515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144</v>
      </c>
      <c r="C1" s="46" t="s" vm="1">
        <v>226</v>
      </c>
    </row>
    <row r="2" spans="2:13">
      <c r="B2" s="46" t="s">
        <v>143</v>
      </c>
      <c r="C2" s="46" t="s">
        <v>227</v>
      </c>
    </row>
    <row r="3" spans="2:13">
      <c r="B3" s="46" t="s">
        <v>145</v>
      </c>
      <c r="C3" s="46" t="s">
        <v>228</v>
      </c>
    </row>
    <row r="4" spans="2:13">
      <c r="B4" s="46" t="s">
        <v>146</v>
      </c>
      <c r="C4" s="46">
        <v>414</v>
      </c>
    </row>
    <row r="6" spans="2:13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3" ht="26.25" customHeight="1">
      <c r="B7" s="136" t="s">
        <v>93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203</v>
      </c>
      <c r="H8" s="29" t="s">
        <v>202</v>
      </c>
      <c r="I8" s="29" t="s">
        <v>61</v>
      </c>
      <c r="J8" s="29" t="s">
        <v>58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7" t="s">
        <v>49</v>
      </c>
      <c r="C11" s="87"/>
      <c r="D11" s="88"/>
      <c r="E11" s="88"/>
      <c r="F11" s="88"/>
      <c r="G11" s="90"/>
      <c r="H11" s="108"/>
      <c r="I11" s="90">
        <v>119.51248351900001</v>
      </c>
      <c r="J11" s="91"/>
      <c r="K11" s="91">
        <f>IFERROR(I11/$I$11,0)</f>
        <v>1</v>
      </c>
      <c r="L11" s="91">
        <f>I11/'סכום נכסי הקרן'!$C$42</f>
        <v>6.0010477961034747E-5</v>
      </c>
    </row>
    <row r="12" spans="2:13">
      <c r="B12" s="120" t="s">
        <v>195</v>
      </c>
      <c r="C12" s="95"/>
      <c r="D12" s="96"/>
      <c r="E12" s="96"/>
      <c r="F12" s="96"/>
      <c r="G12" s="98"/>
      <c r="H12" s="106"/>
      <c r="I12" s="98">
        <v>119.51248351900001</v>
      </c>
      <c r="J12" s="99"/>
      <c r="K12" s="99">
        <f t="shared" ref="K12:K17" si="0">IFERROR(I12/$I$11,0)</f>
        <v>1</v>
      </c>
      <c r="L12" s="99">
        <f>I12/'סכום נכסי הקרן'!$C$42</f>
        <v>6.0010477961034747E-5</v>
      </c>
    </row>
    <row r="13" spans="2:13">
      <c r="B13" s="92" t="s">
        <v>189</v>
      </c>
      <c r="C13" s="87"/>
      <c r="D13" s="88"/>
      <c r="E13" s="88"/>
      <c r="F13" s="88"/>
      <c r="G13" s="90"/>
      <c r="H13" s="108"/>
      <c r="I13" s="90">
        <v>119.51248351900001</v>
      </c>
      <c r="J13" s="91"/>
      <c r="K13" s="91">
        <f t="shared" si="0"/>
        <v>1</v>
      </c>
      <c r="L13" s="91">
        <f>I13/'סכום נכסי הקרן'!$C$42</f>
        <v>6.0010477961034747E-5</v>
      </c>
    </row>
    <row r="14" spans="2:13">
      <c r="B14" s="93" t="s">
        <v>1382</v>
      </c>
      <c r="C14" s="95" t="s">
        <v>1383</v>
      </c>
      <c r="D14" s="96" t="s">
        <v>118</v>
      </c>
      <c r="E14" s="96" t="s">
        <v>454</v>
      </c>
      <c r="F14" s="96" t="s">
        <v>131</v>
      </c>
      <c r="G14" s="98">
        <v>5.6227660000000004</v>
      </c>
      <c r="H14" s="106">
        <v>1110200</v>
      </c>
      <c r="I14" s="98">
        <v>62.423953683000015</v>
      </c>
      <c r="J14" s="99"/>
      <c r="K14" s="99">
        <f t="shared" si="0"/>
        <v>0.5223216173319325</v>
      </c>
      <c r="L14" s="99">
        <f>I14/'סכום נכסי הקרן'!$C$42</f>
        <v>3.1344769905469961E-5</v>
      </c>
    </row>
    <row r="15" spans="2:13">
      <c r="B15" s="93" t="s">
        <v>1384</v>
      </c>
      <c r="C15" s="95" t="s">
        <v>1385</v>
      </c>
      <c r="D15" s="96" t="s">
        <v>118</v>
      </c>
      <c r="E15" s="96" t="s">
        <v>454</v>
      </c>
      <c r="F15" s="96" t="s">
        <v>131</v>
      </c>
      <c r="G15" s="98">
        <v>-5.6227660000000004</v>
      </c>
      <c r="H15" s="106">
        <v>764000</v>
      </c>
      <c r="I15" s="98">
        <v>-42.957936060000009</v>
      </c>
      <c r="J15" s="99"/>
      <c r="K15" s="99">
        <f t="shared" si="0"/>
        <v>-0.35944308740911224</v>
      </c>
      <c r="L15" s="99">
        <f>I15/'סכום נכסי הקרן'!$C$42</f>
        <v>-2.1570351475210815E-5</v>
      </c>
    </row>
    <row r="16" spans="2:13">
      <c r="B16" s="93" t="s">
        <v>1386</v>
      </c>
      <c r="C16" s="95" t="s">
        <v>1387</v>
      </c>
      <c r="D16" s="96" t="s">
        <v>118</v>
      </c>
      <c r="E16" s="96" t="s">
        <v>454</v>
      </c>
      <c r="F16" s="96" t="s">
        <v>131</v>
      </c>
      <c r="G16" s="98">
        <v>51.703600000000009</v>
      </c>
      <c r="H16" s="106">
        <v>193500</v>
      </c>
      <c r="I16" s="98">
        <v>100.04646600000001</v>
      </c>
      <c r="J16" s="99"/>
      <c r="K16" s="99">
        <f t="shared" si="0"/>
        <v>0.83712147094738176</v>
      </c>
      <c r="L16" s="99">
        <f>I16/'סכום נכסי הקרן'!$C$42</f>
        <v>5.0236059582996839E-5</v>
      </c>
    </row>
    <row r="17" spans="2:12">
      <c r="B17" s="93" t="s">
        <v>1388</v>
      </c>
      <c r="C17" s="95" t="s">
        <v>1389</v>
      </c>
      <c r="D17" s="96" t="s">
        <v>118</v>
      </c>
      <c r="E17" s="96" t="s">
        <v>454</v>
      </c>
      <c r="F17" s="96" t="s">
        <v>131</v>
      </c>
      <c r="G17" s="98">
        <v>-51.703600000000009</v>
      </c>
      <c r="H17" s="106">
        <v>0.01</v>
      </c>
      <c r="I17" s="98">
        <v>-1.0400000000000003E-7</v>
      </c>
      <c r="J17" s="99"/>
      <c r="K17" s="99">
        <f t="shared" si="0"/>
        <v>-8.702019817324454E-10</v>
      </c>
      <c r="L17" s="99">
        <f>I17/'סכום נכסי הקרן'!$C$42</f>
        <v>-5.2221236846403678E-14</v>
      </c>
    </row>
    <row r="18" spans="2:12">
      <c r="B18" s="100"/>
      <c r="C18" s="95"/>
      <c r="D18" s="95"/>
      <c r="E18" s="95"/>
      <c r="F18" s="95"/>
      <c r="G18" s="98"/>
      <c r="H18" s="106"/>
      <c r="I18" s="95"/>
      <c r="J18" s="95"/>
      <c r="K18" s="99"/>
      <c r="L18" s="95"/>
    </row>
    <row r="19" spans="2:12">
      <c r="B19" s="120"/>
      <c r="C19" s="95"/>
      <c r="D19" s="95"/>
      <c r="E19" s="95"/>
      <c r="F19" s="95"/>
      <c r="G19" s="98"/>
      <c r="H19" s="106"/>
      <c r="I19" s="95"/>
      <c r="J19" s="95"/>
      <c r="K19" s="99"/>
      <c r="L19" s="95"/>
    </row>
    <row r="20" spans="2:12">
      <c r="B20" s="92"/>
      <c r="C20" s="87"/>
      <c r="D20" s="87"/>
      <c r="E20" s="87"/>
      <c r="F20" s="87"/>
      <c r="G20" s="90"/>
      <c r="H20" s="108"/>
      <c r="I20" s="87"/>
      <c r="J20" s="87"/>
      <c r="K20" s="91"/>
      <c r="L20" s="87"/>
    </row>
    <row r="21" spans="2:12">
      <c r="B21" s="93"/>
      <c r="C21" s="95"/>
      <c r="D21" s="96"/>
      <c r="E21" s="96"/>
      <c r="F21" s="96"/>
      <c r="G21" s="98"/>
      <c r="H21" s="106"/>
      <c r="I21" s="98"/>
      <c r="J21" s="99"/>
      <c r="K21" s="99"/>
      <c r="L21" s="99"/>
    </row>
    <row r="22" spans="2:12">
      <c r="B22" s="93"/>
      <c r="C22" s="95"/>
      <c r="D22" s="96"/>
      <c r="E22" s="96"/>
      <c r="F22" s="96"/>
      <c r="G22" s="98"/>
      <c r="H22" s="106"/>
      <c r="I22" s="98"/>
      <c r="J22" s="99"/>
      <c r="K22" s="99"/>
      <c r="L22" s="99"/>
    </row>
    <row r="23" spans="2:12">
      <c r="B23" s="100"/>
      <c r="C23" s="95"/>
      <c r="D23" s="95"/>
      <c r="E23" s="95"/>
      <c r="F23" s="95"/>
      <c r="G23" s="98"/>
      <c r="H23" s="106"/>
      <c r="I23" s="95"/>
      <c r="J23" s="95"/>
      <c r="K23" s="99"/>
      <c r="L23" s="95"/>
    </row>
    <row r="24" spans="2:1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2:12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2:12">
      <c r="B26" s="115" t="s">
        <v>218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2:12">
      <c r="B27" s="115" t="s">
        <v>110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2:12">
      <c r="B28" s="115" t="s">
        <v>201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2:12">
      <c r="B29" s="115" t="s">
        <v>209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2:1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2:1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2:1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2:1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2:1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2:1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2:1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2:1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2:1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2:1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</row>
    <row r="43" spans="2:1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2:1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2:1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</row>
    <row r="46" spans="2:1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2:1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2:1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2:1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2:1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</row>
    <row r="51" spans="2:1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</row>
    <row r="52" spans="2:1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</row>
    <row r="53" spans="2:1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2:1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</row>
    <row r="55" spans="2:1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2:1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2:1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2:1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2:1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2:1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2:1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2:1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2:1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2:1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</row>
    <row r="531" spans="2:12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</row>
    <row r="532" spans="2:12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</row>
    <row r="533" spans="2:12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</row>
    <row r="534" spans="2:12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</row>
    <row r="535" spans="2:12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</row>
    <row r="536" spans="2:12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</row>
    <row r="537" spans="2:12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</row>
    <row r="538" spans="2:12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</row>
    <row r="539" spans="2:12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</row>
    <row r="540" spans="2:12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</row>
    <row r="541" spans="2:12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</row>
    <row r="542" spans="2:12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</row>
    <row r="543" spans="2:12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</row>
    <row r="544" spans="2:12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</row>
    <row r="545" spans="2:12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</row>
    <row r="546" spans="2:12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</row>
    <row r="547" spans="2:12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</row>
    <row r="548" spans="2:12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</row>
    <row r="549" spans="2:12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</row>
    <row r="550" spans="2:12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</row>
    <row r="551" spans="2:12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</row>
    <row r="552" spans="2:12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</row>
    <row r="553" spans="2:12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</row>
    <row r="554" spans="2:12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</row>
    <row r="555" spans="2:12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</row>
    <row r="556" spans="2:12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</row>
    <row r="557" spans="2:12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</row>
    <row r="558" spans="2:12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</row>
    <row r="559" spans="2:12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</row>
    <row r="560" spans="2:12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</row>
    <row r="561" spans="2:12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</row>
    <row r="562" spans="2:12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</row>
    <row r="563" spans="2:12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</row>
    <row r="564" spans="2:12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</row>
    <row r="565" spans="2:12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</row>
    <row r="566" spans="2:12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</row>
    <row r="567" spans="2:12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</row>
    <row r="568" spans="2:12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</row>
    <row r="569" spans="2:12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</row>
    <row r="570" spans="2:12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</row>
    <row r="571" spans="2:12">
      <c r="B571" s="102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</row>
    <row r="572" spans="2:12">
      <c r="B572" s="102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</row>
    <row r="573" spans="2:12">
      <c r="B573" s="102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</row>
    <row r="574" spans="2:12">
      <c r="B574" s="102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</row>
    <row r="575" spans="2:12">
      <c r="B575" s="102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</row>
    <row r="576" spans="2:12">
      <c r="B576" s="102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</row>
    <row r="577" spans="2:12">
      <c r="B577" s="102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</row>
    <row r="578" spans="2:12">
      <c r="B578" s="102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</row>
    <row r="579" spans="2:12">
      <c r="B579" s="102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</row>
    <row r="580" spans="2:12">
      <c r="B580" s="102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</row>
    <row r="581" spans="2:12">
      <c r="B581" s="102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</row>
    <row r="582" spans="2:12">
      <c r="B582" s="102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</row>
    <row r="583" spans="2:12">
      <c r="B583" s="102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</row>
    <row r="584" spans="2:12">
      <c r="B584" s="102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</row>
    <row r="585" spans="2:12">
      <c r="B585" s="102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</row>
    <row r="586" spans="2:12">
      <c r="B586" s="102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31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144</v>
      </c>
      <c r="C1" s="46" t="s" vm="1">
        <v>226</v>
      </c>
    </row>
    <row r="2" spans="1:11">
      <c r="B2" s="46" t="s">
        <v>143</v>
      </c>
      <c r="C2" s="46" t="s">
        <v>227</v>
      </c>
    </row>
    <row r="3" spans="1:11">
      <c r="B3" s="46" t="s">
        <v>145</v>
      </c>
      <c r="C3" s="46" t="s">
        <v>228</v>
      </c>
    </row>
    <row r="4" spans="1:11">
      <c r="B4" s="46" t="s">
        <v>146</v>
      </c>
      <c r="C4" s="46">
        <v>414</v>
      </c>
    </row>
    <row r="6" spans="1:11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94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203</v>
      </c>
      <c r="H8" s="29" t="s">
        <v>202</v>
      </c>
      <c r="I8" s="29" t="s">
        <v>61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5" t="s">
        <v>48</v>
      </c>
      <c r="C11" s="95"/>
      <c r="D11" s="96"/>
      <c r="E11" s="96"/>
      <c r="F11" s="96"/>
      <c r="G11" s="98"/>
      <c r="H11" s="106"/>
      <c r="I11" s="98">
        <v>1925.9607224680003</v>
      </c>
      <c r="J11" s="99">
        <f>IFERROR(I11/$I$11,0)</f>
        <v>1</v>
      </c>
      <c r="K11" s="99">
        <f>I11/'סכום נכסי הקרן'!$C$42</f>
        <v>9.6707741389300147E-4</v>
      </c>
    </row>
    <row r="12" spans="1:11">
      <c r="B12" s="120" t="s">
        <v>197</v>
      </c>
      <c r="C12" s="95"/>
      <c r="D12" s="96"/>
      <c r="E12" s="96"/>
      <c r="F12" s="96"/>
      <c r="G12" s="98"/>
      <c r="H12" s="106"/>
      <c r="I12" s="98">
        <v>1925.9607224680003</v>
      </c>
      <c r="J12" s="99">
        <f t="shared" ref="J12:J18" si="0">IFERROR(I12/$I$11,0)</f>
        <v>1</v>
      </c>
      <c r="K12" s="99">
        <f>I12/'סכום נכסי הקרן'!$C$42</f>
        <v>9.6707741389300147E-4</v>
      </c>
    </row>
    <row r="13" spans="1:11">
      <c r="B13" s="100" t="s">
        <v>1390</v>
      </c>
      <c r="C13" s="95" t="s">
        <v>1391</v>
      </c>
      <c r="D13" s="96" t="s">
        <v>26</v>
      </c>
      <c r="E13" s="96" t="s">
        <v>454</v>
      </c>
      <c r="F13" s="96" t="s">
        <v>130</v>
      </c>
      <c r="G13" s="98">
        <v>16.505083000000003</v>
      </c>
      <c r="H13" s="106">
        <v>99790</v>
      </c>
      <c r="I13" s="98">
        <v>-50.40178296200002</v>
      </c>
      <c r="J13" s="99">
        <f t="shared" si="0"/>
        <v>-2.616968371889393E-2</v>
      </c>
      <c r="K13" s="99">
        <f>I13/'סכום נכסי הקרן'!$C$42</f>
        <v>-2.5308110053265728E-5</v>
      </c>
    </row>
    <row r="14" spans="1:11">
      <c r="B14" s="100" t="s">
        <v>1392</v>
      </c>
      <c r="C14" s="95" t="s">
        <v>1393</v>
      </c>
      <c r="D14" s="96" t="s">
        <v>26</v>
      </c>
      <c r="E14" s="96" t="s">
        <v>454</v>
      </c>
      <c r="F14" s="96" t="s">
        <v>130</v>
      </c>
      <c r="G14" s="98">
        <v>2.8278890000000008</v>
      </c>
      <c r="H14" s="106">
        <v>1533700</v>
      </c>
      <c r="I14" s="98">
        <v>91.310198222000025</v>
      </c>
      <c r="J14" s="99">
        <f t="shared" si="0"/>
        <v>4.7410207880559274E-2</v>
      </c>
      <c r="K14" s="99">
        <f>I14/'סכום נכסי הקרן'!$C$42</f>
        <v>4.5849341229260865E-5</v>
      </c>
    </row>
    <row r="15" spans="1:11">
      <c r="B15" s="100" t="s">
        <v>1394</v>
      </c>
      <c r="C15" s="95" t="s">
        <v>1395</v>
      </c>
      <c r="D15" s="96" t="s">
        <v>26</v>
      </c>
      <c r="E15" s="96" t="s">
        <v>454</v>
      </c>
      <c r="F15" s="96" t="s">
        <v>138</v>
      </c>
      <c r="G15" s="98">
        <v>1.5559430000000001</v>
      </c>
      <c r="H15" s="106">
        <v>121860</v>
      </c>
      <c r="I15" s="98">
        <v>15.513609701000004</v>
      </c>
      <c r="J15" s="99">
        <f t="shared" si="0"/>
        <v>8.054997965441511E-3</v>
      </c>
      <c r="K15" s="99">
        <f>I15/'סכום נכסי הקרן'!$C$42</f>
        <v>7.7898066013325647E-6</v>
      </c>
    </row>
    <row r="16" spans="1:11">
      <c r="B16" s="100" t="s">
        <v>1396</v>
      </c>
      <c r="C16" s="95" t="s">
        <v>1397</v>
      </c>
      <c r="D16" s="96" t="s">
        <v>26</v>
      </c>
      <c r="E16" s="96" t="s">
        <v>454</v>
      </c>
      <c r="F16" s="96" t="s">
        <v>130</v>
      </c>
      <c r="G16" s="98">
        <v>77.464824000000007</v>
      </c>
      <c r="H16" s="106">
        <v>448825</v>
      </c>
      <c r="I16" s="98">
        <v>1838.3886607680004</v>
      </c>
      <c r="J16" s="99">
        <f t="shared" si="0"/>
        <v>0.95453071255379407</v>
      </c>
      <c r="K16" s="99">
        <f>I16/'סכום נכסי הקרן'!$C$42</f>
        <v>9.2310509297796714E-4</v>
      </c>
    </row>
    <row r="17" spans="2:11">
      <c r="B17" s="100" t="s">
        <v>1398</v>
      </c>
      <c r="C17" s="95" t="s">
        <v>1399</v>
      </c>
      <c r="D17" s="96" t="s">
        <v>26</v>
      </c>
      <c r="E17" s="96" t="s">
        <v>454</v>
      </c>
      <c r="F17" s="96" t="s">
        <v>132</v>
      </c>
      <c r="G17" s="98">
        <v>9.9701220000000017</v>
      </c>
      <c r="H17" s="106">
        <v>46380</v>
      </c>
      <c r="I17" s="98">
        <v>1.010573862</v>
      </c>
      <c r="J17" s="99">
        <f t="shared" si="0"/>
        <v>5.247115635385397E-4</v>
      </c>
      <c r="K17" s="99">
        <f>I17/'סכום נכסי הקרן'!$C$42</f>
        <v>5.0743670190660429E-7</v>
      </c>
    </row>
    <row r="18" spans="2:11">
      <c r="B18" s="100" t="s">
        <v>1400</v>
      </c>
      <c r="C18" s="95" t="s">
        <v>1401</v>
      </c>
      <c r="D18" s="96" t="s">
        <v>26</v>
      </c>
      <c r="E18" s="96" t="s">
        <v>454</v>
      </c>
      <c r="F18" s="96" t="s">
        <v>139</v>
      </c>
      <c r="G18" s="98">
        <v>2.9547820000000007</v>
      </c>
      <c r="H18" s="106">
        <v>228800</v>
      </c>
      <c r="I18" s="98">
        <v>30.139462877000007</v>
      </c>
      <c r="J18" s="99">
        <f t="shared" si="0"/>
        <v>1.5649053755560569E-2</v>
      </c>
      <c r="K18" s="99">
        <f>I18/'סכום נכסי הקרן'!$C$42</f>
        <v>1.5133846435800078E-5</v>
      </c>
    </row>
    <row r="19" spans="2:11">
      <c r="B19" s="120"/>
      <c r="C19" s="95"/>
      <c r="D19" s="95"/>
      <c r="E19" s="95"/>
      <c r="F19" s="95"/>
      <c r="G19" s="98"/>
      <c r="H19" s="106"/>
      <c r="I19" s="95"/>
      <c r="J19" s="99"/>
      <c r="K19" s="95"/>
    </row>
    <row r="20" spans="2:11"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2:11"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2:11">
      <c r="B22" s="115" t="s">
        <v>218</v>
      </c>
      <c r="C22" s="95"/>
      <c r="D22" s="95"/>
      <c r="E22" s="95"/>
      <c r="F22" s="95"/>
      <c r="G22" s="95"/>
      <c r="H22" s="95"/>
      <c r="I22" s="95"/>
      <c r="J22" s="95"/>
      <c r="K22" s="95"/>
    </row>
    <row r="23" spans="2:11">
      <c r="B23" s="115" t="s">
        <v>110</v>
      </c>
      <c r="C23" s="95"/>
      <c r="D23" s="95"/>
      <c r="E23" s="95"/>
      <c r="F23" s="95"/>
      <c r="G23" s="95"/>
      <c r="H23" s="95"/>
      <c r="I23" s="95"/>
      <c r="J23" s="95"/>
      <c r="K23" s="95"/>
    </row>
    <row r="24" spans="2:11">
      <c r="B24" s="115" t="s">
        <v>201</v>
      </c>
      <c r="C24" s="95"/>
      <c r="D24" s="95"/>
      <c r="E24" s="95"/>
      <c r="F24" s="95"/>
      <c r="G24" s="95"/>
      <c r="H24" s="95"/>
      <c r="I24" s="95"/>
      <c r="J24" s="95"/>
      <c r="K24" s="95"/>
    </row>
    <row r="25" spans="2:11">
      <c r="B25" s="115" t="s">
        <v>209</v>
      </c>
      <c r="C25" s="95"/>
      <c r="D25" s="95"/>
      <c r="E25" s="95"/>
      <c r="F25" s="95"/>
      <c r="G25" s="95"/>
      <c r="H25" s="95"/>
      <c r="I25" s="95"/>
      <c r="J25" s="95"/>
      <c r="K25" s="95"/>
    </row>
    <row r="26" spans="2:11"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2:11"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2:11"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2:11"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2:11"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2:11"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2:11"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2:11"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2:11"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2:11"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2:11"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2:11"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2:11"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2:11"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2:11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>
      <c r="B41" s="95"/>
      <c r="C41" s="95"/>
      <c r="D41" s="95"/>
      <c r="E41" s="95"/>
      <c r="F41" s="95"/>
      <c r="G41" s="95"/>
      <c r="H41" s="95"/>
      <c r="I41" s="95"/>
      <c r="J41" s="95"/>
      <c r="K41" s="95"/>
    </row>
    <row r="42" spans="2:11">
      <c r="B42" s="95"/>
      <c r="C42" s="95"/>
      <c r="D42" s="95"/>
      <c r="E42" s="95"/>
      <c r="F42" s="95"/>
      <c r="G42" s="95"/>
      <c r="H42" s="95"/>
      <c r="I42" s="95"/>
      <c r="J42" s="95"/>
      <c r="K42" s="95"/>
    </row>
    <row r="43" spans="2:11">
      <c r="B43" s="95"/>
      <c r="C43" s="95"/>
      <c r="D43" s="95"/>
      <c r="E43" s="95"/>
      <c r="F43" s="95"/>
      <c r="G43" s="95"/>
      <c r="H43" s="95"/>
      <c r="I43" s="95"/>
      <c r="J43" s="95"/>
      <c r="K43" s="95"/>
    </row>
    <row r="44" spans="2:11"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2:11"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2:11"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2:11">
      <c r="B47" s="95"/>
      <c r="C47" s="95"/>
      <c r="D47" s="95"/>
      <c r="E47" s="95"/>
      <c r="F47" s="95"/>
      <c r="G47" s="95"/>
      <c r="H47" s="95"/>
      <c r="I47" s="95"/>
      <c r="J47" s="95"/>
      <c r="K47" s="95"/>
    </row>
    <row r="48" spans="2:11">
      <c r="B48" s="95"/>
      <c r="C48" s="95"/>
      <c r="D48" s="95"/>
      <c r="E48" s="95"/>
      <c r="F48" s="95"/>
      <c r="G48" s="95"/>
      <c r="H48" s="95"/>
      <c r="I48" s="95"/>
      <c r="J48" s="95"/>
      <c r="K48" s="95"/>
    </row>
    <row r="49" spans="2:11">
      <c r="B49" s="95"/>
      <c r="C49" s="95"/>
      <c r="D49" s="95"/>
      <c r="E49" s="95"/>
      <c r="F49" s="95"/>
      <c r="G49" s="95"/>
      <c r="H49" s="95"/>
      <c r="I49" s="95"/>
      <c r="J49" s="95"/>
      <c r="K49" s="95"/>
    </row>
    <row r="50" spans="2:11"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2:11">
      <c r="B51" s="95"/>
      <c r="C51" s="95"/>
      <c r="D51" s="95"/>
      <c r="E51" s="95"/>
      <c r="F51" s="95"/>
      <c r="G51" s="95"/>
      <c r="H51" s="95"/>
      <c r="I51" s="95"/>
      <c r="J51" s="95"/>
      <c r="K51" s="95"/>
    </row>
    <row r="52" spans="2:11"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2:11"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2:11"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2:11">
      <c r="B55" s="95"/>
      <c r="C55" s="95"/>
      <c r="D55" s="95"/>
      <c r="E55" s="95"/>
      <c r="F55" s="95"/>
      <c r="G55" s="95"/>
      <c r="H55" s="95"/>
      <c r="I55" s="95"/>
      <c r="J55" s="95"/>
      <c r="K55" s="95"/>
    </row>
    <row r="56" spans="2:11">
      <c r="B56" s="95"/>
      <c r="C56" s="95"/>
      <c r="D56" s="95"/>
      <c r="E56" s="95"/>
      <c r="F56" s="95"/>
      <c r="G56" s="95"/>
      <c r="H56" s="95"/>
      <c r="I56" s="95"/>
      <c r="J56" s="95"/>
      <c r="K56" s="95"/>
    </row>
    <row r="57" spans="2:11"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2:11"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2:11"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2:11"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2:11"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2:11"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2:11">
      <c r="B63" s="95"/>
      <c r="C63" s="95"/>
      <c r="D63" s="95"/>
      <c r="E63" s="95"/>
      <c r="F63" s="95"/>
      <c r="G63" s="95"/>
      <c r="H63" s="95"/>
      <c r="I63" s="95"/>
      <c r="J63" s="95"/>
      <c r="K63" s="95"/>
    </row>
    <row r="64" spans="2:11">
      <c r="B64" s="95"/>
      <c r="C64" s="95"/>
      <c r="D64" s="95"/>
      <c r="E64" s="95"/>
      <c r="F64" s="95"/>
      <c r="G64" s="95"/>
      <c r="H64" s="95"/>
      <c r="I64" s="95"/>
      <c r="J64" s="95"/>
      <c r="K64" s="95"/>
    </row>
    <row r="65" spans="2:11">
      <c r="B65" s="95"/>
      <c r="C65" s="95"/>
      <c r="D65" s="95"/>
      <c r="E65" s="95"/>
      <c r="F65" s="95"/>
      <c r="G65" s="95"/>
      <c r="H65" s="95"/>
      <c r="I65" s="95"/>
      <c r="J65" s="95"/>
      <c r="K65" s="95"/>
    </row>
    <row r="66" spans="2:11"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2:11"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2:11"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2:11"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2:11"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2:11"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2:11"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2:11"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2:11">
      <c r="B74" s="95"/>
      <c r="C74" s="95"/>
      <c r="D74" s="95"/>
      <c r="E74" s="95"/>
      <c r="F74" s="95"/>
      <c r="G74" s="95"/>
      <c r="H74" s="95"/>
      <c r="I74" s="95"/>
      <c r="J74" s="95"/>
      <c r="K74" s="95"/>
    </row>
    <row r="75" spans="2:11">
      <c r="B75" s="95"/>
      <c r="C75" s="95"/>
      <c r="D75" s="95"/>
      <c r="E75" s="95"/>
      <c r="F75" s="95"/>
      <c r="G75" s="95"/>
      <c r="H75" s="95"/>
      <c r="I75" s="95"/>
      <c r="J75" s="95"/>
      <c r="K75" s="95"/>
    </row>
    <row r="76" spans="2:11">
      <c r="B76" s="95"/>
      <c r="C76" s="95"/>
      <c r="D76" s="95"/>
      <c r="E76" s="95"/>
      <c r="F76" s="95"/>
      <c r="G76" s="95"/>
      <c r="H76" s="95"/>
      <c r="I76" s="95"/>
      <c r="J76" s="95"/>
      <c r="K76" s="95"/>
    </row>
    <row r="77" spans="2:11">
      <c r="B77" s="95"/>
      <c r="C77" s="95"/>
      <c r="D77" s="95"/>
      <c r="E77" s="95"/>
      <c r="F77" s="95"/>
      <c r="G77" s="95"/>
      <c r="H77" s="95"/>
      <c r="I77" s="95"/>
      <c r="J77" s="95"/>
      <c r="K77" s="95"/>
    </row>
    <row r="78" spans="2:11">
      <c r="B78" s="95"/>
      <c r="C78" s="95"/>
      <c r="D78" s="95"/>
      <c r="E78" s="95"/>
      <c r="F78" s="95"/>
      <c r="G78" s="95"/>
      <c r="H78" s="95"/>
      <c r="I78" s="95"/>
      <c r="J78" s="95"/>
      <c r="K78" s="95"/>
    </row>
    <row r="79" spans="2:11">
      <c r="B79" s="95"/>
      <c r="C79" s="95"/>
      <c r="D79" s="95"/>
      <c r="E79" s="95"/>
      <c r="F79" s="95"/>
      <c r="G79" s="95"/>
      <c r="H79" s="95"/>
      <c r="I79" s="95"/>
      <c r="J79" s="95"/>
      <c r="K79" s="95"/>
    </row>
    <row r="80" spans="2:11">
      <c r="B80" s="95"/>
      <c r="C80" s="95"/>
      <c r="D80" s="95"/>
      <c r="E80" s="95"/>
      <c r="F80" s="95"/>
      <c r="G80" s="95"/>
      <c r="H80" s="95"/>
      <c r="I80" s="95"/>
      <c r="J80" s="95"/>
      <c r="K80" s="95"/>
    </row>
    <row r="81" spans="2:11">
      <c r="B81" s="95"/>
      <c r="C81" s="95"/>
      <c r="D81" s="95"/>
      <c r="E81" s="95"/>
      <c r="F81" s="95"/>
      <c r="G81" s="95"/>
      <c r="H81" s="95"/>
      <c r="I81" s="95"/>
      <c r="J81" s="95"/>
      <c r="K81" s="95"/>
    </row>
    <row r="82" spans="2:11">
      <c r="B82" s="95"/>
      <c r="C82" s="95"/>
      <c r="D82" s="95"/>
      <c r="E82" s="95"/>
      <c r="F82" s="95"/>
      <c r="G82" s="95"/>
      <c r="H82" s="95"/>
      <c r="I82" s="95"/>
      <c r="J82" s="95"/>
      <c r="K82" s="95"/>
    </row>
    <row r="83" spans="2:11">
      <c r="B83" s="95"/>
      <c r="C83" s="95"/>
      <c r="D83" s="95"/>
      <c r="E83" s="95"/>
      <c r="F83" s="95"/>
      <c r="G83" s="95"/>
      <c r="H83" s="95"/>
      <c r="I83" s="95"/>
      <c r="J83" s="95"/>
      <c r="K83" s="95"/>
    </row>
    <row r="84" spans="2:11">
      <c r="B84" s="95"/>
      <c r="C84" s="95"/>
      <c r="D84" s="95"/>
      <c r="E84" s="95"/>
      <c r="F84" s="95"/>
      <c r="G84" s="95"/>
      <c r="H84" s="95"/>
      <c r="I84" s="95"/>
      <c r="J84" s="95"/>
      <c r="K84" s="95"/>
    </row>
    <row r="85" spans="2:11">
      <c r="B85" s="95"/>
      <c r="C85" s="95"/>
      <c r="D85" s="95"/>
      <c r="E85" s="95"/>
      <c r="F85" s="95"/>
      <c r="G85" s="95"/>
      <c r="H85" s="95"/>
      <c r="I85" s="95"/>
      <c r="J85" s="95"/>
      <c r="K85" s="95"/>
    </row>
    <row r="86" spans="2:11">
      <c r="B86" s="95"/>
      <c r="C86" s="95"/>
      <c r="D86" s="95"/>
      <c r="E86" s="95"/>
      <c r="F86" s="95"/>
      <c r="G86" s="95"/>
      <c r="H86" s="95"/>
      <c r="I86" s="95"/>
      <c r="J86" s="95"/>
      <c r="K86" s="95"/>
    </row>
    <row r="87" spans="2:11"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2:11"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2:11"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0" spans="2:11">
      <c r="B90" s="95"/>
      <c r="C90" s="95"/>
      <c r="D90" s="95"/>
      <c r="E90" s="95"/>
      <c r="F90" s="95"/>
      <c r="G90" s="95"/>
      <c r="H90" s="95"/>
      <c r="I90" s="95"/>
      <c r="J90" s="95"/>
      <c r="K90" s="95"/>
    </row>
    <row r="91" spans="2:11"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2:11">
      <c r="B92" s="95"/>
      <c r="C92" s="95"/>
      <c r="D92" s="95"/>
      <c r="E92" s="95"/>
      <c r="F92" s="95"/>
      <c r="G92" s="95"/>
      <c r="H92" s="95"/>
      <c r="I92" s="95"/>
      <c r="J92" s="95"/>
      <c r="K92" s="95"/>
    </row>
    <row r="93" spans="2:11">
      <c r="B93" s="95"/>
      <c r="C93" s="95"/>
      <c r="D93" s="95"/>
      <c r="E93" s="95"/>
      <c r="F93" s="95"/>
      <c r="G93" s="95"/>
      <c r="H93" s="95"/>
      <c r="I93" s="95"/>
      <c r="J93" s="95"/>
      <c r="K93" s="95"/>
    </row>
    <row r="94" spans="2:11"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2:11"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2:11"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2:11"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2:11"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2:11"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2:11"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2:11"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2:11"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2:11"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2:11"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2:11"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2:11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1"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2:11"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2:11"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2:11"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2:11"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2:11">
      <c r="B112" s="95"/>
      <c r="C112" s="95"/>
      <c r="D112" s="95"/>
      <c r="E112" s="95"/>
      <c r="F112" s="95"/>
      <c r="G112" s="95"/>
      <c r="H112" s="95"/>
      <c r="I112" s="95"/>
      <c r="J112" s="95"/>
      <c r="K112" s="95"/>
    </row>
    <row r="113" spans="2:11">
      <c r="B113" s="95"/>
      <c r="C113" s="95"/>
      <c r="D113" s="95"/>
      <c r="E113" s="95"/>
      <c r="F113" s="95"/>
      <c r="G113" s="95"/>
      <c r="H113" s="95"/>
      <c r="I113" s="95"/>
      <c r="J113" s="95"/>
      <c r="K113" s="95"/>
    </row>
    <row r="114" spans="2:11">
      <c r="B114" s="95"/>
      <c r="C114" s="95"/>
      <c r="D114" s="95"/>
      <c r="E114" s="95"/>
      <c r="F114" s="95"/>
      <c r="G114" s="95"/>
      <c r="H114" s="95"/>
      <c r="I114" s="95"/>
      <c r="J114" s="95"/>
      <c r="K114" s="95"/>
    </row>
    <row r="115" spans="2:11">
      <c r="B115" s="95"/>
      <c r="C115" s="95"/>
      <c r="D115" s="95"/>
      <c r="E115" s="95"/>
      <c r="F115" s="95"/>
      <c r="G115" s="95"/>
      <c r="H115" s="95"/>
      <c r="I115" s="95"/>
      <c r="J115" s="95"/>
      <c r="K115" s="95"/>
    </row>
    <row r="116" spans="2:11">
      <c r="B116" s="95"/>
      <c r="C116" s="95"/>
      <c r="D116" s="95"/>
      <c r="E116" s="95"/>
      <c r="F116" s="95"/>
      <c r="G116" s="95"/>
      <c r="H116" s="95"/>
      <c r="I116" s="95"/>
      <c r="J116" s="95"/>
      <c r="K116" s="95"/>
    </row>
    <row r="117" spans="2:11">
      <c r="B117" s="95"/>
      <c r="C117" s="95"/>
      <c r="D117" s="95"/>
      <c r="E117" s="95"/>
      <c r="F117" s="95"/>
      <c r="G117" s="95"/>
      <c r="H117" s="95"/>
      <c r="I117" s="95"/>
      <c r="J117" s="95"/>
      <c r="K117" s="95"/>
    </row>
    <row r="118" spans="2:11">
      <c r="B118" s="95"/>
      <c r="C118" s="95"/>
      <c r="D118" s="95"/>
      <c r="E118" s="95"/>
      <c r="F118" s="95"/>
      <c r="G118" s="95"/>
      <c r="H118" s="95"/>
      <c r="I118" s="95"/>
      <c r="J118" s="95"/>
      <c r="K118" s="95"/>
    </row>
    <row r="119" spans="2:11">
      <c r="B119" s="102"/>
      <c r="C119" s="119"/>
      <c r="D119" s="119"/>
      <c r="E119" s="119"/>
      <c r="F119" s="119"/>
      <c r="G119" s="119"/>
      <c r="H119" s="119"/>
      <c r="I119" s="103"/>
      <c r="J119" s="103"/>
      <c r="K119" s="119"/>
    </row>
    <row r="120" spans="2:11">
      <c r="B120" s="102"/>
      <c r="C120" s="119"/>
      <c r="D120" s="119"/>
      <c r="E120" s="119"/>
      <c r="F120" s="119"/>
      <c r="G120" s="119"/>
      <c r="H120" s="119"/>
      <c r="I120" s="103"/>
      <c r="J120" s="103"/>
      <c r="K120" s="119"/>
    </row>
    <row r="121" spans="2:11">
      <c r="B121" s="102"/>
      <c r="C121" s="119"/>
      <c r="D121" s="119"/>
      <c r="E121" s="119"/>
      <c r="F121" s="119"/>
      <c r="G121" s="119"/>
      <c r="H121" s="119"/>
      <c r="I121" s="103"/>
      <c r="J121" s="103"/>
      <c r="K121" s="119"/>
    </row>
    <row r="122" spans="2:11">
      <c r="B122" s="102"/>
      <c r="C122" s="119"/>
      <c r="D122" s="119"/>
      <c r="E122" s="119"/>
      <c r="F122" s="119"/>
      <c r="G122" s="119"/>
      <c r="H122" s="119"/>
      <c r="I122" s="103"/>
      <c r="J122" s="103"/>
      <c r="K122" s="119"/>
    </row>
    <row r="123" spans="2:11">
      <c r="B123" s="102"/>
      <c r="C123" s="119"/>
      <c r="D123" s="119"/>
      <c r="E123" s="119"/>
      <c r="F123" s="119"/>
      <c r="G123" s="119"/>
      <c r="H123" s="119"/>
      <c r="I123" s="103"/>
      <c r="J123" s="103"/>
      <c r="K123" s="119"/>
    </row>
    <row r="124" spans="2:11">
      <c r="B124" s="102"/>
      <c r="C124" s="119"/>
      <c r="D124" s="119"/>
      <c r="E124" s="119"/>
      <c r="F124" s="119"/>
      <c r="G124" s="119"/>
      <c r="H124" s="119"/>
      <c r="I124" s="103"/>
      <c r="J124" s="103"/>
      <c r="K124" s="119"/>
    </row>
    <row r="125" spans="2:11">
      <c r="B125" s="102"/>
      <c r="C125" s="119"/>
      <c r="D125" s="119"/>
      <c r="E125" s="119"/>
      <c r="F125" s="119"/>
      <c r="G125" s="119"/>
      <c r="H125" s="119"/>
      <c r="I125" s="103"/>
      <c r="J125" s="103"/>
      <c r="K125" s="119"/>
    </row>
    <row r="126" spans="2:11">
      <c r="B126" s="102"/>
      <c r="C126" s="119"/>
      <c r="D126" s="119"/>
      <c r="E126" s="119"/>
      <c r="F126" s="119"/>
      <c r="G126" s="119"/>
      <c r="H126" s="119"/>
      <c r="I126" s="103"/>
      <c r="J126" s="103"/>
      <c r="K126" s="119"/>
    </row>
    <row r="127" spans="2:11">
      <c r="B127" s="102"/>
      <c r="C127" s="119"/>
      <c r="D127" s="119"/>
      <c r="E127" s="119"/>
      <c r="F127" s="119"/>
      <c r="G127" s="119"/>
      <c r="H127" s="119"/>
      <c r="I127" s="103"/>
      <c r="J127" s="103"/>
      <c r="K127" s="119"/>
    </row>
    <row r="128" spans="2:11">
      <c r="B128" s="102"/>
      <c r="C128" s="119"/>
      <c r="D128" s="119"/>
      <c r="E128" s="119"/>
      <c r="F128" s="119"/>
      <c r="G128" s="119"/>
      <c r="H128" s="119"/>
      <c r="I128" s="103"/>
      <c r="J128" s="103"/>
      <c r="K128" s="119"/>
    </row>
    <row r="129" spans="2:11">
      <c r="B129" s="102"/>
      <c r="C129" s="119"/>
      <c r="D129" s="119"/>
      <c r="E129" s="119"/>
      <c r="F129" s="119"/>
      <c r="G129" s="119"/>
      <c r="H129" s="119"/>
      <c r="I129" s="103"/>
      <c r="J129" s="103"/>
      <c r="K129" s="119"/>
    </row>
    <row r="130" spans="2:11">
      <c r="B130" s="102"/>
      <c r="C130" s="119"/>
      <c r="D130" s="119"/>
      <c r="E130" s="119"/>
      <c r="F130" s="119"/>
      <c r="G130" s="119"/>
      <c r="H130" s="119"/>
      <c r="I130" s="103"/>
      <c r="J130" s="103"/>
      <c r="K130" s="119"/>
    </row>
    <row r="131" spans="2:11">
      <c r="B131" s="102"/>
      <c r="C131" s="119"/>
      <c r="D131" s="119"/>
      <c r="E131" s="119"/>
      <c r="F131" s="119"/>
      <c r="G131" s="119"/>
      <c r="H131" s="119"/>
      <c r="I131" s="103"/>
      <c r="J131" s="103"/>
      <c r="K131" s="119"/>
    </row>
    <row r="132" spans="2:11">
      <c r="B132" s="102"/>
      <c r="C132" s="119"/>
      <c r="D132" s="119"/>
      <c r="E132" s="119"/>
      <c r="F132" s="119"/>
      <c r="G132" s="119"/>
      <c r="H132" s="119"/>
      <c r="I132" s="103"/>
      <c r="J132" s="103"/>
      <c r="K132" s="119"/>
    </row>
    <row r="133" spans="2:11">
      <c r="B133" s="102"/>
      <c r="C133" s="119"/>
      <c r="D133" s="119"/>
      <c r="E133" s="119"/>
      <c r="F133" s="119"/>
      <c r="G133" s="119"/>
      <c r="H133" s="119"/>
      <c r="I133" s="103"/>
      <c r="J133" s="103"/>
      <c r="K133" s="119"/>
    </row>
    <row r="134" spans="2:11">
      <c r="B134" s="102"/>
      <c r="C134" s="119"/>
      <c r="D134" s="119"/>
      <c r="E134" s="119"/>
      <c r="F134" s="119"/>
      <c r="G134" s="119"/>
      <c r="H134" s="119"/>
      <c r="I134" s="103"/>
      <c r="J134" s="103"/>
      <c r="K134" s="119"/>
    </row>
    <row r="135" spans="2:11">
      <c r="B135" s="102"/>
      <c r="C135" s="119"/>
      <c r="D135" s="119"/>
      <c r="E135" s="119"/>
      <c r="F135" s="119"/>
      <c r="G135" s="119"/>
      <c r="H135" s="119"/>
      <c r="I135" s="103"/>
      <c r="J135" s="103"/>
      <c r="K135" s="119"/>
    </row>
    <row r="136" spans="2:11">
      <c r="B136" s="102"/>
      <c r="C136" s="119"/>
      <c r="D136" s="119"/>
      <c r="E136" s="119"/>
      <c r="F136" s="119"/>
      <c r="G136" s="119"/>
      <c r="H136" s="119"/>
      <c r="I136" s="103"/>
      <c r="J136" s="103"/>
      <c r="K136" s="119"/>
    </row>
    <row r="137" spans="2:11">
      <c r="B137" s="102"/>
      <c r="C137" s="119"/>
      <c r="D137" s="119"/>
      <c r="E137" s="119"/>
      <c r="F137" s="119"/>
      <c r="G137" s="119"/>
      <c r="H137" s="119"/>
      <c r="I137" s="103"/>
      <c r="J137" s="103"/>
      <c r="K137" s="119"/>
    </row>
    <row r="138" spans="2:11">
      <c r="B138" s="102"/>
      <c r="C138" s="119"/>
      <c r="D138" s="119"/>
      <c r="E138" s="119"/>
      <c r="F138" s="119"/>
      <c r="G138" s="119"/>
      <c r="H138" s="119"/>
      <c r="I138" s="103"/>
      <c r="J138" s="103"/>
      <c r="K138" s="119"/>
    </row>
    <row r="139" spans="2:11">
      <c r="B139" s="102"/>
      <c r="C139" s="119"/>
      <c r="D139" s="119"/>
      <c r="E139" s="119"/>
      <c r="F139" s="119"/>
      <c r="G139" s="119"/>
      <c r="H139" s="119"/>
      <c r="I139" s="103"/>
      <c r="J139" s="103"/>
      <c r="K139" s="119"/>
    </row>
    <row r="140" spans="2:11">
      <c r="B140" s="102"/>
      <c r="C140" s="119"/>
      <c r="D140" s="119"/>
      <c r="E140" s="119"/>
      <c r="F140" s="119"/>
      <c r="G140" s="119"/>
      <c r="H140" s="119"/>
      <c r="I140" s="103"/>
      <c r="J140" s="103"/>
      <c r="K140" s="119"/>
    </row>
    <row r="141" spans="2:11">
      <c r="B141" s="102"/>
      <c r="C141" s="119"/>
      <c r="D141" s="119"/>
      <c r="E141" s="119"/>
      <c r="F141" s="119"/>
      <c r="G141" s="119"/>
      <c r="H141" s="119"/>
      <c r="I141" s="103"/>
      <c r="J141" s="103"/>
      <c r="K141" s="119"/>
    </row>
    <row r="142" spans="2:11">
      <c r="B142" s="102"/>
      <c r="C142" s="119"/>
      <c r="D142" s="119"/>
      <c r="E142" s="119"/>
      <c r="F142" s="119"/>
      <c r="G142" s="119"/>
      <c r="H142" s="119"/>
      <c r="I142" s="103"/>
      <c r="J142" s="103"/>
      <c r="K142" s="119"/>
    </row>
    <row r="143" spans="2:11">
      <c r="B143" s="102"/>
      <c r="C143" s="119"/>
      <c r="D143" s="119"/>
      <c r="E143" s="119"/>
      <c r="F143" s="119"/>
      <c r="G143" s="119"/>
      <c r="H143" s="119"/>
      <c r="I143" s="103"/>
      <c r="J143" s="103"/>
      <c r="K143" s="119"/>
    </row>
    <row r="144" spans="2:11">
      <c r="B144" s="102"/>
      <c r="C144" s="119"/>
      <c r="D144" s="119"/>
      <c r="E144" s="119"/>
      <c r="F144" s="119"/>
      <c r="G144" s="119"/>
      <c r="H144" s="119"/>
      <c r="I144" s="103"/>
      <c r="J144" s="103"/>
      <c r="K144" s="119"/>
    </row>
    <row r="145" spans="2:11">
      <c r="B145" s="102"/>
      <c r="C145" s="119"/>
      <c r="D145" s="119"/>
      <c r="E145" s="119"/>
      <c r="F145" s="119"/>
      <c r="G145" s="119"/>
      <c r="H145" s="119"/>
      <c r="I145" s="103"/>
      <c r="J145" s="103"/>
      <c r="K145" s="119"/>
    </row>
    <row r="146" spans="2:11">
      <c r="B146" s="102"/>
      <c r="C146" s="119"/>
      <c r="D146" s="119"/>
      <c r="E146" s="119"/>
      <c r="F146" s="119"/>
      <c r="G146" s="119"/>
      <c r="H146" s="119"/>
      <c r="I146" s="103"/>
      <c r="J146" s="103"/>
      <c r="K146" s="119"/>
    </row>
    <row r="147" spans="2:11">
      <c r="B147" s="102"/>
      <c r="C147" s="119"/>
      <c r="D147" s="119"/>
      <c r="E147" s="119"/>
      <c r="F147" s="119"/>
      <c r="G147" s="119"/>
      <c r="H147" s="119"/>
      <c r="I147" s="103"/>
      <c r="J147" s="103"/>
      <c r="K147" s="119"/>
    </row>
    <row r="148" spans="2:11">
      <c r="B148" s="102"/>
      <c r="C148" s="119"/>
      <c r="D148" s="119"/>
      <c r="E148" s="119"/>
      <c r="F148" s="119"/>
      <c r="G148" s="119"/>
      <c r="H148" s="119"/>
      <c r="I148" s="103"/>
      <c r="J148" s="103"/>
      <c r="K148" s="119"/>
    </row>
    <row r="149" spans="2:11">
      <c r="B149" s="102"/>
      <c r="C149" s="119"/>
      <c r="D149" s="119"/>
      <c r="E149" s="119"/>
      <c r="F149" s="119"/>
      <c r="G149" s="119"/>
      <c r="H149" s="119"/>
      <c r="I149" s="103"/>
      <c r="J149" s="103"/>
      <c r="K149" s="119"/>
    </row>
    <row r="150" spans="2:11">
      <c r="B150" s="102"/>
      <c r="C150" s="119"/>
      <c r="D150" s="119"/>
      <c r="E150" s="119"/>
      <c r="F150" s="119"/>
      <c r="G150" s="119"/>
      <c r="H150" s="119"/>
      <c r="I150" s="103"/>
      <c r="J150" s="103"/>
      <c r="K150" s="119"/>
    </row>
    <row r="151" spans="2:11">
      <c r="B151" s="102"/>
      <c r="C151" s="119"/>
      <c r="D151" s="119"/>
      <c r="E151" s="119"/>
      <c r="F151" s="119"/>
      <c r="G151" s="119"/>
      <c r="H151" s="119"/>
      <c r="I151" s="103"/>
      <c r="J151" s="103"/>
      <c r="K151" s="119"/>
    </row>
    <row r="152" spans="2:11">
      <c r="B152" s="102"/>
      <c r="C152" s="119"/>
      <c r="D152" s="119"/>
      <c r="E152" s="119"/>
      <c r="F152" s="119"/>
      <c r="G152" s="119"/>
      <c r="H152" s="119"/>
      <c r="I152" s="103"/>
      <c r="J152" s="103"/>
      <c r="K152" s="119"/>
    </row>
    <row r="153" spans="2:11">
      <c r="B153" s="102"/>
      <c r="C153" s="119"/>
      <c r="D153" s="119"/>
      <c r="E153" s="119"/>
      <c r="F153" s="119"/>
      <c r="G153" s="119"/>
      <c r="H153" s="119"/>
      <c r="I153" s="103"/>
      <c r="J153" s="103"/>
      <c r="K153" s="119"/>
    </row>
    <row r="154" spans="2:11">
      <c r="B154" s="102"/>
      <c r="C154" s="119"/>
      <c r="D154" s="119"/>
      <c r="E154" s="119"/>
      <c r="F154" s="119"/>
      <c r="G154" s="119"/>
      <c r="H154" s="119"/>
      <c r="I154" s="103"/>
      <c r="J154" s="103"/>
      <c r="K154" s="119"/>
    </row>
    <row r="155" spans="2:11">
      <c r="B155" s="102"/>
      <c r="C155" s="119"/>
      <c r="D155" s="119"/>
      <c r="E155" s="119"/>
      <c r="F155" s="119"/>
      <c r="G155" s="119"/>
      <c r="H155" s="119"/>
      <c r="I155" s="103"/>
      <c r="J155" s="103"/>
      <c r="K155" s="119"/>
    </row>
    <row r="156" spans="2:11">
      <c r="B156" s="102"/>
      <c r="C156" s="119"/>
      <c r="D156" s="119"/>
      <c r="E156" s="119"/>
      <c r="F156" s="119"/>
      <c r="G156" s="119"/>
      <c r="H156" s="119"/>
      <c r="I156" s="103"/>
      <c r="J156" s="103"/>
      <c r="K156" s="119"/>
    </row>
    <row r="157" spans="2:11">
      <c r="B157" s="102"/>
      <c r="C157" s="119"/>
      <c r="D157" s="119"/>
      <c r="E157" s="119"/>
      <c r="F157" s="119"/>
      <c r="G157" s="119"/>
      <c r="H157" s="119"/>
      <c r="I157" s="103"/>
      <c r="J157" s="103"/>
      <c r="K157" s="119"/>
    </row>
    <row r="158" spans="2:11">
      <c r="B158" s="102"/>
      <c r="C158" s="119"/>
      <c r="D158" s="119"/>
      <c r="E158" s="119"/>
      <c r="F158" s="119"/>
      <c r="G158" s="119"/>
      <c r="H158" s="119"/>
      <c r="I158" s="103"/>
      <c r="J158" s="103"/>
      <c r="K158" s="119"/>
    </row>
    <row r="159" spans="2:11">
      <c r="B159" s="102"/>
      <c r="C159" s="119"/>
      <c r="D159" s="119"/>
      <c r="E159" s="119"/>
      <c r="F159" s="119"/>
      <c r="G159" s="119"/>
      <c r="H159" s="119"/>
      <c r="I159" s="103"/>
      <c r="J159" s="103"/>
      <c r="K159" s="119"/>
    </row>
    <row r="160" spans="2:11">
      <c r="B160" s="102"/>
      <c r="C160" s="119"/>
      <c r="D160" s="119"/>
      <c r="E160" s="119"/>
      <c r="F160" s="119"/>
      <c r="G160" s="119"/>
      <c r="H160" s="119"/>
      <c r="I160" s="103"/>
      <c r="J160" s="103"/>
      <c r="K160" s="119"/>
    </row>
    <row r="161" spans="2:11">
      <c r="B161" s="102"/>
      <c r="C161" s="119"/>
      <c r="D161" s="119"/>
      <c r="E161" s="119"/>
      <c r="F161" s="119"/>
      <c r="G161" s="119"/>
      <c r="H161" s="119"/>
      <c r="I161" s="103"/>
      <c r="J161" s="103"/>
      <c r="K161" s="119"/>
    </row>
    <row r="162" spans="2:11">
      <c r="B162" s="102"/>
      <c r="C162" s="119"/>
      <c r="D162" s="119"/>
      <c r="E162" s="119"/>
      <c r="F162" s="119"/>
      <c r="G162" s="119"/>
      <c r="H162" s="119"/>
      <c r="I162" s="103"/>
      <c r="J162" s="103"/>
      <c r="K162" s="119"/>
    </row>
    <row r="163" spans="2:11">
      <c r="B163" s="102"/>
      <c r="C163" s="119"/>
      <c r="D163" s="119"/>
      <c r="E163" s="119"/>
      <c r="F163" s="119"/>
      <c r="G163" s="119"/>
      <c r="H163" s="119"/>
      <c r="I163" s="103"/>
      <c r="J163" s="103"/>
      <c r="K163" s="119"/>
    </row>
    <row r="164" spans="2:11">
      <c r="B164" s="102"/>
      <c r="C164" s="119"/>
      <c r="D164" s="119"/>
      <c r="E164" s="119"/>
      <c r="F164" s="119"/>
      <c r="G164" s="119"/>
      <c r="H164" s="119"/>
      <c r="I164" s="103"/>
      <c r="J164" s="103"/>
      <c r="K164" s="119"/>
    </row>
    <row r="165" spans="2:11">
      <c r="B165" s="102"/>
      <c r="C165" s="119"/>
      <c r="D165" s="119"/>
      <c r="E165" s="119"/>
      <c r="F165" s="119"/>
      <c r="G165" s="119"/>
      <c r="H165" s="119"/>
      <c r="I165" s="103"/>
      <c r="J165" s="103"/>
      <c r="K165" s="119"/>
    </row>
    <row r="166" spans="2:11">
      <c r="B166" s="102"/>
      <c r="C166" s="119"/>
      <c r="D166" s="119"/>
      <c r="E166" s="119"/>
      <c r="F166" s="119"/>
      <c r="G166" s="119"/>
      <c r="H166" s="119"/>
      <c r="I166" s="103"/>
      <c r="J166" s="103"/>
      <c r="K166" s="119"/>
    </row>
    <row r="167" spans="2:11">
      <c r="B167" s="102"/>
      <c r="C167" s="119"/>
      <c r="D167" s="119"/>
      <c r="E167" s="119"/>
      <c r="F167" s="119"/>
      <c r="G167" s="119"/>
      <c r="H167" s="119"/>
      <c r="I167" s="103"/>
      <c r="J167" s="103"/>
      <c r="K167" s="119"/>
    </row>
    <row r="168" spans="2:11">
      <c r="B168" s="102"/>
      <c r="C168" s="119"/>
      <c r="D168" s="119"/>
      <c r="E168" s="119"/>
      <c r="F168" s="119"/>
      <c r="G168" s="119"/>
      <c r="H168" s="119"/>
      <c r="I168" s="103"/>
      <c r="J168" s="103"/>
      <c r="K168" s="119"/>
    </row>
    <row r="169" spans="2:11">
      <c r="B169" s="102"/>
      <c r="C169" s="119"/>
      <c r="D169" s="119"/>
      <c r="E169" s="119"/>
      <c r="F169" s="119"/>
      <c r="G169" s="119"/>
      <c r="H169" s="119"/>
      <c r="I169" s="103"/>
      <c r="J169" s="103"/>
      <c r="K169" s="119"/>
    </row>
    <row r="170" spans="2:11">
      <c r="B170" s="102"/>
      <c r="C170" s="119"/>
      <c r="D170" s="119"/>
      <c r="E170" s="119"/>
      <c r="F170" s="119"/>
      <c r="G170" s="119"/>
      <c r="H170" s="119"/>
      <c r="I170" s="103"/>
      <c r="J170" s="103"/>
      <c r="K170" s="119"/>
    </row>
    <row r="171" spans="2:11">
      <c r="B171" s="102"/>
      <c r="C171" s="119"/>
      <c r="D171" s="119"/>
      <c r="E171" s="119"/>
      <c r="F171" s="119"/>
      <c r="G171" s="119"/>
      <c r="H171" s="119"/>
      <c r="I171" s="103"/>
      <c r="J171" s="103"/>
      <c r="K171" s="119"/>
    </row>
    <row r="172" spans="2:11">
      <c r="B172" s="102"/>
      <c r="C172" s="119"/>
      <c r="D172" s="119"/>
      <c r="E172" s="119"/>
      <c r="F172" s="119"/>
      <c r="G172" s="119"/>
      <c r="H172" s="119"/>
      <c r="I172" s="103"/>
      <c r="J172" s="103"/>
      <c r="K172" s="119"/>
    </row>
    <row r="173" spans="2:11">
      <c r="B173" s="102"/>
      <c r="C173" s="119"/>
      <c r="D173" s="119"/>
      <c r="E173" s="119"/>
      <c r="F173" s="119"/>
      <c r="G173" s="119"/>
      <c r="H173" s="119"/>
      <c r="I173" s="103"/>
      <c r="J173" s="103"/>
      <c r="K173" s="119"/>
    </row>
    <row r="174" spans="2:11">
      <c r="B174" s="102"/>
      <c r="C174" s="119"/>
      <c r="D174" s="119"/>
      <c r="E174" s="119"/>
      <c r="F174" s="119"/>
      <c r="G174" s="119"/>
      <c r="H174" s="119"/>
      <c r="I174" s="103"/>
      <c r="J174" s="103"/>
      <c r="K174" s="119"/>
    </row>
    <row r="175" spans="2:11">
      <c r="B175" s="102"/>
      <c r="C175" s="119"/>
      <c r="D175" s="119"/>
      <c r="E175" s="119"/>
      <c r="F175" s="119"/>
      <c r="G175" s="119"/>
      <c r="H175" s="119"/>
      <c r="I175" s="103"/>
      <c r="J175" s="103"/>
      <c r="K175" s="119"/>
    </row>
    <row r="176" spans="2:11">
      <c r="B176" s="102"/>
      <c r="C176" s="119"/>
      <c r="D176" s="119"/>
      <c r="E176" s="119"/>
      <c r="F176" s="119"/>
      <c r="G176" s="119"/>
      <c r="H176" s="119"/>
      <c r="I176" s="103"/>
      <c r="J176" s="103"/>
      <c r="K176" s="119"/>
    </row>
    <row r="177" spans="2:11">
      <c r="B177" s="102"/>
      <c r="C177" s="119"/>
      <c r="D177" s="119"/>
      <c r="E177" s="119"/>
      <c r="F177" s="119"/>
      <c r="G177" s="119"/>
      <c r="H177" s="119"/>
      <c r="I177" s="103"/>
      <c r="J177" s="103"/>
      <c r="K177" s="119"/>
    </row>
    <row r="178" spans="2:11">
      <c r="B178" s="102"/>
      <c r="C178" s="119"/>
      <c r="D178" s="119"/>
      <c r="E178" s="119"/>
      <c r="F178" s="119"/>
      <c r="G178" s="119"/>
      <c r="H178" s="119"/>
      <c r="I178" s="103"/>
      <c r="J178" s="103"/>
      <c r="K178" s="119"/>
    </row>
    <row r="179" spans="2:11">
      <c r="B179" s="102"/>
      <c r="C179" s="119"/>
      <c r="D179" s="119"/>
      <c r="E179" s="119"/>
      <c r="F179" s="119"/>
      <c r="G179" s="119"/>
      <c r="H179" s="119"/>
      <c r="I179" s="103"/>
      <c r="J179" s="103"/>
      <c r="K179" s="119"/>
    </row>
    <row r="180" spans="2:11">
      <c r="B180" s="102"/>
      <c r="C180" s="119"/>
      <c r="D180" s="119"/>
      <c r="E180" s="119"/>
      <c r="F180" s="119"/>
      <c r="G180" s="119"/>
      <c r="H180" s="119"/>
      <c r="I180" s="103"/>
      <c r="J180" s="103"/>
      <c r="K180" s="119"/>
    </row>
    <row r="181" spans="2:11">
      <c r="B181" s="102"/>
      <c r="C181" s="119"/>
      <c r="D181" s="119"/>
      <c r="E181" s="119"/>
      <c r="F181" s="119"/>
      <c r="G181" s="119"/>
      <c r="H181" s="119"/>
      <c r="I181" s="103"/>
      <c r="J181" s="103"/>
      <c r="K181" s="119"/>
    </row>
    <row r="182" spans="2:11">
      <c r="B182" s="102"/>
      <c r="C182" s="119"/>
      <c r="D182" s="119"/>
      <c r="E182" s="119"/>
      <c r="F182" s="119"/>
      <c r="G182" s="119"/>
      <c r="H182" s="119"/>
      <c r="I182" s="103"/>
      <c r="J182" s="103"/>
      <c r="K182" s="119"/>
    </row>
    <row r="183" spans="2:11">
      <c r="B183" s="102"/>
      <c r="C183" s="119"/>
      <c r="D183" s="119"/>
      <c r="E183" s="119"/>
      <c r="F183" s="119"/>
      <c r="G183" s="119"/>
      <c r="H183" s="119"/>
      <c r="I183" s="103"/>
      <c r="J183" s="103"/>
      <c r="K183" s="119"/>
    </row>
    <row r="184" spans="2:11">
      <c r="B184" s="102"/>
      <c r="C184" s="119"/>
      <c r="D184" s="119"/>
      <c r="E184" s="119"/>
      <c r="F184" s="119"/>
      <c r="G184" s="119"/>
      <c r="H184" s="119"/>
      <c r="I184" s="103"/>
      <c r="J184" s="103"/>
      <c r="K184" s="119"/>
    </row>
    <row r="185" spans="2:11">
      <c r="B185" s="102"/>
      <c r="C185" s="119"/>
      <c r="D185" s="119"/>
      <c r="E185" s="119"/>
      <c r="F185" s="119"/>
      <c r="G185" s="119"/>
      <c r="H185" s="119"/>
      <c r="I185" s="103"/>
      <c r="J185" s="103"/>
      <c r="K185" s="119"/>
    </row>
    <row r="186" spans="2:11">
      <c r="B186" s="102"/>
      <c r="C186" s="119"/>
      <c r="D186" s="119"/>
      <c r="E186" s="119"/>
      <c r="F186" s="119"/>
      <c r="G186" s="119"/>
      <c r="H186" s="119"/>
      <c r="I186" s="103"/>
      <c r="J186" s="103"/>
      <c r="K186" s="119"/>
    </row>
    <row r="187" spans="2:11">
      <c r="B187" s="102"/>
      <c r="C187" s="119"/>
      <c r="D187" s="119"/>
      <c r="E187" s="119"/>
      <c r="F187" s="119"/>
      <c r="G187" s="119"/>
      <c r="H187" s="119"/>
      <c r="I187" s="103"/>
      <c r="J187" s="103"/>
      <c r="K187" s="119"/>
    </row>
    <row r="188" spans="2:11">
      <c r="B188" s="102"/>
      <c r="C188" s="119"/>
      <c r="D188" s="119"/>
      <c r="E188" s="119"/>
      <c r="F188" s="119"/>
      <c r="G188" s="119"/>
      <c r="H188" s="119"/>
      <c r="I188" s="103"/>
      <c r="J188" s="103"/>
      <c r="K188" s="119"/>
    </row>
    <row r="189" spans="2:11">
      <c r="B189" s="102"/>
      <c r="C189" s="119"/>
      <c r="D189" s="119"/>
      <c r="E189" s="119"/>
      <c r="F189" s="119"/>
      <c r="G189" s="119"/>
      <c r="H189" s="119"/>
      <c r="I189" s="103"/>
      <c r="J189" s="103"/>
      <c r="K189" s="119"/>
    </row>
    <row r="190" spans="2:11">
      <c r="B190" s="102"/>
      <c r="C190" s="119"/>
      <c r="D190" s="119"/>
      <c r="E190" s="119"/>
      <c r="F190" s="119"/>
      <c r="G190" s="119"/>
      <c r="H190" s="119"/>
      <c r="I190" s="103"/>
      <c r="J190" s="103"/>
      <c r="K190" s="119"/>
    </row>
    <row r="191" spans="2:11">
      <c r="B191" s="102"/>
      <c r="C191" s="119"/>
      <c r="D191" s="119"/>
      <c r="E191" s="119"/>
      <c r="F191" s="119"/>
      <c r="G191" s="119"/>
      <c r="H191" s="119"/>
      <c r="I191" s="103"/>
      <c r="J191" s="103"/>
      <c r="K191" s="119"/>
    </row>
    <row r="192" spans="2:11">
      <c r="B192" s="102"/>
      <c r="C192" s="119"/>
      <c r="D192" s="119"/>
      <c r="E192" s="119"/>
      <c r="F192" s="119"/>
      <c r="G192" s="119"/>
      <c r="H192" s="119"/>
      <c r="I192" s="103"/>
      <c r="J192" s="103"/>
      <c r="K192" s="119"/>
    </row>
    <row r="193" spans="2:11">
      <c r="B193" s="102"/>
      <c r="C193" s="119"/>
      <c r="D193" s="119"/>
      <c r="E193" s="119"/>
      <c r="F193" s="119"/>
      <c r="G193" s="119"/>
      <c r="H193" s="119"/>
      <c r="I193" s="103"/>
      <c r="J193" s="103"/>
      <c r="K193" s="119"/>
    </row>
    <row r="194" spans="2:11">
      <c r="B194" s="102"/>
      <c r="C194" s="119"/>
      <c r="D194" s="119"/>
      <c r="E194" s="119"/>
      <c r="F194" s="119"/>
      <c r="G194" s="119"/>
      <c r="H194" s="119"/>
      <c r="I194" s="103"/>
      <c r="J194" s="103"/>
      <c r="K194" s="119"/>
    </row>
    <row r="195" spans="2:11">
      <c r="B195" s="102"/>
      <c r="C195" s="119"/>
      <c r="D195" s="119"/>
      <c r="E195" s="119"/>
      <c r="F195" s="119"/>
      <c r="G195" s="119"/>
      <c r="H195" s="119"/>
      <c r="I195" s="103"/>
      <c r="J195" s="103"/>
      <c r="K195" s="119"/>
    </row>
    <row r="196" spans="2:11">
      <c r="B196" s="102"/>
      <c r="C196" s="119"/>
      <c r="D196" s="119"/>
      <c r="E196" s="119"/>
      <c r="F196" s="119"/>
      <c r="G196" s="119"/>
      <c r="H196" s="119"/>
      <c r="I196" s="103"/>
      <c r="J196" s="103"/>
      <c r="K196" s="119"/>
    </row>
    <row r="197" spans="2:11">
      <c r="B197" s="102"/>
      <c r="C197" s="119"/>
      <c r="D197" s="119"/>
      <c r="E197" s="119"/>
      <c r="F197" s="119"/>
      <c r="G197" s="119"/>
      <c r="H197" s="119"/>
      <c r="I197" s="103"/>
      <c r="J197" s="103"/>
      <c r="K197" s="119"/>
    </row>
    <row r="198" spans="2:11">
      <c r="B198" s="102"/>
      <c r="C198" s="119"/>
      <c r="D198" s="119"/>
      <c r="E198" s="119"/>
      <c r="F198" s="119"/>
      <c r="G198" s="119"/>
      <c r="H198" s="119"/>
      <c r="I198" s="103"/>
      <c r="J198" s="103"/>
      <c r="K198" s="119"/>
    </row>
    <row r="199" spans="2:11">
      <c r="B199" s="102"/>
      <c r="C199" s="119"/>
      <c r="D199" s="119"/>
      <c r="E199" s="119"/>
      <c r="F199" s="119"/>
      <c r="G199" s="119"/>
      <c r="H199" s="119"/>
      <c r="I199" s="103"/>
      <c r="J199" s="103"/>
      <c r="K199" s="119"/>
    </row>
    <row r="200" spans="2:11">
      <c r="B200" s="102"/>
      <c r="C200" s="119"/>
      <c r="D200" s="119"/>
      <c r="E200" s="119"/>
      <c r="F200" s="119"/>
      <c r="G200" s="119"/>
      <c r="H200" s="119"/>
      <c r="I200" s="103"/>
      <c r="J200" s="103"/>
      <c r="K200" s="119"/>
    </row>
    <row r="201" spans="2:11">
      <c r="B201" s="102"/>
      <c r="C201" s="119"/>
      <c r="D201" s="119"/>
      <c r="E201" s="119"/>
      <c r="F201" s="119"/>
      <c r="G201" s="119"/>
      <c r="H201" s="119"/>
      <c r="I201" s="103"/>
      <c r="J201" s="103"/>
      <c r="K201" s="119"/>
    </row>
    <row r="202" spans="2:11">
      <c r="B202" s="102"/>
      <c r="C202" s="119"/>
      <c r="D202" s="119"/>
      <c r="E202" s="119"/>
      <c r="F202" s="119"/>
      <c r="G202" s="119"/>
      <c r="H202" s="119"/>
      <c r="I202" s="103"/>
      <c r="J202" s="103"/>
      <c r="K202" s="119"/>
    </row>
    <row r="203" spans="2:11">
      <c r="B203" s="102"/>
      <c r="C203" s="119"/>
      <c r="D203" s="119"/>
      <c r="E203" s="119"/>
      <c r="F203" s="119"/>
      <c r="G203" s="119"/>
      <c r="H203" s="119"/>
      <c r="I203" s="103"/>
      <c r="J203" s="103"/>
      <c r="K203" s="119"/>
    </row>
    <row r="204" spans="2:11">
      <c r="B204" s="102"/>
      <c r="C204" s="119"/>
      <c r="D204" s="119"/>
      <c r="E204" s="119"/>
      <c r="F204" s="119"/>
      <c r="G204" s="119"/>
      <c r="H204" s="119"/>
      <c r="I204" s="103"/>
      <c r="J204" s="103"/>
      <c r="K204" s="119"/>
    </row>
    <row r="205" spans="2:11">
      <c r="B205" s="102"/>
      <c r="C205" s="119"/>
      <c r="D205" s="119"/>
      <c r="E205" s="119"/>
      <c r="F205" s="119"/>
      <c r="G205" s="119"/>
      <c r="H205" s="119"/>
      <c r="I205" s="103"/>
      <c r="J205" s="103"/>
      <c r="K205" s="119"/>
    </row>
    <row r="206" spans="2:11">
      <c r="B206" s="102"/>
      <c r="C206" s="119"/>
      <c r="D206" s="119"/>
      <c r="E206" s="119"/>
      <c r="F206" s="119"/>
      <c r="G206" s="119"/>
      <c r="H206" s="119"/>
      <c r="I206" s="103"/>
      <c r="J206" s="103"/>
      <c r="K206" s="119"/>
    </row>
    <row r="207" spans="2:11">
      <c r="B207" s="102"/>
      <c r="C207" s="119"/>
      <c r="D207" s="119"/>
      <c r="E207" s="119"/>
      <c r="F207" s="119"/>
      <c r="G207" s="119"/>
      <c r="H207" s="119"/>
      <c r="I207" s="103"/>
      <c r="J207" s="103"/>
      <c r="K207" s="119"/>
    </row>
    <row r="208" spans="2:11">
      <c r="B208" s="102"/>
      <c r="C208" s="119"/>
      <c r="D208" s="119"/>
      <c r="E208" s="119"/>
      <c r="F208" s="119"/>
      <c r="G208" s="119"/>
      <c r="H208" s="119"/>
      <c r="I208" s="103"/>
      <c r="J208" s="103"/>
      <c r="K208" s="119"/>
    </row>
    <row r="209" spans="2:11">
      <c r="B209" s="102"/>
      <c r="C209" s="119"/>
      <c r="D209" s="119"/>
      <c r="E209" s="119"/>
      <c r="F209" s="119"/>
      <c r="G209" s="119"/>
      <c r="H209" s="119"/>
      <c r="I209" s="103"/>
      <c r="J209" s="103"/>
      <c r="K209" s="119"/>
    </row>
    <row r="210" spans="2:11">
      <c r="B210" s="102"/>
      <c r="C210" s="119"/>
      <c r="D210" s="119"/>
      <c r="E210" s="119"/>
      <c r="F210" s="119"/>
      <c r="G210" s="119"/>
      <c r="H210" s="119"/>
      <c r="I210" s="103"/>
      <c r="J210" s="103"/>
      <c r="K210" s="119"/>
    </row>
    <row r="211" spans="2:11">
      <c r="B211" s="102"/>
      <c r="C211" s="119"/>
      <c r="D211" s="119"/>
      <c r="E211" s="119"/>
      <c r="F211" s="119"/>
      <c r="G211" s="119"/>
      <c r="H211" s="119"/>
      <c r="I211" s="103"/>
      <c r="J211" s="103"/>
      <c r="K211" s="119"/>
    </row>
    <row r="212" spans="2:11">
      <c r="B212" s="102"/>
      <c r="C212" s="119"/>
      <c r="D212" s="119"/>
      <c r="E212" s="119"/>
      <c r="F212" s="119"/>
      <c r="G212" s="119"/>
      <c r="H212" s="119"/>
      <c r="I212" s="103"/>
      <c r="J212" s="103"/>
      <c r="K212" s="119"/>
    </row>
    <row r="213" spans="2:11">
      <c r="B213" s="102"/>
      <c r="C213" s="119"/>
      <c r="D213" s="119"/>
      <c r="E213" s="119"/>
      <c r="F213" s="119"/>
      <c r="G213" s="119"/>
      <c r="H213" s="119"/>
      <c r="I213" s="103"/>
      <c r="J213" s="103"/>
      <c r="K213" s="119"/>
    </row>
    <row r="214" spans="2:11">
      <c r="B214" s="102"/>
      <c r="C214" s="119"/>
      <c r="D214" s="119"/>
      <c r="E214" s="119"/>
      <c r="F214" s="119"/>
      <c r="G214" s="119"/>
      <c r="H214" s="119"/>
      <c r="I214" s="103"/>
      <c r="J214" s="103"/>
      <c r="K214" s="119"/>
    </row>
    <row r="215" spans="2:11">
      <c r="B215" s="102"/>
      <c r="C215" s="119"/>
      <c r="D215" s="119"/>
      <c r="E215" s="119"/>
      <c r="F215" s="119"/>
      <c r="G215" s="119"/>
      <c r="H215" s="119"/>
      <c r="I215" s="103"/>
      <c r="J215" s="103"/>
      <c r="K215" s="119"/>
    </row>
    <row r="216" spans="2:11">
      <c r="B216" s="102"/>
      <c r="C216" s="119"/>
      <c r="D216" s="119"/>
      <c r="E216" s="119"/>
      <c r="F216" s="119"/>
      <c r="G216" s="119"/>
      <c r="H216" s="119"/>
      <c r="I216" s="103"/>
      <c r="J216" s="103"/>
      <c r="K216" s="119"/>
    </row>
    <row r="217" spans="2:11">
      <c r="B217" s="102"/>
      <c r="C217" s="119"/>
      <c r="D217" s="119"/>
      <c r="E217" s="119"/>
      <c r="F217" s="119"/>
      <c r="G217" s="119"/>
      <c r="H217" s="119"/>
      <c r="I217" s="103"/>
      <c r="J217" s="103"/>
      <c r="K217" s="119"/>
    </row>
    <row r="218" spans="2:11">
      <c r="B218" s="102"/>
      <c r="C218" s="119"/>
      <c r="D218" s="119"/>
      <c r="E218" s="119"/>
      <c r="F218" s="119"/>
      <c r="G218" s="119"/>
      <c r="H218" s="119"/>
      <c r="I218" s="103"/>
      <c r="J218" s="103"/>
      <c r="K218" s="119"/>
    </row>
    <row r="219" spans="2:11">
      <c r="B219" s="102"/>
      <c r="C219" s="119"/>
      <c r="D219" s="119"/>
      <c r="E219" s="119"/>
      <c r="F219" s="119"/>
      <c r="G219" s="119"/>
      <c r="H219" s="119"/>
      <c r="I219" s="103"/>
      <c r="J219" s="103"/>
      <c r="K219" s="119"/>
    </row>
    <row r="220" spans="2:11">
      <c r="B220" s="102"/>
      <c r="C220" s="119"/>
      <c r="D220" s="119"/>
      <c r="E220" s="119"/>
      <c r="F220" s="119"/>
      <c r="G220" s="119"/>
      <c r="H220" s="119"/>
      <c r="I220" s="103"/>
      <c r="J220" s="103"/>
      <c r="K220" s="119"/>
    </row>
    <row r="221" spans="2:11">
      <c r="B221" s="102"/>
      <c r="C221" s="119"/>
      <c r="D221" s="119"/>
      <c r="E221" s="119"/>
      <c r="F221" s="119"/>
      <c r="G221" s="119"/>
      <c r="H221" s="119"/>
      <c r="I221" s="103"/>
      <c r="J221" s="103"/>
      <c r="K221" s="119"/>
    </row>
    <row r="222" spans="2:11">
      <c r="B222" s="102"/>
      <c r="C222" s="119"/>
      <c r="D222" s="119"/>
      <c r="E222" s="119"/>
      <c r="F222" s="119"/>
      <c r="G222" s="119"/>
      <c r="H222" s="119"/>
      <c r="I222" s="103"/>
      <c r="J222" s="103"/>
      <c r="K222" s="119"/>
    </row>
    <row r="223" spans="2:11">
      <c r="B223" s="102"/>
      <c r="C223" s="119"/>
      <c r="D223" s="119"/>
      <c r="E223" s="119"/>
      <c r="F223" s="119"/>
      <c r="G223" s="119"/>
      <c r="H223" s="119"/>
      <c r="I223" s="103"/>
      <c r="J223" s="103"/>
      <c r="K223" s="119"/>
    </row>
    <row r="224" spans="2:11">
      <c r="B224" s="102"/>
      <c r="C224" s="119"/>
      <c r="D224" s="119"/>
      <c r="E224" s="119"/>
      <c r="F224" s="119"/>
      <c r="G224" s="119"/>
      <c r="H224" s="119"/>
      <c r="I224" s="103"/>
      <c r="J224" s="103"/>
      <c r="K224" s="119"/>
    </row>
    <row r="225" spans="2:11">
      <c r="B225" s="102"/>
      <c r="C225" s="119"/>
      <c r="D225" s="119"/>
      <c r="E225" s="119"/>
      <c r="F225" s="119"/>
      <c r="G225" s="119"/>
      <c r="H225" s="119"/>
      <c r="I225" s="103"/>
      <c r="J225" s="103"/>
      <c r="K225" s="119"/>
    </row>
    <row r="226" spans="2:11">
      <c r="B226" s="102"/>
      <c r="C226" s="119"/>
      <c r="D226" s="119"/>
      <c r="E226" s="119"/>
      <c r="F226" s="119"/>
      <c r="G226" s="119"/>
      <c r="H226" s="119"/>
      <c r="I226" s="103"/>
      <c r="J226" s="103"/>
      <c r="K226" s="119"/>
    </row>
    <row r="227" spans="2:11">
      <c r="B227" s="102"/>
      <c r="C227" s="119"/>
      <c r="D227" s="119"/>
      <c r="E227" s="119"/>
      <c r="F227" s="119"/>
      <c r="G227" s="119"/>
      <c r="H227" s="119"/>
      <c r="I227" s="103"/>
      <c r="J227" s="103"/>
      <c r="K227" s="119"/>
    </row>
    <row r="228" spans="2:11">
      <c r="B228" s="102"/>
      <c r="C228" s="119"/>
      <c r="D228" s="119"/>
      <c r="E228" s="119"/>
      <c r="F228" s="119"/>
      <c r="G228" s="119"/>
      <c r="H228" s="119"/>
      <c r="I228" s="103"/>
      <c r="J228" s="103"/>
      <c r="K228" s="119"/>
    </row>
    <row r="229" spans="2:11">
      <c r="B229" s="102"/>
      <c r="C229" s="119"/>
      <c r="D229" s="119"/>
      <c r="E229" s="119"/>
      <c r="F229" s="119"/>
      <c r="G229" s="119"/>
      <c r="H229" s="119"/>
      <c r="I229" s="103"/>
      <c r="J229" s="103"/>
      <c r="K229" s="119"/>
    </row>
    <row r="230" spans="2:11">
      <c r="B230" s="102"/>
      <c r="C230" s="119"/>
      <c r="D230" s="119"/>
      <c r="E230" s="119"/>
      <c r="F230" s="119"/>
      <c r="G230" s="119"/>
      <c r="H230" s="119"/>
      <c r="I230" s="103"/>
      <c r="J230" s="103"/>
      <c r="K230" s="119"/>
    </row>
    <row r="231" spans="2:11">
      <c r="B231" s="102"/>
      <c r="C231" s="119"/>
      <c r="D231" s="119"/>
      <c r="E231" s="119"/>
      <c r="F231" s="119"/>
      <c r="G231" s="119"/>
      <c r="H231" s="119"/>
      <c r="I231" s="103"/>
      <c r="J231" s="103"/>
      <c r="K231" s="119"/>
    </row>
    <row r="232" spans="2:11">
      <c r="B232" s="102"/>
      <c r="C232" s="119"/>
      <c r="D232" s="119"/>
      <c r="E232" s="119"/>
      <c r="F232" s="119"/>
      <c r="G232" s="119"/>
      <c r="H232" s="119"/>
      <c r="I232" s="103"/>
      <c r="J232" s="103"/>
      <c r="K232" s="119"/>
    </row>
    <row r="233" spans="2:11">
      <c r="B233" s="102"/>
      <c r="C233" s="119"/>
      <c r="D233" s="119"/>
      <c r="E233" s="119"/>
      <c r="F233" s="119"/>
      <c r="G233" s="119"/>
      <c r="H233" s="119"/>
      <c r="I233" s="103"/>
      <c r="J233" s="103"/>
      <c r="K233" s="119"/>
    </row>
    <row r="234" spans="2:11">
      <c r="B234" s="102"/>
      <c r="C234" s="119"/>
      <c r="D234" s="119"/>
      <c r="E234" s="119"/>
      <c r="F234" s="119"/>
      <c r="G234" s="119"/>
      <c r="H234" s="119"/>
      <c r="I234" s="103"/>
      <c r="J234" s="103"/>
      <c r="K234" s="119"/>
    </row>
    <row r="235" spans="2:11">
      <c r="B235" s="102"/>
      <c r="C235" s="119"/>
      <c r="D235" s="119"/>
      <c r="E235" s="119"/>
      <c r="F235" s="119"/>
      <c r="G235" s="119"/>
      <c r="H235" s="119"/>
      <c r="I235" s="103"/>
      <c r="J235" s="103"/>
      <c r="K235" s="119"/>
    </row>
    <row r="236" spans="2:11">
      <c r="B236" s="102"/>
      <c r="C236" s="119"/>
      <c r="D236" s="119"/>
      <c r="E236" s="119"/>
      <c r="F236" s="119"/>
      <c r="G236" s="119"/>
      <c r="H236" s="119"/>
      <c r="I236" s="103"/>
      <c r="J236" s="103"/>
      <c r="K236" s="119"/>
    </row>
    <row r="237" spans="2:11">
      <c r="B237" s="102"/>
      <c r="C237" s="119"/>
      <c r="D237" s="119"/>
      <c r="E237" s="119"/>
      <c r="F237" s="119"/>
      <c r="G237" s="119"/>
      <c r="H237" s="119"/>
      <c r="I237" s="103"/>
      <c r="J237" s="103"/>
      <c r="K237" s="119"/>
    </row>
    <row r="238" spans="2:11">
      <c r="B238" s="102"/>
      <c r="C238" s="119"/>
      <c r="D238" s="119"/>
      <c r="E238" s="119"/>
      <c r="F238" s="119"/>
      <c r="G238" s="119"/>
      <c r="H238" s="119"/>
      <c r="I238" s="103"/>
      <c r="J238" s="103"/>
      <c r="K238" s="119"/>
    </row>
    <row r="239" spans="2:11">
      <c r="B239" s="102"/>
      <c r="C239" s="119"/>
      <c r="D239" s="119"/>
      <c r="E239" s="119"/>
      <c r="F239" s="119"/>
      <c r="G239" s="119"/>
      <c r="H239" s="119"/>
      <c r="I239" s="103"/>
      <c r="J239" s="103"/>
      <c r="K239" s="119"/>
    </row>
    <row r="240" spans="2:11">
      <c r="B240" s="102"/>
      <c r="C240" s="119"/>
      <c r="D240" s="119"/>
      <c r="E240" s="119"/>
      <c r="F240" s="119"/>
      <c r="G240" s="119"/>
      <c r="H240" s="119"/>
      <c r="I240" s="103"/>
      <c r="J240" s="103"/>
      <c r="K240" s="119"/>
    </row>
    <row r="241" spans="2:11">
      <c r="B241" s="102"/>
      <c r="C241" s="119"/>
      <c r="D241" s="119"/>
      <c r="E241" s="119"/>
      <c r="F241" s="119"/>
      <c r="G241" s="119"/>
      <c r="H241" s="119"/>
      <c r="I241" s="103"/>
      <c r="J241" s="103"/>
      <c r="K241" s="119"/>
    </row>
    <row r="242" spans="2:11">
      <c r="B242" s="102"/>
      <c r="C242" s="119"/>
      <c r="D242" s="119"/>
      <c r="E242" s="119"/>
      <c r="F242" s="119"/>
      <c r="G242" s="119"/>
      <c r="H242" s="119"/>
      <c r="I242" s="103"/>
      <c r="J242" s="103"/>
      <c r="K242" s="119"/>
    </row>
    <row r="243" spans="2:11">
      <c r="B243" s="102"/>
      <c r="C243" s="119"/>
      <c r="D243" s="119"/>
      <c r="E243" s="119"/>
      <c r="F243" s="119"/>
      <c r="G243" s="119"/>
      <c r="H243" s="119"/>
      <c r="I243" s="103"/>
      <c r="J243" s="103"/>
      <c r="K243" s="119"/>
    </row>
    <row r="244" spans="2:11">
      <c r="B244" s="102"/>
      <c r="C244" s="119"/>
      <c r="D244" s="119"/>
      <c r="E244" s="119"/>
      <c r="F244" s="119"/>
      <c r="G244" s="119"/>
      <c r="H244" s="119"/>
      <c r="I244" s="103"/>
      <c r="J244" s="103"/>
      <c r="K244" s="119"/>
    </row>
    <row r="245" spans="2:11">
      <c r="B245" s="102"/>
      <c r="C245" s="119"/>
      <c r="D245" s="119"/>
      <c r="E245" s="119"/>
      <c r="F245" s="119"/>
      <c r="G245" s="119"/>
      <c r="H245" s="119"/>
      <c r="I245" s="103"/>
      <c r="J245" s="103"/>
      <c r="K245" s="119"/>
    </row>
    <row r="246" spans="2:11">
      <c r="B246" s="102"/>
      <c r="C246" s="119"/>
      <c r="D246" s="119"/>
      <c r="E246" s="119"/>
      <c r="F246" s="119"/>
      <c r="G246" s="119"/>
      <c r="H246" s="119"/>
      <c r="I246" s="103"/>
      <c r="J246" s="103"/>
      <c r="K246" s="119"/>
    </row>
    <row r="247" spans="2:11">
      <c r="B247" s="102"/>
      <c r="C247" s="119"/>
      <c r="D247" s="119"/>
      <c r="E247" s="119"/>
      <c r="F247" s="119"/>
      <c r="G247" s="119"/>
      <c r="H247" s="119"/>
      <c r="I247" s="103"/>
      <c r="J247" s="103"/>
      <c r="K247" s="119"/>
    </row>
    <row r="248" spans="2:11">
      <c r="B248" s="102"/>
      <c r="C248" s="119"/>
      <c r="D248" s="119"/>
      <c r="E248" s="119"/>
      <c r="F248" s="119"/>
      <c r="G248" s="119"/>
      <c r="H248" s="119"/>
      <c r="I248" s="103"/>
      <c r="J248" s="103"/>
      <c r="K248" s="119"/>
    </row>
    <row r="249" spans="2:11">
      <c r="B249" s="102"/>
      <c r="C249" s="119"/>
      <c r="D249" s="119"/>
      <c r="E249" s="119"/>
      <c r="F249" s="119"/>
      <c r="G249" s="119"/>
      <c r="H249" s="119"/>
      <c r="I249" s="103"/>
      <c r="J249" s="103"/>
      <c r="K249" s="119"/>
    </row>
    <row r="250" spans="2:11">
      <c r="B250" s="102"/>
      <c r="C250" s="119"/>
      <c r="D250" s="119"/>
      <c r="E250" s="119"/>
      <c r="F250" s="119"/>
      <c r="G250" s="119"/>
      <c r="H250" s="119"/>
      <c r="I250" s="103"/>
      <c r="J250" s="103"/>
      <c r="K250" s="119"/>
    </row>
    <row r="251" spans="2:11">
      <c r="B251" s="102"/>
      <c r="C251" s="119"/>
      <c r="D251" s="119"/>
      <c r="E251" s="119"/>
      <c r="F251" s="119"/>
      <c r="G251" s="119"/>
      <c r="H251" s="119"/>
      <c r="I251" s="103"/>
      <c r="J251" s="103"/>
      <c r="K251" s="119"/>
    </row>
    <row r="252" spans="2:11">
      <c r="B252" s="102"/>
      <c r="C252" s="119"/>
      <c r="D252" s="119"/>
      <c r="E252" s="119"/>
      <c r="F252" s="119"/>
      <c r="G252" s="119"/>
      <c r="H252" s="119"/>
      <c r="I252" s="103"/>
      <c r="J252" s="103"/>
      <c r="K252" s="119"/>
    </row>
    <row r="253" spans="2:11">
      <c r="B253" s="102"/>
      <c r="C253" s="119"/>
      <c r="D253" s="119"/>
      <c r="E253" s="119"/>
      <c r="F253" s="119"/>
      <c r="G253" s="119"/>
      <c r="H253" s="119"/>
      <c r="I253" s="103"/>
      <c r="J253" s="103"/>
      <c r="K253" s="119"/>
    </row>
    <row r="254" spans="2:11">
      <c r="B254" s="102"/>
      <c r="C254" s="119"/>
      <c r="D254" s="119"/>
      <c r="E254" s="119"/>
      <c r="F254" s="119"/>
      <c r="G254" s="119"/>
      <c r="H254" s="119"/>
      <c r="I254" s="103"/>
      <c r="J254" s="103"/>
      <c r="K254" s="119"/>
    </row>
    <row r="255" spans="2:11">
      <c r="B255" s="102"/>
      <c r="C255" s="119"/>
      <c r="D255" s="119"/>
      <c r="E255" s="119"/>
      <c r="F255" s="119"/>
      <c r="G255" s="119"/>
      <c r="H255" s="119"/>
      <c r="I255" s="103"/>
      <c r="J255" s="103"/>
      <c r="K255" s="119"/>
    </row>
    <row r="256" spans="2:11">
      <c r="B256" s="102"/>
      <c r="C256" s="119"/>
      <c r="D256" s="119"/>
      <c r="E256" s="119"/>
      <c r="F256" s="119"/>
      <c r="G256" s="119"/>
      <c r="H256" s="119"/>
      <c r="I256" s="103"/>
      <c r="J256" s="103"/>
      <c r="K256" s="119"/>
    </row>
    <row r="257" spans="2:11">
      <c r="B257" s="102"/>
      <c r="C257" s="119"/>
      <c r="D257" s="119"/>
      <c r="E257" s="119"/>
      <c r="F257" s="119"/>
      <c r="G257" s="119"/>
      <c r="H257" s="119"/>
      <c r="I257" s="103"/>
      <c r="J257" s="103"/>
      <c r="K257" s="119"/>
    </row>
    <row r="258" spans="2:11">
      <c r="B258" s="102"/>
      <c r="C258" s="119"/>
      <c r="D258" s="119"/>
      <c r="E258" s="119"/>
      <c r="F258" s="119"/>
      <c r="G258" s="119"/>
      <c r="H258" s="119"/>
      <c r="I258" s="103"/>
      <c r="J258" s="103"/>
      <c r="K258" s="119"/>
    </row>
    <row r="259" spans="2:11">
      <c r="B259" s="102"/>
      <c r="C259" s="119"/>
      <c r="D259" s="119"/>
      <c r="E259" s="119"/>
      <c r="F259" s="119"/>
      <c r="G259" s="119"/>
      <c r="H259" s="119"/>
      <c r="I259" s="103"/>
      <c r="J259" s="103"/>
      <c r="K259" s="119"/>
    </row>
    <row r="260" spans="2:11">
      <c r="B260" s="102"/>
      <c r="C260" s="119"/>
      <c r="D260" s="119"/>
      <c r="E260" s="119"/>
      <c r="F260" s="119"/>
      <c r="G260" s="119"/>
      <c r="H260" s="119"/>
      <c r="I260" s="103"/>
      <c r="J260" s="103"/>
      <c r="K260" s="119"/>
    </row>
    <row r="261" spans="2:11">
      <c r="B261" s="102"/>
      <c r="C261" s="119"/>
      <c r="D261" s="119"/>
      <c r="E261" s="119"/>
      <c r="F261" s="119"/>
      <c r="G261" s="119"/>
      <c r="H261" s="119"/>
      <c r="I261" s="103"/>
      <c r="J261" s="103"/>
      <c r="K261" s="119"/>
    </row>
    <row r="262" spans="2:11">
      <c r="B262" s="102"/>
      <c r="C262" s="119"/>
      <c r="D262" s="119"/>
      <c r="E262" s="119"/>
      <c r="F262" s="119"/>
      <c r="G262" s="119"/>
      <c r="H262" s="119"/>
      <c r="I262" s="103"/>
      <c r="J262" s="103"/>
      <c r="K262" s="119"/>
    </row>
    <row r="263" spans="2:11">
      <c r="B263" s="102"/>
      <c r="C263" s="119"/>
      <c r="D263" s="119"/>
      <c r="E263" s="119"/>
      <c r="F263" s="119"/>
      <c r="G263" s="119"/>
      <c r="H263" s="119"/>
      <c r="I263" s="103"/>
      <c r="J263" s="103"/>
      <c r="K263" s="119"/>
    </row>
    <row r="264" spans="2:11">
      <c r="B264" s="102"/>
      <c r="C264" s="119"/>
      <c r="D264" s="119"/>
      <c r="E264" s="119"/>
      <c r="F264" s="119"/>
      <c r="G264" s="119"/>
      <c r="H264" s="119"/>
      <c r="I264" s="103"/>
      <c r="J264" s="103"/>
      <c r="K264" s="119"/>
    </row>
    <row r="265" spans="2:11">
      <c r="B265" s="102"/>
      <c r="C265" s="119"/>
      <c r="D265" s="119"/>
      <c r="E265" s="119"/>
      <c r="F265" s="119"/>
      <c r="G265" s="119"/>
      <c r="H265" s="119"/>
      <c r="I265" s="103"/>
      <c r="J265" s="103"/>
      <c r="K265" s="119"/>
    </row>
    <row r="266" spans="2:11">
      <c r="B266" s="102"/>
      <c r="C266" s="119"/>
      <c r="D266" s="119"/>
      <c r="E266" s="119"/>
      <c r="F266" s="119"/>
      <c r="G266" s="119"/>
      <c r="H266" s="119"/>
      <c r="I266" s="103"/>
      <c r="J266" s="103"/>
      <c r="K266" s="119"/>
    </row>
    <row r="267" spans="2:11">
      <c r="B267" s="102"/>
      <c r="C267" s="119"/>
      <c r="D267" s="119"/>
      <c r="E267" s="119"/>
      <c r="F267" s="119"/>
      <c r="G267" s="119"/>
      <c r="H267" s="119"/>
      <c r="I267" s="103"/>
      <c r="J267" s="103"/>
      <c r="K267" s="119"/>
    </row>
    <row r="268" spans="2:11">
      <c r="B268" s="102"/>
      <c r="C268" s="119"/>
      <c r="D268" s="119"/>
      <c r="E268" s="119"/>
      <c r="F268" s="119"/>
      <c r="G268" s="119"/>
      <c r="H268" s="119"/>
      <c r="I268" s="103"/>
      <c r="J268" s="103"/>
      <c r="K268" s="119"/>
    </row>
    <row r="269" spans="2:11">
      <c r="B269" s="102"/>
      <c r="C269" s="119"/>
      <c r="D269" s="119"/>
      <c r="E269" s="119"/>
      <c r="F269" s="119"/>
      <c r="G269" s="119"/>
      <c r="H269" s="119"/>
      <c r="I269" s="103"/>
      <c r="J269" s="103"/>
      <c r="K269" s="119"/>
    </row>
    <row r="270" spans="2:11">
      <c r="B270" s="102"/>
      <c r="C270" s="119"/>
      <c r="D270" s="119"/>
      <c r="E270" s="119"/>
      <c r="F270" s="119"/>
      <c r="G270" s="119"/>
      <c r="H270" s="119"/>
      <c r="I270" s="103"/>
      <c r="J270" s="103"/>
      <c r="K270" s="119"/>
    </row>
    <row r="271" spans="2:11">
      <c r="B271" s="102"/>
      <c r="C271" s="119"/>
      <c r="D271" s="119"/>
      <c r="E271" s="119"/>
      <c r="F271" s="119"/>
      <c r="G271" s="119"/>
      <c r="H271" s="119"/>
      <c r="I271" s="103"/>
      <c r="J271" s="103"/>
      <c r="K271" s="119"/>
    </row>
    <row r="272" spans="2:11">
      <c r="B272" s="102"/>
      <c r="C272" s="119"/>
      <c r="D272" s="119"/>
      <c r="E272" s="119"/>
      <c r="F272" s="119"/>
      <c r="G272" s="119"/>
      <c r="H272" s="119"/>
      <c r="I272" s="103"/>
      <c r="J272" s="103"/>
      <c r="K272" s="119"/>
    </row>
    <row r="273" spans="2:11">
      <c r="B273" s="102"/>
      <c r="C273" s="119"/>
      <c r="D273" s="119"/>
      <c r="E273" s="119"/>
      <c r="F273" s="119"/>
      <c r="G273" s="119"/>
      <c r="H273" s="119"/>
      <c r="I273" s="103"/>
      <c r="J273" s="103"/>
      <c r="K273" s="119"/>
    </row>
    <row r="274" spans="2:11">
      <c r="B274" s="102"/>
      <c r="C274" s="119"/>
      <c r="D274" s="119"/>
      <c r="E274" s="119"/>
      <c r="F274" s="119"/>
      <c r="G274" s="119"/>
      <c r="H274" s="119"/>
      <c r="I274" s="103"/>
      <c r="J274" s="103"/>
      <c r="K274" s="119"/>
    </row>
    <row r="275" spans="2:11">
      <c r="B275" s="102"/>
      <c r="C275" s="119"/>
      <c r="D275" s="119"/>
      <c r="E275" s="119"/>
      <c r="F275" s="119"/>
      <c r="G275" s="119"/>
      <c r="H275" s="119"/>
      <c r="I275" s="103"/>
      <c r="J275" s="103"/>
      <c r="K275" s="119"/>
    </row>
    <row r="276" spans="2:11">
      <c r="B276" s="102"/>
      <c r="C276" s="119"/>
      <c r="D276" s="119"/>
      <c r="E276" s="119"/>
      <c r="F276" s="119"/>
      <c r="G276" s="119"/>
      <c r="H276" s="119"/>
      <c r="I276" s="103"/>
      <c r="J276" s="103"/>
      <c r="K276" s="119"/>
    </row>
    <row r="277" spans="2:11">
      <c r="B277" s="102"/>
      <c r="C277" s="119"/>
      <c r="D277" s="119"/>
      <c r="E277" s="119"/>
      <c r="F277" s="119"/>
      <c r="G277" s="119"/>
      <c r="H277" s="119"/>
      <c r="I277" s="103"/>
      <c r="J277" s="103"/>
      <c r="K277" s="119"/>
    </row>
    <row r="278" spans="2:11">
      <c r="B278" s="102"/>
      <c r="C278" s="119"/>
      <c r="D278" s="119"/>
      <c r="E278" s="119"/>
      <c r="F278" s="119"/>
      <c r="G278" s="119"/>
      <c r="H278" s="119"/>
      <c r="I278" s="103"/>
      <c r="J278" s="103"/>
      <c r="K278" s="119"/>
    </row>
    <row r="279" spans="2:11">
      <c r="B279" s="102"/>
      <c r="C279" s="119"/>
      <c r="D279" s="119"/>
      <c r="E279" s="119"/>
      <c r="F279" s="119"/>
      <c r="G279" s="119"/>
      <c r="H279" s="119"/>
      <c r="I279" s="103"/>
      <c r="J279" s="103"/>
      <c r="K279" s="119"/>
    </row>
    <row r="280" spans="2:11">
      <c r="B280" s="102"/>
      <c r="C280" s="119"/>
      <c r="D280" s="119"/>
      <c r="E280" s="119"/>
      <c r="F280" s="119"/>
      <c r="G280" s="119"/>
      <c r="H280" s="119"/>
      <c r="I280" s="103"/>
      <c r="J280" s="103"/>
      <c r="K280" s="119"/>
    </row>
    <row r="281" spans="2:11">
      <c r="B281" s="102"/>
      <c r="C281" s="119"/>
      <c r="D281" s="119"/>
      <c r="E281" s="119"/>
      <c r="F281" s="119"/>
      <c r="G281" s="119"/>
      <c r="H281" s="119"/>
      <c r="I281" s="103"/>
      <c r="J281" s="103"/>
      <c r="K281" s="119"/>
    </row>
    <row r="282" spans="2:11">
      <c r="B282" s="102"/>
      <c r="C282" s="119"/>
      <c r="D282" s="119"/>
      <c r="E282" s="119"/>
      <c r="F282" s="119"/>
      <c r="G282" s="119"/>
      <c r="H282" s="119"/>
      <c r="I282" s="103"/>
      <c r="J282" s="103"/>
      <c r="K282" s="119"/>
    </row>
    <row r="283" spans="2:11">
      <c r="B283" s="102"/>
      <c r="C283" s="119"/>
      <c r="D283" s="119"/>
      <c r="E283" s="119"/>
      <c r="F283" s="119"/>
      <c r="G283" s="119"/>
      <c r="H283" s="119"/>
      <c r="I283" s="103"/>
      <c r="J283" s="103"/>
      <c r="K283" s="119"/>
    </row>
    <row r="284" spans="2:11">
      <c r="B284" s="102"/>
      <c r="C284" s="119"/>
      <c r="D284" s="119"/>
      <c r="E284" s="119"/>
      <c r="F284" s="119"/>
      <c r="G284" s="119"/>
      <c r="H284" s="119"/>
      <c r="I284" s="103"/>
      <c r="J284" s="103"/>
      <c r="K284" s="119"/>
    </row>
    <row r="285" spans="2:11">
      <c r="B285" s="102"/>
      <c r="C285" s="119"/>
      <c r="D285" s="119"/>
      <c r="E285" s="119"/>
      <c r="F285" s="119"/>
      <c r="G285" s="119"/>
      <c r="H285" s="119"/>
      <c r="I285" s="103"/>
      <c r="J285" s="103"/>
      <c r="K285" s="119"/>
    </row>
    <row r="286" spans="2:11">
      <c r="B286" s="102"/>
      <c r="C286" s="119"/>
      <c r="D286" s="119"/>
      <c r="E286" s="119"/>
      <c r="F286" s="119"/>
      <c r="G286" s="119"/>
      <c r="H286" s="119"/>
      <c r="I286" s="103"/>
      <c r="J286" s="103"/>
      <c r="K286" s="119"/>
    </row>
    <row r="287" spans="2:11">
      <c r="B287" s="102"/>
      <c r="C287" s="119"/>
      <c r="D287" s="119"/>
      <c r="E287" s="119"/>
      <c r="F287" s="119"/>
      <c r="G287" s="119"/>
      <c r="H287" s="119"/>
      <c r="I287" s="103"/>
      <c r="J287" s="103"/>
      <c r="K287" s="119"/>
    </row>
    <row r="288" spans="2:11">
      <c r="B288" s="102"/>
      <c r="C288" s="119"/>
      <c r="D288" s="119"/>
      <c r="E288" s="119"/>
      <c r="F288" s="119"/>
      <c r="G288" s="119"/>
      <c r="H288" s="119"/>
      <c r="I288" s="103"/>
      <c r="J288" s="103"/>
      <c r="K288" s="119"/>
    </row>
    <row r="289" spans="2:11">
      <c r="B289" s="102"/>
      <c r="C289" s="119"/>
      <c r="D289" s="119"/>
      <c r="E289" s="119"/>
      <c r="F289" s="119"/>
      <c r="G289" s="119"/>
      <c r="H289" s="119"/>
      <c r="I289" s="103"/>
      <c r="J289" s="103"/>
      <c r="K289" s="119"/>
    </row>
    <row r="290" spans="2:11">
      <c r="B290" s="102"/>
      <c r="C290" s="119"/>
      <c r="D290" s="119"/>
      <c r="E290" s="119"/>
      <c r="F290" s="119"/>
      <c r="G290" s="119"/>
      <c r="H290" s="119"/>
      <c r="I290" s="103"/>
      <c r="J290" s="103"/>
      <c r="K290" s="119"/>
    </row>
    <row r="291" spans="2:11">
      <c r="B291" s="102"/>
      <c r="C291" s="119"/>
      <c r="D291" s="119"/>
      <c r="E291" s="119"/>
      <c r="F291" s="119"/>
      <c r="G291" s="119"/>
      <c r="H291" s="119"/>
      <c r="I291" s="103"/>
      <c r="J291" s="103"/>
      <c r="K291" s="119"/>
    </row>
    <row r="292" spans="2:11">
      <c r="B292" s="102"/>
      <c r="C292" s="119"/>
      <c r="D292" s="119"/>
      <c r="E292" s="119"/>
      <c r="F292" s="119"/>
      <c r="G292" s="119"/>
      <c r="H292" s="119"/>
      <c r="I292" s="103"/>
      <c r="J292" s="103"/>
      <c r="K292" s="119"/>
    </row>
    <row r="293" spans="2:11">
      <c r="B293" s="102"/>
      <c r="C293" s="119"/>
      <c r="D293" s="119"/>
      <c r="E293" s="119"/>
      <c r="F293" s="119"/>
      <c r="G293" s="119"/>
      <c r="H293" s="119"/>
      <c r="I293" s="103"/>
      <c r="J293" s="103"/>
      <c r="K293" s="119"/>
    </row>
    <row r="294" spans="2:11">
      <c r="B294" s="102"/>
      <c r="C294" s="119"/>
      <c r="D294" s="119"/>
      <c r="E294" s="119"/>
      <c r="F294" s="119"/>
      <c r="G294" s="119"/>
      <c r="H294" s="119"/>
      <c r="I294" s="103"/>
      <c r="J294" s="103"/>
      <c r="K294" s="119"/>
    </row>
    <row r="295" spans="2:11">
      <c r="B295" s="102"/>
      <c r="C295" s="119"/>
      <c r="D295" s="119"/>
      <c r="E295" s="119"/>
      <c r="F295" s="119"/>
      <c r="G295" s="119"/>
      <c r="H295" s="119"/>
      <c r="I295" s="103"/>
      <c r="J295" s="103"/>
      <c r="K295" s="119"/>
    </row>
    <row r="296" spans="2:11">
      <c r="B296" s="102"/>
      <c r="C296" s="119"/>
      <c r="D296" s="119"/>
      <c r="E296" s="119"/>
      <c r="F296" s="119"/>
      <c r="G296" s="119"/>
      <c r="H296" s="119"/>
      <c r="I296" s="103"/>
      <c r="J296" s="103"/>
      <c r="K296" s="119"/>
    </row>
    <row r="297" spans="2:11">
      <c r="B297" s="102"/>
      <c r="C297" s="119"/>
      <c r="D297" s="119"/>
      <c r="E297" s="119"/>
      <c r="F297" s="119"/>
      <c r="G297" s="119"/>
      <c r="H297" s="119"/>
      <c r="I297" s="103"/>
      <c r="J297" s="103"/>
      <c r="K297" s="119"/>
    </row>
    <row r="298" spans="2:11">
      <c r="B298" s="102"/>
      <c r="C298" s="119"/>
      <c r="D298" s="119"/>
      <c r="E298" s="119"/>
      <c r="F298" s="119"/>
      <c r="G298" s="119"/>
      <c r="H298" s="119"/>
      <c r="I298" s="103"/>
      <c r="J298" s="103"/>
      <c r="K298" s="119"/>
    </row>
    <row r="299" spans="2:11">
      <c r="B299" s="102"/>
      <c r="C299" s="119"/>
      <c r="D299" s="119"/>
      <c r="E299" s="119"/>
      <c r="F299" s="119"/>
      <c r="G299" s="119"/>
      <c r="H299" s="119"/>
      <c r="I299" s="103"/>
      <c r="J299" s="103"/>
      <c r="K299" s="119"/>
    </row>
    <row r="300" spans="2:11">
      <c r="B300" s="102"/>
      <c r="C300" s="119"/>
      <c r="D300" s="119"/>
      <c r="E300" s="119"/>
      <c r="F300" s="119"/>
      <c r="G300" s="119"/>
      <c r="H300" s="119"/>
      <c r="I300" s="103"/>
      <c r="J300" s="103"/>
      <c r="K300" s="119"/>
    </row>
    <row r="301" spans="2:11">
      <c r="B301" s="102"/>
      <c r="C301" s="119"/>
      <c r="D301" s="119"/>
      <c r="E301" s="119"/>
      <c r="F301" s="119"/>
      <c r="G301" s="119"/>
      <c r="H301" s="119"/>
      <c r="I301" s="103"/>
      <c r="J301" s="103"/>
      <c r="K301" s="119"/>
    </row>
    <row r="302" spans="2:11">
      <c r="B302" s="102"/>
      <c r="C302" s="119"/>
      <c r="D302" s="119"/>
      <c r="E302" s="119"/>
      <c r="F302" s="119"/>
      <c r="G302" s="119"/>
      <c r="H302" s="119"/>
      <c r="I302" s="103"/>
      <c r="J302" s="103"/>
      <c r="K302" s="119"/>
    </row>
    <row r="303" spans="2:11">
      <c r="B303" s="102"/>
      <c r="C303" s="119"/>
      <c r="D303" s="119"/>
      <c r="E303" s="119"/>
      <c r="F303" s="119"/>
      <c r="G303" s="119"/>
      <c r="H303" s="119"/>
      <c r="I303" s="103"/>
      <c r="J303" s="103"/>
      <c r="K303" s="119"/>
    </row>
    <row r="304" spans="2:11">
      <c r="B304" s="102"/>
      <c r="C304" s="119"/>
      <c r="D304" s="119"/>
      <c r="E304" s="119"/>
      <c r="F304" s="119"/>
      <c r="G304" s="119"/>
      <c r="H304" s="119"/>
      <c r="I304" s="103"/>
      <c r="J304" s="103"/>
      <c r="K304" s="119"/>
    </row>
    <row r="305" spans="2:11">
      <c r="B305" s="102"/>
      <c r="C305" s="119"/>
      <c r="D305" s="119"/>
      <c r="E305" s="119"/>
      <c r="F305" s="119"/>
      <c r="G305" s="119"/>
      <c r="H305" s="119"/>
      <c r="I305" s="103"/>
      <c r="J305" s="103"/>
      <c r="K305" s="119"/>
    </row>
    <row r="306" spans="2:11">
      <c r="B306" s="102"/>
      <c r="C306" s="119"/>
      <c r="D306" s="119"/>
      <c r="E306" s="119"/>
      <c r="F306" s="119"/>
      <c r="G306" s="119"/>
      <c r="H306" s="119"/>
      <c r="I306" s="103"/>
      <c r="J306" s="103"/>
      <c r="K306" s="119"/>
    </row>
    <row r="307" spans="2:11">
      <c r="B307" s="102"/>
      <c r="C307" s="119"/>
      <c r="D307" s="119"/>
      <c r="E307" s="119"/>
      <c r="F307" s="119"/>
      <c r="G307" s="119"/>
      <c r="H307" s="119"/>
      <c r="I307" s="103"/>
      <c r="J307" s="103"/>
      <c r="K307" s="119"/>
    </row>
    <row r="308" spans="2:11">
      <c r="B308" s="102"/>
      <c r="C308" s="119"/>
      <c r="D308" s="119"/>
      <c r="E308" s="119"/>
      <c r="F308" s="119"/>
      <c r="G308" s="119"/>
      <c r="H308" s="119"/>
      <c r="I308" s="103"/>
      <c r="J308" s="103"/>
      <c r="K308" s="119"/>
    </row>
    <row r="309" spans="2:11">
      <c r="B309" s="102"/>
      <c r="C309" s="119"/>
      <c r="D309" s="119"/>
      <c r="E309" s="119"/>
      <c r="F309" s="119"/>
      <c r="G309" s="119"/>
      <c r="H309" s="119"/>
      <c r="I309" s="103"/>
      <c r="J309" s="103"/>
      <c r="K309" s="119"/>
    </row>
    <row r="310" spans="2:11">
      <c r="B310" s="102"/>
      <c r="C310" s="119"/>
      <c r="D310" s="119"/>
      <c r="E310" s="119"/>
      <c r="F310" s="119"/>
      <c r="G310" s="119"/>
      <c r="H310" s="119"/>
      <c r="I310" s="103"/>
      <c r="J310" s="103"/>
      <c r="K310" s="119"/>
    </row>
    <row r="311" spans="2:11">
      <c r="B311" s="102"/>
      <c r="C311" s="119"/>
      <c r="D311" s="119"/>
      <c r="E311" s="119"/>
      <c r="F311" s="119"/>
      <c r="G311" s="119"/>
      <c r="H311" s="119"/>
      <c r="I311" s="103"/>
      <c r="J311" s="103"/>
      <c r="K311" s="119"/>
    </row>
    <row r="312" spans="2:11">
      <c r="B312" s="102"/>
      <c r="C312" s="119"/>
      <c r="D312" s="119"/>
      <c r="E312" s="119"/>
      <c r="F312" s="119"/>
      <c r="G312" s="119"/>
      <c r="H312" s="119"/>
      <c r="I312" s="103"/>
      <c r="J312" s="103"/>
      <c r="K312" s="119"/>
    </row>
    <row r="313" spans="2:11">
      <c r="B313" s="102"/>
      <c r="C313" s="119"/>
      <c r="D313" s="119"/>
      <c r="E313" s="119"/>
      <c r="F313" s="119"/>
      <c r="G313" s="119"/>
      <c r="H313" s="119"/>
      <c r="I313" s="103"/>
      <c r="J313" s="103"/>
      <c r="K313" s="119"/>
    </row>
    <row r="314" spans="2:11">
      <c r="B314" s="102"/>
      <c r="C314" s="119"/>
      <c r="D314" s="119"/>
      <c r="E314" s="119"/>
      <c r="F314" s="119"/>
      <c r="G314" s="119"/>
      <c r="H314" s="119"/>
      <c r="I314" s="103"/>
      <c r="J314" s="103"/>
      <c r="K314" s="119"/>
    </row>
    <row r="315" spans="2:11">
      <c r="B315" s="102"/>
      <c r="C315" s="119"/>
      <c r="D315" s="119"/>
      <c r="E315" s="119"/>
      <c r="F315" s="119"/>
      <c r="G315" s="119"/>
      <c r="H315" s="119"/>
      <c r="I315" s="103"/>
      <c r="J315" s="103"/>
      <c r="K315" s="119"/>
    </row>
    <row r="316" spans="2:11">
      <c r="B316" s="102"/>
      <c r="C316" s="119"/>
      <c r="D316" s="119"/>
      <c r="E316" s="119"/>
      <c r="F316" s="119"/>
      <c r="G316" s="119"/>
      <c r="H316" s="119"/>
      <c r="I316" s="103"/>
      <c r="J316" s="103"/>
      <c r="K316" s="119"/>
    </row>
    <row r="317" spans="2:11">
      <c r="B317" s="102"/>
      <c r="C317" s="119"/>
      <c r="D317" s="119"/>
      <c r="E317" s="119"/>
      <c r="F317" s="119"/>
      <c r="G317" s="119"/>
      <c r="H317" s="119"/>
      <c r="I317" s="103"/>
      <c r="J317" s="103"/>
      <c r="K317" s="119"/>
    </row>
    <row r="318" spans="2:11">
      <c r="B318" s="102"/>
      <c r="C318" s="119"/>
      <c r="D318" s="119"/>
      <c r="E318" s="119"/>
      <c r="F318" s="119"/>
      <c r="G318" s="119"/>
      <c r="H318" s="119"/>
      <c r="I318" s="103"/>
      <c r="J318" s="103"/>
      <c r="K318" s="119"/>
    </row>
    <row r="319" spans="2:11">
      <c r="B319" s="102"/>
      <c r="C319" s="119"/>
      <c r="D319" s="119"/>
      <c r="E319" s="119"/>
      <c r="F319" s="119"/>
      <c r="G319" s="119"/>
      <c r="H319" s="119"/>
      <c r="I319" s="103"/>
      <c r="J319" s="103"/>
      <c r="K319" s="119"/>
    </row>
    <row r="320" spans="2:11">
      <c r="B320" s="102"/>
      <c r="C320" s="119"/>
      <c r="D320" s="119"/>
      <c r="E320" s="119"/>
      <c r="F320" s="119"/>
      <c r="G320" s="119"/>
      <c r="H320" s="119"/>
      <c r="I320" s="103"/>
      <c r="J320" s="103"/>
      <c r="K320" s="119"/>
    </row>
    <row r="321" spans="2:11">
      <c r="B321" s="102"/>
      <c r="C321" s="119"/>
      <c r="D321" s="119"/>
      <c r="E321" s="119"/>
      <c r="F321" s="119"/>
      <c r="G321" s="119"/>
      <c r="H321" s="119"/>
      <c r="I321" s="103"/>
      <c r="J321" s="103"/>
      <c r="K321" s="119"/>
    </row>
    <row r="322" spans="2:11">
      <c r="B322" s="102"/>
      <c r="C322" s="119"/>
      <c r="D322" s="119"/>
      <c r="E322" s="119"/>
      <c r="F322" s="119"/>
      <c r="G322" s="119"/>
      <c r="H322" s="119"/>
      <c r="I322" s="103"/>
      <c r="J322" s="103"/>
      <c r="K322" s="119"/>
    </row>
    <row r="323" spans="2:11">
      <c r="B323" s="102"/>
      <c r="C323" s="119"/>
      <c r="D323" s="119"/>
      <c r="E323" s="119"/>
      <c r="F323" s="119"/>
      <c r="G323" s="119"/>
      <c r="H323" s="119"/>
      <c r="I323" s="103"/>
      <c r="J323" s="103"/>
      <c r="K323" s="119"/>
    </row>
    <row r="324" spans="2:11">
      <c r="B324" s="102"/>
      <c r="C324" s="119"/>
      <c r="D324" s="119"/>
      <c r="E324" s="119"/>
      <c r="F324" s="119"/>
      <c r="G324" s="119"/>
      <c r="H324" s="119"/>
      <c r="I324" s="103"/>
      <c r="J324" s="103"/>
      <c r="K324" s="119"/>
    </row>
    <row r="325" spans="2:11">
      <c r="B325" s="102"/>
      <c r="C325" s="119"/>
      <c r="D325" s="119"/>
      <c r="E325" s="119"/>
      <c r="F325" s="119"/>
      <c r="G325" s="119"/>
      <c r="H325" s="119"/>
      <c r="I325" s="103"/>
      <c r="J325" s="103"/>
      <c r="K325" s="119"/>
    </row>
    <row r="326" spans="2:11">
      <c r="B326" s="102"/>
      <c r="C326" s="119"/>
      <c r="D326" s="119"/>
      <c r="E326" s="119"/>
      <c r="F326" s="119"/>
      <c r="G326" s="119"/>
      <c r="H326" s="119"/>
      <c r="I326" s="103"/>
      <c r="J326" s="103"/>
      <c r="K326" s="119"/>
    </row>
    <row r="327" spans="2:11">
      <c r="B327" s="102"/>
      <c r="C327" s="119"/>
      <c r="D327" s="119"/>
      <c r="E327" s="119"/>
      <c r="F327" s="119"/>
      <c r="G327" s="119"/>
      <c r="H327" s="119"/>
      <c r="I327" s="103"/>
      <c r="J327" s="103"/>
      <c r="K327" s="119"/>
    </row>
    <row r="328" spans="2:11">
      <c r="B328" s="102"/>
      <c r="C328" s="119"/>
      <c r="D328" s="119"/>
      <c r="E328" s="119"/>
      <c r="F328" s="119"/>
      <c r="G328" s="119"/>
      <c r="H328" s="119"/>
      <c r="I328" s="103"/>
      <c r="J328" s="103"/>
      <c r="K328" s="119"/>
    </row>
    <row r="329" spans="2:11">
      <c r="B329" s="102"/>
      <c r="C329" s="119"/>
      <c r="D329" s="119"/>
      <c r="E329" s="119"/>
      <c r="F329" s="119"/>
      <c r="G329" s="119"/>
      <c r="H329" s="119"/>
      <c r="I329" s="103"/>
      <c r="J329" s="103"/>
      <c r="K329" s="119"/>
    </row>
    <row r="330" spans="2:11">
      <c r="B330" s="102"/>
      <c r="C330" s="119"/>
      <c r="D330" s="119"/>
      <c r="E330" s="119"/>
      <c r="F330" s="119"/>
      <c r="G330" s="119"/>
      <c r="H330" s="119"/>
      <c r="I330" s="103"/>
      <c r="J330" s="103"/>
      <c r="K330" s="119"/>
    </row>
    <row r="331" spans="2:11">
      <c r="B331" s="102"/>
      <c r="C331" s="119"/>
      <c r="D331" s="119"/>
      <c r="E331" s="119"/>
      <c r="F331" s="119"/>
      <c r="G331" s="119"/>
      <c r="H331" s="119"/>
      <c r="I331" s="103"/>
      <c r="J331" s="103"/>
      <c r="K331" s="119"/>
    </row>
    <row r="332" spans="2:11">
      <c r="B332" s="102"/>
      <c r="C332" s="119"/>
      <c r="D332" s="119"/>
      <c r="E332" s="119"/>
      <c r="F332" s="119"/>
      <c r="G332" s="119"/>
      <c r="H332" s="119"/>
      <c r="I332" s="103"/>
      <c r="J332" s="103"/>
      <c r="K332" s="119"/>
    </row>
    <row r="333" spans="2:11">
      <c r="B333" s="102"/>
      <c r="C333" s="119"/>
      <c r="D333" s="119"/>
      <c r="E333" s="119"/>
      <c r="F333" s="119"/>
      <c r="G333" s="119"/>
      <c r="H333" s="119"/>
      <c r="I333" s="103"/>
      <c r="J333" s="103"/>
      <c r="K333" s="119"/>
    </row>
    <row r="334" spans="2:11">
      <c r="B334" s="102"/>
      <c r="C334" s="119"/>
      <c r="D334" s="119"/>
      <c r="E334" s="119"/>
      <c r="F334" s="119"/>
      <c r="G334" s="119"/>
      <c r="H334" s="119"/>
      <c r="I334" s="103"/>
      <c r="J334" s="103"/>
      <c r="K334" s="119"/>
    </row>
    <row r="335" spans="2:11">
      <c r="B335" s="102"/>
      <c r="C335" s="119"/>
      <c r="D335" s="119"/>
      <c r="E335" s="119"/>
      <c r="F335" s="119"/>
      <c r="G335" s="119"/>
      <c r="H335" s="119"/>
      <c r="I335" s="103"/>
      <c r="J335" s="103"/>
      <c r="K335" s="119"/>
    </row>
    <row r="336" spans="2:11">
      <c r="B336" s="102"/>
      <c r="C336" s="119"/>
      <c r="D336" s="119"/>
      <c r="E336" s="119"/>
      <c r="F336" s="119"/>
      <c r="G336" s="119"/>
      <c r="H336" s="119"/>
      <c r="I336" s="103"/>
      <c r="J336" s="103"/>
      <c r="K336" s="119"/>
    </row>
    <row r="337" spans="2:11">
      <c r="B337" s="102"/>
      <c r="C337" s="119"/>
      <c r="D337" s="119"/>
      <c r="E337" s="119"/>
      <c r="F337" s="119"/>
      <c r="G337" s="119"/>
      <c r="H337" s="119"/>
      <c r="I337" s="103"/>
      <c r="J337" s="103"/>
      <c r="K337" s="119"/>
    </row>
    <row r="338" spans="2:11">
      <c r="B338" s="102"/>
      <c r="C338" s="119"/>
      <c r="D338" s="119"/>
      <c r="E338" s="119"/>
      <c r="F338" s="119"/>
      <c r="G338" s="119"/>
      <c r="H338" s="119"/>
      <c r="I338" s="103"/>
      <c r="J338" s="103"/>
      <c r="K338" s="119"/>
    </row>
    <row r="339" spans="2:11">
      <c r="B339" s="102"/>
      <c r="C339" s="119"/>
      <c r="D339" s="119"/>
      <c r="E339" s="119"/>
      <c r="F339" s="119"/>
      <c r="G339" s="119"/>
      <c r="H339" s="119"/>
      <c r="I339" s="103"/>
      <c r="J339" s="103"/>
      <c r="K339" s="119"/>
    </row>
    <row r="340" spans="2:11">
      <c r="B340" s="102"/>
      <c r="C340" s="119"/>
      <c r="D340" s="119"/>
      <c r="E340" s="119"/>
      <c r="F340" s="119"/>
      <c r="G340" s="119"/>
      <c r="H340" s="119"/>
      <c r="I340" s="103"/>
      <c r="J340" s="103"/>
      <c r="K340" s="119"/>
    </row>
    <row r="341" spans="2:11">
      <c r="B341" s="102"/>
      <c r="C341" s="119"/>
      <c r="D341" s="119"/>
      <c r="E341" s="119"/>
      <c r="F341" s="119"/>
      <c r="G341" s="119"/>
      <c r="H341" s="119"/>
      <c r="I341" s="103"/>
      <c r="J341" s="103"/>
      <c r="K341" s="119"/>
    </row>
    <row r="342" spans="2:11">
      <c r="B342" s="102"/>
      <c r="C342" s="119"/>
      <c r="D342" s="119"/>
      <c r="E342" s="119"/>
      <c r="F342" s="119"/>
      <c r="G342" s="119"/>
      <c r="H342" s="119"/>
      <c r="I342" s="103"/>
      <c r="J342" s="103"/>
      <c r="K342" s="119"/>
    </row>
    <row r="343" spans="2:11">
      <c r="B343" s="102"/>
      <c r="C343" s="119"/>
      <c r="D343" s="119"/>
      <c r="E343" s="119"/>
      <c r="F343" s="119"/>
      <c r="G343" s="119"/>
      <c r="H343" s="119"/>
      <c r="I343" s="103"/>
      <c r="J343" s="103"/>
      <c r="K343" s="119"/>
    </row>
    <row r="344" spans="2:11">
      <c r="B344" s="102"/>
      <c r="C344" s="119"/>
      <c r="D344" s="119"/>
      <c r="E344" s="119"/>
      <c r="F344" s="119"/>
      <c r="G344" s="119"/>
      <c r="H344" s="119"/>
      <c r="I344" s="103"/>
      <c r="J344" s="103"/>
      <c r="K344" s="119"/>
    </row>
    <row r="345" spans="2:11">
      <c r="B345" s="102"/>
      <c r="C345" s="119"/>
      <c r="D345" s="119"/>
      <c r="E345" s="119"/>
      <c r="F345" s="119"/>
      <c r="G345" s="119"/>
      <c r="H345" s="119"/>
      <c r="I345" s="103"/>
      <c r="J345" s="103"/>
      <c r="K345" s="119"/>
    </row>
    <row r="346" spans="2:11">
      <c r="B346" s="102"/>
      <c r="C346" s="119"/>
      <c r="D346" s="119"/>
      <c r="E346" s="119"/>
      <c r="F346" s="119"/>
      <c r="G346" s="119"/>
      <c r="H346" s="119"/>
      <c r="I346" s="103"/>
      <c r="J346" s="103"/>
      <c r="K346" s="119"/>
    </row>
    <row r="347" spans="2:11">
      <c r="B347" s="102"/>
      <c r="C347" s="119"/>
      <c r="D347" s="119"/>
      <c r="E347" s="119"/>
      <c r="F347" s="119"/>
      <c r="G347" s="119"/>
      <c r="H347" s="119"/>
      <c r="I347" s="103"/>
      <c r="J347" s="103"/>
      <c r="K347" s="119"/>
    </row>
    <row r="348" spans="2:11">
      <c r="B348" s="102"/>
      <c r="C348" s="119"/>
      <c r="D348" s="119"/>
      <c r="E348" s="119"/>
      <c r="F348" s="119"/>
      <c r="G348" s="119"/>
      <c r="H348" s="119"/>
      <c r="I348" s="103"/>
      <c r="J348" s="103"/>
      <c r="K348" s="119"/>
    </row>
    <row r="349" spans="2:11">
      <c r="B349" s="102"/>
      <c r="C349" s="119"/>
      <c r="D349" s="119"/>
      <c r="E349" s="119"/>
      <c r="F349" s="119"/>
      <c r="G349" s="119"/>
      <c r="H349" s="119"/>
      <c r="I349" s="103"/>
      <c r="J349" s="103"/>
      <c r="K349" s="119"/>
    </row>
    <row r="350" spans="2:11">
      <c r="B350" s="102"/>
      <c r="C350" s="119"/>
      <c r="D350" s="119"/>
      <c r="E350" s="119"/>
      <c r="F350" s="119"/>
      <c r="G350" s="119"/>
      <c r="H350" s="119"/>
      <c r="I350" s="103"/>
      <c r="J350" s="103"/>
      <c r="K350" s="119"/>
    </row>
    <row r="351" spans="2:11">
      <c r="B351" s="102"/>
      <c r="C351" s="119"/>
      <c r="D351" s="119"/>
      <c r="E351" s="119"/>
      <c r="F351" s="119"/>
      <c r="G351" s="119"/>
      <c r="H351" s="119"/>
      <c r="I351" s="103"/>
      <c r="J351" s="103"/>
      <c r="K351" s="119"/>
    </row>
    <row r="352" spans="2:11">
      <c r="B352" s="102"/>
      <c r="C352" s="119"/>
      <c r="D352" s="119"/>
      <c r="E352" s="119"/>
      <c r="F352" s="119"/>
      <c r="G352" s="119"/>
      <c r="H352" s="119"/>
      <c r="I352" s="103"/>
      <c r="J352" s="103"/>
      <c r="K352" s="119"/>
    </row>
    <row r="353" spans="2:11">
      <c r="B353" s="102"/>
      <c r="C353" s="119"/>
      <c r="D353" s="119"/>
      <c r="E353" s="119"/>
      <c r="F353" s="119"/>
      <c r="G353" s="119"/>
      <c r="H353" s="119"/>
      <c r="I353" s="103"/>
      <c r="J353" s="103"/>
      <c r="K353" s="119"/>
    </row>
    <row r="354" spans="2:11">
      <c r="B354" s="102"/>
      <c r="C354" s="119"/>
      <c r="D354" s="119"/>
      <c r="E354" s="119"/>
      <c r="F354" s="119"/>
      <c r="G354" s="119"/>
      <c r="H354" s="119"/>
      <c r="I354" s="103"/>
      <c r="J354" s="103"/>
      <c r="K354" s="119"/>
    </row>
    <row r="355" spans="2:11">
      <c r="B355" s="102"/>
      <c r="C355" s="119"/>
      <c r="D355" s="119"/>
      <c r="E355" s="119"/>
      <c r="F355" s="119"/>
      <c r="G355" s="119"/>
      <c r="H355" s="119"/>
      <c r="I355" s="103"/>
      <c r="J355" s="103"/>
      <c r="K355" s="119"/>
    </row>
    <row r="356" spans="2:11">
      <c r="B356" s="102"/>
      <c r="C356" s="119"/>
      <c r="D356" s="119"/>
      <c r="E356" s="119"/>
      <c r="F356" s="119"/>
      <c r="G356" s="119"/>
      <c r="H356" s="119"/>
      <c r="I356" s="103"/>
      <c r="J356" s="103"/>
      <c r="K356" s="119"/>
    </row>
    <row r="357" spans="2:11">
      <c r="B357" s="102"/>
      <c r="C357" s="119"/>
      <c r="D357" s="119"/>
      <c r="E357" s="119"/>
      <c r="F357" s="119"/>
      <c r="G357" s="119"/>
      <c r="H357" s="119"/>
      <c r="I357" s="103"/>
      <c r="J357" s="103"/>
      <c r="K357" s="119"/>
    </row>
    <row r="358" spans="2:11">
      <c r="B358" s="102"/>
      <c r="C358" s="119"/>
      <c r="D358" s="119"/>
      <c r="E358" s="119"/>
      <c r="F358" s="119"/>
      <c r="G358" s="119"/>
      <c r="H358" s="119"/>
      <c r="I358" s="103"/>
      <c r="J358" s="103"/>
      <c r="K358" s="119"/>
    </row>
    <row r="359" spans="2:11">
      <c r="B359" s="102"/>
      <c r="C359" s="119"/>
      <c r="D359" s="119"/>
      <c r="E359" s="119"/>
      <c r="F359" s="119"/>
      <c r="G359" s="119"/>
      <c r="H359" s="119"/>
      <c r="I359" s="103"/>
      <c r="J359" s="103"/>
      <c r="K359" s="119"/>
    </row>
    <row r="360" spans="2:11">
      <c r="B360" s="102"/>
      <c r="C360" s="119"/>
      <c r="D360" s="119"/>
      <c r="E360" s="119"/>
      <c r="F360" s="119"/>
      <c r="G360" s="119"/>
      <c r="H360" s="119"/>
      <c r="I360" s="103"/>
      <c r="J360" s="103"/>
      <c r="K360" s="119"/>
    </row>
    <row r="361" spans="2:11">
      <c r="B361" s="102"/>
      <c r="C361" s="119"/>
      <c r="D361" s="119"/>
      <c r="E361" s="119"/>
      <c r="F361" s="119"/>
      <c r="G361" s="119"/>
      <c r="H361" s="119"/>
      <c r="I361" s="103"/>
      <c r="J361" s="103"/>
      <c r="K361" s="119"/>
    </row>
    <row r="362" spans="2:11">
      <c r="B362" s="102"/>
      <c r="C362" s="119"/>
      <c r="D362" s="119"/>
      <c r="E362" s="119"/>
      <c r="F362" s="119"/>
      <c r="G362" s="119"/>
      <c r="H362" s="119"/>
      <c r="I362" s="103"/>
      <c r="J362" s="103"/>
      <c r="K362" s="119"/>
    </row>
    <row r="363" spans="2:11">
      <c r="B363" s="102"/>
      <c r="C363" s="119"/>
      <c r="D363" s="119"/>
      <c r="E363" s="119"/>
      <c r="F363" s="119"/>
      <c r="G363" s="119"/>
      <c r="H363" s="119"/>
      <c r="I363" s="103"/>
      <c r="J363" s="103"/>
      <c r="K363" s="119"/>
    </row>
    <row r="364" spans="2:11">
      <c r="B364" s="102"/>
      <c r="C364" s="119"/>
      <c r="D364" s="119"/>
      <c r="E364" s="119"/>
      <c r="F364" s="119"/>
      <c r="G364" s="119"/>
      <c r="H364" s="119"/>
      <c r="I364" s="103"/>
      <c r="J364" s="103"/>
      <c r="K364" s="119"/>
    </row>
    <row r="365" spans="2:11">
      <c r="B365" s="102"/>
      <c r="C365" s="119"/>
      <c r="D365" s="119"/>
      <c r="E365" s="119"/>
      <c r="F365" s="119"/>
      <c r="G365" s="119"/>
      <c r="H365" s="119"/>
      <c r="I365" s="103"/>
      <c r="J365" s="103"/>
      <c r="K365" s="119"/>
    </row>
    <row r="366" spans="2:11">
      <c r="B366" s="102"/>
      <c r="C366" s="119"/>
      <c r="D366" s="119"/>
      <c r="E366" s="119"/>
      <c r="F366" s="119"/>
      <c r="G366" s="119"/>
      <c r="H366" s="119"/>
      <c r="I366" s="103"/>
      <c r="J366" s="103"/>
      <c r="K366" s="119"/>
    </row>
    <row r="367" spans="2:11">
      <c r="B367" s="102"/>
      <c r="C367" s="119"/>
      <c r="D367" s="119"/>
      <c r="E367" s="119"/>
      <c r="F367" s="119"/>
      <c r="G367" s="119"/>
      <c r="H367" s="119"/>
      <c r="I367" s="103"/>
      <c r="J367" s="103"/>
      <c r="K367" s="119"/>
    </row>
    <row r="368" spans="2:11">
      <c r="B368" s="102"/>
      <c r="C368" s="119"/>
      <c r="D368" s="119"/>
      <c r="E368" s="119"/>
      <c r="F368" s="119"/>
      <c r="G368" s="119"/>
      <c r="H368" s="119"/>
      <c r="I368" s="103"/>
      <c r="J368" s="103"/>
      <c r="K368" s="119"/>
    </row>
    <row r="369" spans="2:11">
      <c r="B369" s="102"/>
      <c r="C369" s="119"/>
      <c r="D369" s="119"/>
      <c r="E369" s="119"/>
      <c r="F369" s="119"/>
      <c r="G369" s="119"/>
      <c r="H369" s="119"/>
      <c r="I369" s="103"/>
      <c r="J369" s="103"/>
      <c r="K369" s="119"/>
    </row>
    <row r="370" spans="2:11">
      <c r="B370" s="102"/>
      <c r="C370" s="119"/>
      <c r="D370" s="119"/>
      <c r="E370" s="119"/>
      <c r="F370" s="119"/>
      <c r="G370" s="119"/>
      <c r="H370" s="119"/>
      <c r="I370" s="103"/>
      <c r="J370" s="103"/>
      <c r="K370" s="119"/>
    </row>
    <row r="371" spans="2:11">
      <c r="B371" s="102"/>
      <c r="C371" s="119"/>
      <c r="D371" s="119"/>
      <c r="E371" s="119"/>
      <c r="F371" s="119"/>
      <c r="G371" s="119"/>
      <c r="H371" s="119"/>
      <c r="I371" s="103"/>
      <c r="J371" s="103"/>
      <c r="K371" s="119"/>
    </row>
    <row r="372" spans="2:11">
      <c r="B372" s="102"/>
      <c r="C372" s="119"/>
      <c r="D372" s="119"/>
      <c r="E372" s="119"/>
      <c r="F372" s="119"/>
      <c r="G372" s="119"/>
      <c r="H372" s="119"/>
      <c r="I372" s="103"/>
      <c r="J372" s="103"/>
      <c r="K372" s="119"/>
    </row>
    <row r="373" spans="2:11">
      <c r="B373" s="102"/>
      <c r="C373" s="119"/>
      <c r="D373" s="119"/>
      <c r="E373" s="119"/>
      <c r="F373" s="119"/>
      <c r="G373" s="119"/>
      <c r="H373" s="119"/>
      <c r="I373" s="103"/>
      <c r="J373" s="103"/>
      <c r="K373" s="119"/>
    </row>
    <row r="374" spans="2:11">
      <c r="B374" s="102"/>
      <c r="C374" s="119"/>
      <c r="D374" s="119"/>
      <c r="E374" s="119"/>
      <c r="F374" s="119"/>
      <c r="G374" s="119"/>
      <c r="H374" s="119"/>
      <c r="I374" s="103"/>
      <c r="J374" s="103"/>
      <c r="K374" s="119"/>
    </row>
    <row r="375" spans="2:11">
      <c r="B375" s="102"/>
      <c r="C375" s="119"/>
      <c r="D375" s="119"/>
      <c r="E375" s="119"/>
      <c r="F375" s="119"/>
      <c r="G375" s="119"/>
      <c r="H375" s="119"/>
      <c r="I375" s="103"/>
      <c r="J375" s="103"/>
      <c r="K375" s="119"/>
    </row>
    <row r="376" spans="2:11">
      <c r="B376" s="102"/>
      <c r="C376" s="119"/>
      <c r="D376" s="119"/>
      <c r="E376" s="119"/>
      <c r="F376" s="119"/>
      <c r="G376" s="119"/>
      <c r="H376" s="119"/>
      <c r="I376" s="103"/>
      <c r="J376" s="103"/>
      <c r="K376" s="119"/>
    </row>
    <row r="377" spans="2:11">
      <c r="B377" s="102"/>
      <c r="C377" s="119"/>
      <c r="D377" s="119"/>
      <c r="E377" s="119"/>
      <c r="F377" s="119"/>
      <c r="G377" s="119"/>
      <c r="H377" s="119"/>
      <c r="I377" s="103"/>
      <c r="J377" s="103"/>
      <c r="K377" s="119"/>
    </row>
    <row r="378" spans="2:11">
      <c r="B378" s="102"/>
      <c r="C378" s="119"/>
      <c r="D378" s="119"/>
      <c r="E378" s="119"/>
      <c r="F378" s="119"/>
      <c r="G378" s="119"/>
      <c r="H378" s="119"/>
      <c r="I378" s="103"/>
      <c r="J378" s="103"/>
      <c r="K378" s="119"/>
    </row>
    <row r="379" spans="2:11">
      <c r="B379" s="102"/>
      <c r="C379" s="119"/>
      <c r="D379" s="119"/>
      <c r="E379" s="119"/>
      <c r="F379" s="119"/>
      <c r="G379" s="119"/>
      <c r="H379" s="119"/>
      <c r="I379" s="103"/>
      <c r="J379" s="103"/>
      <c r="K379" s="119"/>
    </row>
    <row r="380" spans="2:11">
      <c r="B380" s="102"/>
      <c r="C380" s="119"/>
      <c r="D380" s="119"/>
      <c r="E380" s="119"/>
      <c r="F380" s="119"/>
      <c r="G380" s="119"/>
      <c r="H380" s="119"/>
      <c r="I380" s="103"/>
      <c r="J380" s="103"/>
      <c r="K380" s="119"/>
    </row>
    <row r="381" spans="2:11">
      <c r="B381" s="102"/>
      <c r="C381" s="119"/>
      <c r="D381" s="119"/>
      <c r="E381" s="119"/>
      <c r="F381" s="119"/>
      <c r="G381" s="119"/>
      <c r="H381" s="119"/>
      <c r="I381" s="103"/>
      <c r="J381" s="103"/>
      <c r="K381" s="119"/>
    </row>
    <row r="382" spans="2:11">
      <c r="B382" s="102"/>
      <c r="C382" s="119"/>
      <c r="D382" s="119"/>
      <c r="E382" s="119"/>
      <c r="F382" s="119"/>
      <c r="G382" s="119"/>
      <c r="H382" s="119"/>
      <c r="I382" s="103"/>
      <c r="J382" s="103"/>
      <c r="K382" s="119"/>
    </row>
    <row r="383" spans="2:11">
      <c r="B383" s="102"/>
      <c r="C383" s="119"/>
      <c r="D383" s="119"/>
      <c r="E383" s="119"/>
      <c r="F383" s="119"/>
      <c r="G383" s="119"/>
      <c r="H383" s="119"/>
      <c r="I383" s="103"/>
      <c r="J383" s="103"/>
      <c r="K383" s="119"/>
    </row>
    <row r="384" spans="2:11">
      <c r="B384" s="102"/>
      <c r="C384" s="119"/>
      <c r="D384" s="119"/>
      <c r="E384" s="119"/>
      <c r="F384" s="119"/>
      <c r="G384" s="119"/>
      <c r="H384" s="119"/>
      <c r="I384" s="103"/>
      <c r="J384" s="103"/>
      <c r="K384" s="119"/>
    </row>
    <row r="385" spans="2:11">
      <c r="B385" s="102"/>
      <c r="C385" s="119"/>
      <c r="D385" s="119"/>
      <c r="E385" s="119"/>
      <c r="F385" s="119"/>
      <c r="G385" s="119"/>
      <c r="H385" s="119"/>
      <c r="I385" s="103"/>
      <c r="J385" s="103"/>
      <c r="K385" s="119"/>
    </row>
    <row r="386" spans="2:11">
      <c r="B386" s="102"/>
      <c r="C386" s="119"/>
      <c r="D386" s="119"/>
      <c r="E386" s="119"/>
      <c r="F386" s="119"/>
      <c r="G386" s="119"/>
      <c r="H386" s="119"/>
      <c r="I386" s="103"/>
      <c r="J386" s="103"/>
      <c r="K386" s="119"/>
    </row>
    <row r="387" spans="2:11">
      <c r="B387" s="102"/>
      <c r="C387" s="119"/>
      <c r="D387" s="119"/>
      <c r="E387" s="119"/>
      <c r="F387" s="119"/>
      <c r="G387" s="119"/>
      <c r="H387" s="119"/>
      <c r="I387" s="103"/>
      <c r="J387" s="103"/>
      <c r="K387" s="119"/>
    </row>
    <row r="388" spans="2:11">
      <c r="B388" s="102"/>
      <c r="C388" s="119"/>
      <c r="D388" s="119"/>
      <c r="E388" s="119"/>
      <c r="F388" s="119"/>
      <c r="G388" s="119"/>
      <c r="H388" s="119"/>
      <c r="I388" s="103"/>
      <c r="J388" s="103"/>
      <c r="K388" s="119"/>
    </row>
    <row r="389" spans="2:11">
      <c r="B389" s="102"/>
      <c r="C389" s="119"/>
      <c r="D389" s="119"/>
      <c r="E389" s="119"/>
      <c r="F389" s="119"/>
      <c r="G389" s="119"/>
      <c r="H389" s="119"/>
      <c r="I389" s="103"/>
      <c r="J389" s="103"/>
      <c r="K389" s="119"/>
    </row>
    <row r="390" spans="2:11">
      <c r="B390" s="102"/>
      <c r="C390" s="119"/>
      <c r="D390" s="119"/>
      <c r="E390" s="119"/>
      <c r="F390" s="119"/>
      <c r="G390" s="119"/>
      <c r="H390" s="119"/>
      <c r="I390" s="103"/>
      <c r="J390" s="103"/>
      <c r="K390" s="119"/>
    </row>
    <row r="391" spans="2:11">
      <c r="B391" s="102"/>
      <c r="C391" s="119"/>
      <c r="D391" s="119"/>
      <c r="E391" s="119"/>
      <c r="F391" s="119"/>
      <c r="G391" s="119"/>
      <c r="H391" s="119"/>
      <c r="I391" s="103"/>
      <c r="J391" s="103"/>
      <c r="K391" s="119"/>
    </row>
    <row r="392" spans="2:11">
      <c r="B392" s="102"/>
      <c r="C392" s="119"/>
      <c r="D392" s="119"/>
      <c r="E392" s="119"/>
      <c r="F392" s="119"/>
      <c r="G392" s="119"/>
      <c r="H392" s="119"/>
      <c r="I392" s="103"/>
      <c r="J392" s="103"/>
      <c r="K392" s="119"/>
    </row>
    <row r="393" spans="2:11">
      <c r="B393" s="102"/>
      <c r="C393" s="119"/>
      <c r="D393" s="119"/>
      <c r="E393" s="119"/>
      <c r="F393" s="119"/>
      <c r="G393" s="119"/>
      <c r="H393" s="119"/>
      <c r="I393" s="103"/>
      <c r="J393" s="103"/>
      <c r="K393" s="119"/>
    </row>
    <row r="394" spans="2:11">
      <c r="B394" s="102"/>
      <c r="C394" s="119"/>
      <c r="D394" s="119"/>
      <c r="E394" s="119"/>
      <c r="F394" s="119"/>
      <c r="G394" s="119"/>
      <c r="H394" s="119"/>
      <c r="I394" s="103"/>
      <c r="J394" s="103"/>
      <c r="K394" s="119"/>
    </row>
    <row r="395" spans="2:11">
      <c r="B395" s="102"/>
      <c r="C395" s="119"/>
      <c r="D395" s="119"/>
      <c r="E395" s="119"/>
      <c r="F395" s="119"/>
      <c r="G395" s="119"/>
      <c r="H395" s="119"/>
      <c r="I395" s="103"/>
      <c r="J395" s="103"/>
      <c r="K395" s="119"/>
    </row>
    <row r="396" spans="2:11">
      <c r="B396" s="102"/>
      <c r="C396" s="119"/>
      <c r="D396" s="119"/>
      <c r="E396" s="119"/>
      <c r="F396" s="119"/>
      <c r="G396" s="119"/>
      <c r="H396" s="119"/>
      <c r="I396" s="103"/>
      <c r="J396" s="103"/>
      <c r="K396" s="119"/>
    </row>
    <row r="397" spans="2:11">
      <c r="B397" s="102"/>
      <c r="C397" s="119"/>
      <c r="D397" s="119"/>
      <c r="E397" s="119"/>
      <c r="F397" s="119"/>
      <c r="G397" s="119"/>
      <c r="H397" s="119"/>
      <c r="I397" s="103"/>
      <c r="J397" s="103"/>
      <c r="K397" s="119"/>
    </row>
    <row r="398" spans="2:11">
      <c r="B398" s="102"/>
      <c r="C398" s="119"/>
      <c r="D398" s="119"/>
      <c r="E398" s="119"/>
      <c r="F398" s="119"/>
      <c r="G398" s="119"/>
      <c r="H398" s="119"/>
      <c r="I398" s="103"/>
      <c r="J398" s="103"/>
      <c r="K398" s="119"/>
    </row>
    <row r="399" spans="2:11">
      <c r="B399" s="102"/>
      <c r="C399" s="119"/>
      <c r="D399" s="119"/>
      <c r="E399" s="119"/>
      <c r="F399" s="119"/>
      <c r="G399" s="119"/>
      <c r="H399" s="119"/>
      <c r="I399" s="103"/>
      <c r="J399" s="103"/>
      <c r="K399" s="119"/>
    </row>
    <row r="400" spans="2:11">
      <c r="B400" s="102"/>
      <c r="C400" s="119"/>
      <c r="D400" s="119"/>
      <c r="E400" s="119"/>
      <c r="F400" s="119"/>
      <c r="G400" s="119"/>
      <c r="H400" s="119"/>
      <c r="I400" s="103"/>
      <c r="J400" s="103"/>
      <c r="K400" s="119"/>
    </row>
    <row r="401" spans="2:11">
      <c r="B401" s="102"/>
      <c r="C401" s="119"/>
      <c r="D401" s="119"/>
      <c r="E401" s="119"/>
      <c r="F401" s="119"/>
      <c r="G401" s="119"/>
      <c r="H401" s="119"/>
      <c r="I401" s="103"/>
      <c r="J401" s="103"/>
      <c r="K401" s="119"/>
    </row>
    <row r="402" spans="2:11">
      <c r="B402" s="102"/>
      <c r="C402" s="119"/>
      <c r="D402" s="119"/>
      <c r="E402" s="119"/>
      <c r="F402" s="119"/>
      <c r="G402" s="119"/>
      <c r="H402" s="119"/>
      <c r="I402" s="103"/>
      <c r="J402" s="103"/>
      <c r="K402" s="119"/>
    </row>
    <row r="403" spans="2:11">
      <c r="B403" s="102"/>
      <c r="C403" s="119"/>
      <c r="D403" s="119"/>
      <c r="E403" s="119"/>
      <c r="F403" s="119"/>
      <c r="G403" s="119"/>
      <c r="H403" s="119"/>
      <c r="I403" s="103"/>
      <c r="J403" s="103"/>
      <c r="K403" s="119"/>
    </row>
    <row r="404" spans="2:11">
      <c r="B404" s="102"/>
      <c r="C404" s="119"/>
      <c r="D404" s="119"/>
      <c r="E404" s="119"/>
      <c r="F404" s="119"/>
      <c r="G404" s="119"/>
      <c r="H404" s="119"/>
      <c r="I404" s="103"/>
      <c r="J404" s="103"/>
      <c r="K404" s="119"/>
    </row>
    <row r="405" spans="2:11">
      <c r="B405" s="102"/>
      <c r="C405" s="119"/>
      <c r="D405" s="119"/>
      <c r="E405" s="119"/>
      <c r="F405" s="119"/>
      <c r="G405" s="119"/>
      <c r="H405" s="119"/>
      <c r="I405" s="103"/>
      <c r="J405" s="103"/>
      <c r="K405" s="119"/>
    </row>
    <row r="406" spans="2:11">
      <c r="B406" s="102"/>
      <c r="C406" s="119"/>
      <c r="D406" s="119"/>
      <c r="E406" s="119"/>
      <c r="F406" s="119"/>
      <c r="G406" s="119"/>
      <c r="H406" s="119"/>
      <c r="I406" s="103"/>
      <c r="J406" s="103"/>
      <c r="K406" s="119"/>
    </row>
    <row r="407" spans="2:11">
      <c r="B407" s="102"/>
      <c r="C407" s="119"/>
      <c r="D407" s="119"/>
      <c r="E407" s="119"/>
      <c r="F407" s="119"/>
      <c r="G407" s="119"/>
      <c r="H407" s="119"/>
      <c r="I407" s="103"/>
      <c r="J407" s="103"/>
      <c r="K407" s="119"/>
    </row>
    <row r="408" spans="2:11">
      <c r="B408" s="102"/>
      <c r="C408" s="119"/>
      <c r="D408" s="119"/>
      <c r="E408" s="119"/>
      <c r="F408" s="119"/>
      <c r="G408" s="119"/>
      <c r="H408" s="119"/>
      <c r="I408" s="103"/>
      <c r="J408" s="103"/>
      <c r="K408" s="119"/>
    </row>
    <row r="409" spans="2:11">
      <c r="B409" s="102"/>
      <c r="C409" s="119"/>
      <c r="D409" s="119"/>
      <c r="E409" s="119"/>
      <c r="F409" s="119"/>
      <c r="G409" s="119"/>
      <c r="H409" s="119"/>
      <c r="I409" s="103"/>
      <c r="J409" s="103"/>
      <c r="K409" s="119"/>
    </row>
    <row r="410" spans="2:11">
      <c r="B410" s="102"/>
      <c r="C410" s="119"/>
      <c r="D410" s="119"/>
      <c r="E410" s="119"/>
      <c r="F410" s="119"/>
      <c r="G410" s="119"/>
      <c r="H410" s="119"/>
      <c r="I410" s="103"/>
      <c r="J410" s="103"/>
      <c r="K410" s="119"/>
    </row>
    <row r="411" spans="2:11">
      <c r="B411" s="102"/>
      <c r="C411" s="119"/>
      <c r="D411" s="119"/>
      <c r="E411" s="119"/>
      <c r="F411" s="119"/>
      <c r="G411" s="119"/>
      <c r="H411" s="119"/>
      <c r="I411" s="103"/>
      <c r="J411" s="103"/>
      <c r="K411" s="119"/>
    </row>
    <row r="412" spans="2:11">
      <c r="B412" s="102"/>
      <c r="C412" s="119"/>
      <c r="D412" s="119"/>
      <c r="E412" s="119"/>
      <c r="F412" s="119"/>
      <c r="G412" s="119"/>
      <c r="H412" s="119"/>
      <c r="I412" s="103"/>
      <c r="J412" s="103"/>
      <c r="K412" s="119"/>
    </row>
    <row r="413" spans="2:11">
      <c r="B413" s="102"/>
      <c r="C413" s="119"/>
      <c r="D413" s="119"/>
      <c r="E413" s="119"/>
      <c r="F413" s="119"/>
      <c r="G413" s="119"/>
      <c r="H413" s="119"/>
      <c r="I413" s="103"/>
      <c r="J413" s="103"/>
      <c r="K413" s="119"/>
    </row>
    <row r="414" spans="2:11">
      <c r="B414" s="102"/>
      <c r="C414" s="119"/>
      <c r="D414" s="119"/>
      <c r="E414" s="119"/>
      <c r="F414" s="119"/>
      <c r="G414" s="119"/>
      <c r="H414" s="119"/>
      <c r="I414" s="103"/>
      <c r="J414" s="103"/>
      <c r="K414" s="119"/>
    </row>
    <row r="415" spans="2:11">
      <c r="B415" s="102"/>
      <c r="C415" s="119"/>
      <c r="D415" s="119"/>
      <c r="E415" s="119"/>
      <c r="F415" s="119"/>
      <c r="G415" s="119"/>
      <c r="H415" s="119"/>
      <c r="I415" s="103"/>
      <c r="J415" s="103"/>
      <c r="K415" s="119"/>
    </row>
    <row r="416" spans="2:11">
      <c r="B416" s="102"/>
      <c r="C416" s="119"/>
      <c r="D416" s="119"/>
      <c r="E416" s="119"/>
      <c r="F416" s="119"/>
      <c r="G416" s="119"/>
      <c r="H416" s="119"/>
      <c r="I416" s="103"/>
      <c r="J416" s="103"/>
      <c r="K416" s="119"/>
    </row>
    <row r="417" spans="2:11">
      <c r="B417" s="102"/>
      <c r="C417" s="119"/>
      <c r="D417" s="119"/>
      <c r="E417" s="119"/>
      <c r="F417" s="119"/>
      <c r="G417" s="119"/>
      <c r="H417" s="119"/>
      <c r="I417" s="103"/>
      <c r="J417" s="103"/>
      <c r="K417" s="119"/>
    </row>
    <row r="418" spans="2:11">
      <c r="B418" s="102"/>
      <c r="C418" s="119"/>
      <c r="D418" s="119"/>
      <c r="E418" s="119"/>
      <c r="F418" s="119"/>
      <c r="G418" s="119"/>
      <c r="H418" s="119"/>
      <c r="I418" s="103"/>
      <c r="J418" s="103"/>
      <c r="K418" s="119"/>
    </row>
    <row r="419" spans="2:11">
      <c r="B419" s="102"/>
      <c r="C419" s="119"/>
      <c r="D419" s="119"/>
      <c r="E419" s="119"/>
      <c r="F419" s="119"/>
      <c r="G419" s="119"/>
      <c r="H419" s="119"/>
      <c r="I419" s="103"/>
      <c r="J419" s="103"/>
      <c r="K419" s="119"/>
    </row>
    <row r="420" spans="2:11">
      <c r="B420" s="102"/>
      <c r="C420" s="119"/>
      <c r="D420" s="119"/>
      <c r="E420" s="119"/>
      <c r="F420" s="119"/>
      <c r="G420" s="119"/>
      <c r="H420" s="119"/>
      <c r="I420" s="103"/>
      <c r="J420" s="103"/>
      <c r="K420" s="119"/>
    </row>
    <row r="421" spans="2:11">
      <c r="B421" s="102"/>
      <c r="C421" s="119"/>
      <c r="D421" s="119"/>
      <c r="E421" s="119"/>
      <c r="F421" s="119"/>
      <c r="G421" s="119"/>
      <c r="H421" s="119"/>
      <c r="I421" s="103"/>
      <c r="J421" s="103"/>
      <c r="K421" s="119"/>
    </row>
    <row r="422" spans="2:11">
      <c r="B422" s="102"/>
      <c r="C422" s="119"/>
      <c r="D422" s="119"/>
      <c r="E422" s="119"/>
      <c r="F422" s="119"/>
      <c r="G422" s="119"/>
      <c r="H422" s="119"/>
      <c r="I422" s="103"/>
      <c r="J422" s="103"/>
      <c r="K422" s="119"/>
    </row>
    <row r="423" spans="2:11">
      <c r="B423" s="102"/>
      <c r="C423" s="119"/>
      <c r="D423" s="119"/>
      <c r="E423" s="119"/>
      <c r="F423" s="119"/>
      <c r="G423" s="119"/>
      <c r="H423" s="119"/>
      <c r="I423" s="103"/>
      <c r="J423" s="103"/>
      <c r="K423" s="119"/>
    </row>
    <row r="424" spans="2:11">
      <c r="B424" s="102"/>
      <c r="C424" s="119"/>
      <c r="D424" s="119"/>
      <c r="E424" s="119"/>
      <c r="F424" s="119"/>
      <c r="G424" s="119"/>
      <c r="H424" s="119"/>
      <c r="I424" s="103"/>
      <c r="J424" s="103"/>
      <c r="K424" s="119"/>
    </row>
    <row r="425" spans="2:11">
      <c r="B425" s="102"/>
      <c r="C425" s="119"/>
      <c r="D425" s="119"/>
      <c r="E425" s="119"/>
      <c r="F425" s="119"/>
      <c r="G425" s="119"/>
      <c r="H425" s="119"/>
      <c r="I425" s="103"/>
      <c r="J425" s="103"/>
      <c r="K425" s="119"/>
    </row>
    <row r="426" spans="2:11">
      <c r="B426" s="102"/>
      <c r="C426" s="119"/>
      <c r="D426" s="119"/>
      <c r="E426" s="119"/>
      <c r="F426" s="119"/>
      <c r="G426" s="119"/>
      <c r="H426" s="119"/>
      <c r="I426" s="103"/>
      <c r="J426" s="103"/>
      <c r="K426" s="119"/>
    </row>
    <row r="427" spans="2:11">
      <c r="B427" s="102"/>
      <c r="C427" s="119"/>
      <c r="D427" s="119"/>
      <c r="E427" s="119"/>
      <c r="F427" s="119"/>
      <c r="G427" s="119"/>
      <c r="H427" s="119"/>
      <c r="I427" s="103"/>
      <c r="J427" s="103"/>
      <c r="K427" s="119"/>
    </row>
    <row r="428" spans="2:11">
      <c r="B428" s="102"/>
      <c r="C428" s="119"/>
      <c r="D428" s="119"/>
      <c r="E428" s="119"/>
      <c r="F428" s="119"/>
      <c r="G428" s="119"/>
      <c r="H428" s="119"/>
      <c r="I428" s="103"/>
      <c r="J428" s="103"/>
      <c r="K428" s="119"/>
    </row>
    <row r="429" spans="2:11">
      <c r="B429" s="102"/>
      <c r="C429" s="119"/>
      <c r="D429" s="119"/>
      <c r="E429" s="119"/>
      <c r="F429" s="119"/>
      <c r="G429" s="119"/>
      <c r="H429" s="119"/>
      <c r="I429" s="103"/>
      <c r="J429" s="103"/>
      <c r="K429" s="119"/>
    </row>
    <row r="430" spans="2:11">
      <c r="B430" s="102"/>
      <c r="C430" s="119"/>
      <c r="D430" s="119"/>
      <c r="E430" s="119"/>
      <c r="F430" s="119"/>
      <c r="G430" s="119"/>
      <c r="H430" s="119"/>
      <c r="I430" s="103"/>
      <c r="J430" s="103"/>
      <c r="K430" s="119"/>
    </row>
    <row r="431" spans="2:11">
      <c r="B431" s="102"/>
      <c r="C431" s="119"/>
      <c r="D431" s="119"/>
      <c r="E431" s="119"/>
      <c r="F431" s="119"/>
      <c r="G431" s="119"/>
      <c r="H431" s="119"/>
      <c r="I431" s="103"/>
      <c r="J431" s="103"/>
      <c r="K431" s="119"/>
    </row>
    <row r="432" spans="2:11">
      <c r="B432" s="102"/>
      <c r="C432" s="119"/>
      <c r="D432" s="119"/>
      <c r="E432" s="119"/>
      <c r="F432" s="119"/>
      <c r="G432" s="119"/>
      <c r="H432" s="119"/>
      <c r="I432" s="103"/>
      <c r="J432" s="103"/>
      <c r="K432" s="119"/>
    </row>
    <row r="433" spans="2:11">
      <c r="B433" s="102"/>
      <c r="C433" s="119"/>
      <c r="D433" s="119"/>
      <c r="E433" s="119"/>
      <c r="F433" s="119"/>
      <c r="G433" s="119"/>
      <c r="H433" s="119"/>
      <c r="I433" s="103"/>
      <c r="J433" s="103"/>
      <c r="K433" s="119"/>
    </row>
    <row r="434" spans="2:11">
      <c r="B434" s="102"/>
      <c r="C434" s="119"/>
      <c r="D434" s="119"/>
      <c r="E434" s="119"/>
      <c r="F434" s="119"/>
      <c r="G434" s="119"/>
      <c r="H434" s="119"/>
      <c r="I434" s="103"/>
      <c r="J434" s="103"/>
      <c r="K434" s="119"/>
    </row>
    <row r="435" spans="2:11">
      <c r="B435" s="102"/>
      <c r="C435" s="119"/>
      <c r="D435" s="119"/>
      <c r="E435" s="119"/>
      <c r="F435" s="119"/>
      <c r="G435" s="119"/>
      <c r="H435" s="119"/>
      <c r="I435" s="103"/>
      <c r="J435" s="103"/>
      <c r="K435" s="119"/>
    </row>
    <row r="436" spans="2:11">
      <c r="B436" s="102"/>
      <c r="C436" s="119"/>
      <c r="D436" s="119"/>
      <c r="E436" s="119"/>
      <c r="F436" s="119"/>
      <c r="G436" s="119"/>
      <c r="H436" s="119"/>
      <c r="I436" s="103"/>
      <c r="J436" s="103"/>
      <c r="K436" s="119"/>
    </row>
    <row r="437" spans="2:11">
      <c r="B437" s="102"/>
      <c r="C437" s="119"/>
      <c r="D437" s="119"/>
      <c r="E437" s="119"/>
      <c r="F437" s="119"/>
      <c r="G437" s="119"/>
      <c r="H437" s="119"/>
      <c r="I437" s="103"/>
      <c r="J437" s="103"/>
      <c r="K437" s="119"/>
    </row>
    <row r="438" spans="2:11">
      <c r="B438" s="102"/>
      <c r="C438" s="119"/>
      <c r="D438" s="119"/>
      <c r="E438" s="119"/>
      <c r="F438" s="119"/>
      <c r="G438" s="119"/>
      <c r="H438" s="119"/>
      <c r="I438" s="103"/>
      <c r="J438" s="103"/>
      <c r="K438" s="119"/>
    </row>
    <row r="439" spans="2:11">
      <c r="B439" s="102"/>
      <c r="C439" s="119"/>
      <c r="D439" s="119"/>
      <c r="E439" s="119"/>
      <c r="F439" s="119"/>
      <c r="G439" s="119"/>
      <c r="H439" s="119"/>
      <c r="I439" s="103"/>
      <c r="J439" s="103"/>
      <c r="K439" s="119"/>
    </row>
    <row r="440" spans="2:11">
      <c r="B440" s="102"/>
      <c r="C440" s="119"/>
      <c r="D440" s="119"/>
      <c r="E440" s="119"/>
      <c r="F440" s="119"/>
      <c r="G440" s="119"/>
      <c r="H440" s="119"/>
      <c r="I440" s="103"/>
      <c r="J440" s="103"/>
      <c r="K440" s="119"/>
    </row>
    <row r="441" spans="2:11">
      <c r="B441" s="102"/>
      <c r="C441" s="119"/>
      <c r="D441" s="119"/>
      <c r="E441" s="119"/>
      <c r="F441" s="119"/>
      <c r="G441" s="119"/>
      <c r="H441" s="119"/>
      <c r="I441" s="103"/>
      <c r="J441" s="103"/>
      <c r="K441" s="119"/>
    </row>
    <row r="442" spans="2:11">
      <c r="B442" s="102"/>
      <c r="C442" s="119"/>
      <c r="D442" s="119"/>
      <c r="E442" s="119"/>
      <c r="F442" s="119"/>
      <c r="G442" s="119"/>
      <c r="H442" s="119"/>
      <c r="I442" s="103"/>
      <c r="J442" s="103"/>
      <c r="K442" s="119"/>
    </row>
    <row r="443" spans="2:11">
      <c r="B443" s="102"/>
      <c r="C443" s="119"/>
      <c r="D443" s="119"/>
      <c r="E443" s="119"/>
      <c r="F443" s="119"/>
      <c r="G443" s="119"/>
      <c r="H443" s="119"/>
      <c r="I443" s="103"/>
      <c r="J443" s="103"/>
      <c r="K443" s="119"/>
    </row>
    <row r="444" spans="2:11">
      <c r="B444" s="102"/>
      <c r="C444" s="119"/>
      <c r="D444" s="119"/>
      <c r="E444" s="119"/>
      <c r="F444" s="119"/>
      <c r="G444" s="119"/>
      <c r="H444" s="119"/>
      <c r="I444" s="103"/>
      <c r="J444" s="103"/>
      <c r="K444" s="119"/>
    </row>
    <row r="445" spans="2:11">
      <c r="B445" s="102"/>
      <c r="C445" s="119"/>
      <c r="D445" s="119"/>
      <c r="E445" s="119"/>
      <c r="F445" s="119"/>
      <c r="G445" s="119"/>
      <c r="H445" s="119"/>
      <c r="I445" s="103"/>
      <c r="J445" s="103"/>
      <c r="K445" s="119"/>
    </row>
    <row r="446" spans="2:11">
      <c r="B446" s="102"/>
      <c r="C446" s="119"/>
      <c r="D446" s="119"/>
      <c r="E446" s="119"/>
      <c r="F446" s="119"/>
      <c r="G446" s="119"/>
      <c r="H446" s="119"/>
      <c r="I446" s="103"/>
      <c r="J446" s="103"/>
      <c r="K446" s="119"/>
    </row>
    <row r="447" spans="2:11">
      <c r="B447" s="102"/>
      <c r="C447" s="119"/>
      <c r="D447" s="119"/>
      <c r="E447" s="119"/>
      <c r="F447" s="119"/>
      <c r="G447" s="119"/>
      <c r="H447" s="119"/>
      <c r="I447" s="103"/>
      <c r="J447" s="103"/>
      <c r="K447" s="119"/>
    </row>
    <row r="448" spans="2:11">
      <c r="B448" s="102"/>
      <c r="C448" s="119"/>
      <c r="D448" s="119"/>
      <c r="E448" s="119"/>
      <c r="F448" s="119"/>
      <c r="G448" s="119"/>
      <c r="H448" s="119"/>
      <c r="I448" s="103"/>
      <c r="J448" s="103"/>
      <c r="K448" s="119"/>
    </row>
    <row r="449" spans="2:11">
      <c r="B449" s="102"/>
      <c r="C449" s="119"/>
      <c r="D449" s="119"/>
      <c r="E449" s="119"/>
      <c r="F449" s="119"/>
      <c r="G449" s="119"/>
      <c r="H449" s="119"/>
      <c r="I449" s="103"/>
      <c r="J449" s="103"/>
      <c r="K449" s="119"/>
    </row>
    <row r="450" spans="2:11">
      <c r="B450" s="102"/>
      <c r="C450" s="119"/>
      <c r="D450" s="119"/>
      <c r="E450" s="119"/>
      <c r="F450" s="119"/>
      <c r="G450" s="119"/>
      <c r="H450" s="119"/>
      <c r="I450" s="103"/>
      <c r="J450" s="103"/>
      <c r="K450" s="119"/>
    </row>
    <row r="451" spans="2:11">
      <c r="B451" s="102"/>
      <c r="C451" s="119"/>
      <c r="D451" s="119"/>
      <c r="E451" s="119"/>
      <c r="F451" s="119"/>
      <c r="G451" s="119"/>
      <c r="H451" s="119"/>
      <c r="I451" s="103"/>
      <c r="J451" s="103"/>
      <c r="K451" s="119"/>
    </row>
    <row r="452" spans="2:11">
      <c r="B452" s="102"/>
      <c r="C452" s="119"/>
      <c r="D452" s="119"/>
      <c r="E452" s="119"/>
      <c r="F452" s="119"/>
      <c r="G452" s="119"/>
      <c r="H452" s="119"/>
      <c r="I452" s="103"/>
      <c r="J452" s="103"/>
      <c r="K452" s="119"/>
    </row>
    <row r="453" spans="2:11">
      <c r="B453" s="102"/>
      <c r="C453" s="119"/>
      <c r="D453" s="119"/>
      <c r="E453" s="119"/>
      <c r="F453" s="119"/>
      <c r="G453" s="119"/>
      <c r="H453" s="119"/>
      <c r="I453" s="103"/>
      <c r="J453" s="103"/>
      <c r="K453" s="119"/>
    </row>
    <row r="454" spans="2:11">
      <c r="B454" s="102"/>
      <c r="C454" s="119"/>
      <c r="D454" s="119"/>
      <c r="E454" s="119"/>
      <c r="F454" s="119"/>
      <c r="G454" s="119"/>
      <c r="H454" s="119"/>
      <c r="I454" s="103"/>
      <c r="J454" s="103"/>
      <c r="K454" s="119"/>
    </row>
    <row r="455" spans="2:11">
      <c r="B455" s="102"/>
      <c r="C455" s="119"/>
      <c r="D455" s="119"/>
      <c r="E455" s="119"/>
      <c r="F455" s="119"/>
      <c r="G455" s="119"/>
      <c r="H455" s="119"/>
      <c r="I455" s="103"/>
      <c r="J455" s="103"/>
      <c r="K455" s="119"/>
    </row>
    <row r="456" spans="2:11">
      <c r="B456" s="102"/>
      <c r="C456" s="119"/>
      <c r="D456" s="119"/>
      <c r="E456" s="119"/>
      <c r="F456" s="119"/>
      <c r="G456" s="119"/>
      <c r="H456" s="119"/>
      <c r="I456" s="103"/>
      <c r="J456" s="103"/>
      <c r="K456" s="119"/>
    </row>
    <row r="457" spans="2:11">
      <c r="B457" s="102"/>
      <c r="C457" s="119"/>
      <c r="D457" s="119"/>
      <c r="E457" s="119"/>
      <c r="F457" s="119"/>
      <c r="G457" s="119"/>
      <c r="H457" s="119"/>
      <c r="I457" s="103"/>
      <c r="J457" s="103"/>
      <c r="K457" s="119"/>
    </row>
    <row r="458" spans="2:11">
      <c r="B458" s="102"/>
      <c r="C458" s="119"/>
      <c r="D458" s="119"/>
      <c r="E458" s="119"/>
      <c r="F458" s="119"/>
      <c r="G458" s="119"/>
      <c r="H458" s="119"/>
      <c r="I458" s="103"/>
      <c r="J458" s="103"/>
      <c r="K458" s="119"/>
    </row>
    <row r="459" spans="2:11">
      <c r="B459" s="102"/>
      <c r="C459" s="119"/>
      <c r="D459" s="119"/>
      <c r="E459" s="119"/>
      <c r="F459" s="119"/>
      <c r="G459" s="119"/>
      <c r="H459" s="119"/>
      <c r="I459" s="103"/>
      <c r="J459" s="103"/>
      <c r="K459" s="119"/>
    </row>
    <row r="460" spans="2:11">
      <c r="B460" s="102"/>
      <c r="C460" s="119"/>
      <c r="D460" s="119"/>
      <c r="E460" s="119"/>
      <c r="F460" s="119"/>
      <c r="G460" s="119"/>
      <c r="H460" s="119"/>
      <c r="I460" s="103"/>
      <c r="J460" s="103"/>
      <c r="K460" s="119"/>
    </row>
    <row r="461" spans="2:11">
      <c r="B461" s="102"/>
      <c r="C461" s="119"/>
      <c r="D461" s="119"/>
      <c r="E461" s="119"/>
      <c r="F461" s="119"/>
      <c r="G461" s="119"/>
      <c r="H461" s="119"/>
      <c r="I461" s="103"/>
      <c r="J461" s="103"/>
      <c r="K461" s="119"/>
    </row>
    <row r="462" spans="2:11">
      <c r="B462" s="102"/>
      <c r="C462" s="119"/>
      <c r="D462" s="119"/>
      <c r="E462" s="119"/>
      <c r="F462" s="119"/>
      <c r="G462" s="119"/>
      <c r="H462" s="119"/>
      <c r="I462" s="103"/>
      <c r="J462" s="103"/>
      <c r="K462" s="119"/>
    </row>
    <row r="463" spans="2:11">
      <c r="B463" s="102"/>
      <c r="C463" s="119"/>
      <c r="D463" s="119"/>
      <c r="E463" s="119"/>
      <c r="F463" s="119"/>
      <c r="G463" s="119"/>
      <c r="H463" s="119"/>
      <c r="I463" s="103"/>
      <c r="J463" s="103"/>
      <c r="K463" s="119"/>
    </row>
    <row r="464" spans="2:11">
      <c r="B464" s="102"/>
      <c r="C464" s="119"/>
      <c r="D464" s="119"/>
      <c r="E464" s="119"/>
      <c r="F464" s="119"/>
      <c r="G464" s="119"/>
      <c r="H464" s="119"/>
      <c r="I464" s="103"/>
      <c r="J464" s="103"/>
      <c r="K464" s="119"/>
    </row>
    <row r="465" spans="2:11">
      <c r="B465" s="102"/>
      <c r="C465" s="119"/>
      <c r="D465" s="119"/>
      <c r="E465" s="119"/>
      <c r="F465" s="119"/>
      <c r="G465" s="119"/>
      <c r="H465" s="119"/>
      <c r="I465" s="103"/>
      <c r="J465" s="103"/>
      <c r="K465" s="119"/>
    </row>
    <row r="466" spans="2:11">
      <c r="B466" s="102"/>
      <c r="C466" s="119"/>
      <c r="D466" s="119"/>
      <c r="E466" s="119"/>
      <c r="F466" s="119"/>
      <c r="G466" s="119"/>
      <c r="H466" s="119"/>
      <c r="I466" s="103"/>
      <c r="J466" s="103"/>
      <c r="K466" s="119"/>
    </row>
    <row r="467" spans="2:11">
      <c r="B467" s="102"/>
      <c r="C467" s="119"/>
      <c r="D467" s="119"/>
      <c r="E467" s="119"/>
      <c r="F467" s="119"/>
      <c r="G467" s="119"/>
      <c r="H467" s="119"/>
      <c r="I467" s="103"/>
      <c r="J467" s="103"/>
      <c r="K467" s="119"/>
    </row>
    <row r="468" spans="2:11">
      <c r="B468" s="102"/>
      <c r="C468" s="119"/>
      <c r="D468" s="119"/>
      <c r="E468" s="119"/>
      <c r="F468" s="119"/>
      <c r="G468" s="119"/>
      <c r="H468" s="119"/>
      <c r="I468" s="103"/>
      <c r="J468" s="103"/>
      <c r="K468" s="119"/>
    </row>
    <row r="469" spans="2:11">
      <c r="B469" s="102"/>
      <c r="C469" s="119"/>
      <c r="D469" s="119"/>
      <c r="E469" s="119"/>
      <c r="F469" s="119"/>
      <c r="G469" s="119"/>
      <c r="H469" s="119"/>
      <c r="I469" s="103"/>
      <c r="J469" s="103"/>
      <c r="K469" s="119"/>
    </row>
    <row r="470" spans="2:11">
      <c r="B470" s="102"/>
      <c r="C470" s="119"/>
      <c r="D470" s="119"/>
      <c r="E470" s="119"/>
      <c r="F470" s="119"/>
      <c r="G470" s="119"/>
      <c r="H470" s="119"/>
      <c r="I470" s="103"/>
      <c r="J470" s="103"/>
      <c r="K470" s="119"/>
    </row>
    <row r="471" spans="2:11">
      <c r="B471" s="102"/>
      <c r="C471" s="119"/>
      <c r="D471" s="119"/>
      <c r="E471" s="119"/>
      <c r="F471" s="119"/>
      <c r="G471" s="119"/>
      <c r="H471" s="119"/>
      <c r="I471" s="103"/>
      <c r="J471" s="103"/>
      <c r="K471" s="119"/>
    </row>
    <row r="472" spans="2:11">
      <c r="B472" s="102"/>
      <c r="C472" s="119"/>
      <c r="D472" s="119"/>
      <c r="E472" s="119"/>
      <c r="F472" s="119"/>
      <c r="G472" s="119"/>
      <c r="H472" s="119"/>
      <c r="I472" s="103"/>
      <c r="J472" s="103"/>
      <c r="K472" s="119"/>
    </row>
    <row r="473" spans="2:11">
      <c r="B473" s="102"/>
      <c r="C473" s="119"/>
      <c r="D473" s="119"/>
      <c r="E473" s="119"/>
      <c r="F473" s="119"/>
      <c r="G473" s="119"/>
      <c r="H473" s="119"/>
      <c r="I473" s="103"/>
      <c r="J473" s="103"/>
      <c r="K473" s="119"/>
    </row>
    <row r="474" spans="2:11">
      <c r="B474" s="102"/>
      <c r="C474" s="119"/>
      <c r="D474" s="119"/>
      <c r="E474" s="119"/>
      <c r="F474" s="119"/>
      <c r="G474" s="119"/>
      <c r="H474" s="119"/>
      <c r="I474" s="103"/>
      <c r="J474" s="103"/>
      <c r="K474" s="119"/>
    </row>
    <row r="475" spans="2:11">
      <c r="B475" s="102"/>
      <c r="C475" s="119"/>
      <c r="D475" s="119"/>
      <c r="E475" s="119"/>
      <c r="F475" s="119"/>
      <c r="G475" s="119"/>
      <c r="H475" s="119"/>
      <c r="I475" s="103"/>
      <c r="J475" s="103"/>
      <c r="K475" s="119"/>
    </row>
    <row r="476" spans="2:11">
      <c r="B476" s="102"/>
      <c r="C476" s="119"/>
      <c r="D476" s="119"/>
      <c r="E476" s="119"/>
      <c r="F476" s="119"/>
      <c r="G476" s="119"/>
      <c r="H476" s="119"/>
      <c r="I476" s="103"/>
      <c r="J476" s="103"/>
      <c r="K476" s="119"/>
    </row>
    <row r="477" spans="2:11">
      <c r="B477" s="102"/>
      <c r="C477" s="119"/>
      <c r="D477" s="119"/>
      <c r="E477" s="119"/>
      <c r="F477" s="119"/>
      <c r="G477" s="119"/>
      <c r="H477" s="119"/>
      <c r="I477" s="103"/>
      <c r="J477" s="103"/>
      <c r="K477" s="119"/>
    </row>
    <row r="478" spans="2:11">
      <c r="B478" s="102"/>
      <c r="C478" s="119"/>
      <c r="D478" s="119"/>
      <c r="E478" s="119"/>
      <c r="F478" s="119"/>
      <c r="G478" s="119"/>
      <c r="H478" s="119"/>
      <c r="I478" s="103"/>
      <c r="J478" s="103"/>
      <c r="K478" s="119"/>
    </row>
    <row r="479" spans="2:11">
      <c r="B479" s="102"/>
      <c r="C479" s="119"/>
      <c r="D479" s="119"/>
      <c r="E479" s="119"/>
      <c r="F479" s="119"/>
      <c r="G479" s="119"/>
      <c r="H479" s="119"/>
      <c r="I479" s="103"/>
      <c r="J479" s="103"/>
      <c r="K479" s="119"/>
    </row>
    <row r="480" spans="2:11">
      <c r="B480" s="102"/>
      <c r="C480" s="119"/>
      <c r="D480" s="119"/>
      <c r="E480" s="119"/>
      <c r="F480" s="119"/>
      <c r="G480" s="119"/>
      <c r="H480" s="119"/>
      <c r="I480" s="103"/>
      <c r="J480" s="103"/>
      <c r="K480" s="119"/>
    </row>
    <row r="481" spans="2:11">
      <c r="B481" s="102"/>
      <c r="C481" s="119"/>
      <c r="D481" s="119"/>
      <c r="E481" s="119"/>
      <c r="F481" s="119"/>
      <c r="G481" s="119"/>
      <c r="H481" s="119"/>
      <c r="I481" s="103"/>
      <c r="J481" s="103"/>
      <c r="K481" s="119"/>
    </row>
    <row r="482" spans="2:11">
      <c r="B482" s="102"/>
      <c r="C482" s="119"/>
      <c r="D482" s="119"/>
      <c r="E482" s="119"/>
      <c r="F482" s="119"/>
      <c r="G482" s="119"/>
      <c r="H482" s="119"/>
      <c r="I482" s="103"/>
      <c r="J482" s="103"/>
      <c r="K482" s="119"/>
    </row>
    <row r="483" spans="2:11">
      <c r="B483" s="102"/>
      <c r="C483" s="119"/>
      <c r="D483" s="119"/>
      <c r="E483" s="119"/>
      <c r="F483" s="119"/>
      <c r="G483" s="119"/>
      <c r="H483" s="119"/>
      <c r="I483" s="103"/>
      <c r="J483" s="103"/>
      <c r="K483" s="119"/>
    </row>
    <row r="484" spans="2:11">
      <c r="B484" s="102"/>
      <c r="C484" s="119"/>
      <c r="D484" s="119"/>
      <c r="E484" s="119"/>
      <c r="F484" s="119"/>
      <c r="G484" s="119"/>
      <c r="H484" s="119"/>
      <c r="I484" s="103"/>
      <c r="J484" s="103"/>
      <c r="K484" s="119"/>
    </row>
    <row r="485" spans="2:11">
      <c r="B485" s="102"/>
      <c r="C485" s="119"/>
      <c r="D485" s="119"/>
      <c r="E485" s="119"/>
      <c r="F485" s="119"/>
      <c r="G485" s="119"/>
      <c r="H485" s="119"/>
      <c r="I485" s="103"/>
      <c r="J485" s="103"/>
      <c r="K485" s="119"/>
    </row>
    <row r="486" spans="2:11">
      <c r="B486" s="102"/>
      <c r="C486" s="119"/>
      <c r="D486" s="119"/>
      <c r="E486" s="119"/>
      <c r="F486" s="119"/>
      <c r="G486" s="119"/>
      <c r="H486" s="119"/>
      <c r="I486" s="103"/>
      <c r="J486" s="103"/>
      <c r="K486" s="119"/>
    </row>
    <row r="487" spans="2:11">
      <c r="B487" s="102"/>
      <c r="C487" s="119"/>
      <c r="D487" s="119"/>
      <c r="E487" s="119"/>
      <c r="F487" s="119"/>
      <c r="G487" s="119"/>
      <c r="H487" s="119"/>
      <c r="I487" s="103"/>
      <c r="J487" s="103"/>
      <c r="K487" s="119"/>
    </row>
    <row r="488" spans="2:11">
      <c r="B488" s="102"/>
      <c r="C488" s="119"/>
      <c r="D488" s="119"/>
      <c r="E488" s="119"/>
      <c r="F488" s="119"/>
      <c r="G488" s="119"/>
      <c r="H488" s="119"/>
      <c r="I488" s="103"/>
      <c r="J488" s="103"/>
      <c r="K488" s="119"/>
    </row>
    <row r="489" spans="2:11">
      <c r="B489" s="102"/>
      <c r="C489" s="119"/>
      <c r="D489" s="119"/>
      <c r="E489" s="119"/>
      <c r="F489" s="119"/>
      <c r="G489" s="119"/>
      <c r="H489" s="119"/>
      <c r="I489" s="103"/>
      <c r="J489" s="103"/>
      <c r="K489" s="119"/>
    </row>
    <row r="490" spans="2:11">
      <c r="B490" s="102"/>
      <c r="C490" s="119"/>
      <c r="D490" s="119"/>
      <c r="E490" s="119"/>
      <c r="F490" s="119"/>
      <c r="G490" s="119"/>
      <c r="H490" s="119"/>
      <c r="I490" s="103"/>
      <c r="J490" s="103"/>
      <c r="K490" s="119"/>
    </row>
    <row r="491" spans="2:11">
      <c r="B491" s="102"/>
      <c r="C491" s="119"/>
      <c r="D491" s="119"/>
      <c r="E491" s="119"/>
      <c r="F491" s="119"/>
      <c r="G491" s="119"/>
      <c r="H491" s="119"/>
      <c r="I491" s="103"/>
      <c r="J491" s="103"/>
      <c r="K491" s="119"/>
    </row>
    <row r="492" spans="2:11">
      <c r="B492" s="102"/>
      <c r="C492" s="119"/>
      <c r="D492" s="119"/>
      <c r="E492" s="119"/>
      <c r="F492" s="119"/>
      <c r="G492" s="119"/>
      <c r="H492" s="119"/>
      <c r="I492" s="103"/>
      <c r="J492" s="103"/>
      <c r="K492" s="119"/>
    </row>
    <row r="493" spans="2:11">
      <c r="B493" s="102"/>
      <c r="C493" s="119"/>
      <c r="D493" s="119"/>
      <c r="E493" s="119"/>
      <c r="F493" s="119"/>
      <c r="G493" s="119"/>
      <c r="H493" s="119"/>
      <c r="I493" s="103"/>
      <c r="J493" s="103"/>
      <c r="K493" s="119"/>
    </row>
    <row r="494" spans="2:11">
      <c r="B494" s="102"/>
      <c r="C494" s="119"/>
      <c r="D494" s="119"/>
      <c r="E494" s="119"/>
      <c r="F494" s="119"/>
      <c r="G494" s="119"/>
      <c r="H494" s="119"/>
      <c r="I494" s="103"/>
      <c r="J494" s="103"/>
      <c r="K494" s="119"/>
    </row>
    <row r="495" spans="2:11">
      <c r="B495" s="102"/>
      <c r="C495" s="119"/>
      <c r="D495" s="119"/>
      <c r="E495" s="119"/>
      <c r="F495" s="119"/>
      <c r="G495" s="119"/>
      <c r="H495" s="119"/>
      <c r="I495" s="103"/>
      <c r="J495" s="103"/>
      <c r="K495" s="119"/>
    </row>
    <row r="496" spans="2:11">
      <c r="B496" s="102"/>
      <c r="C496" s="119"/>
      <c r="D496" s="119"/>
      <c r="E496" s="119"/>
      <c r="F496" s="119"/>
      <c r="G496" s="119"/>
      <c r="H496" s="119"/>
      <c r="I496" s="103"/>
      <c r="J496" s="103"/>
      <c r="K496" s="119"/>
    </row>
    <row r="497" spans="2:11">
      <c r="B497" s="102"/>
      <c r="C497" s="119"/>
      <c r="D497" s="119"/>
      <c r="E497" s="119"/>
      <c r="F497" s="119"/>
      <c r="G497" s="119"/>
      <c r="H497" s="119"/>
      <c r="I497" s="103"/>
      <c r="J497" s="103"/>
      <c r="K497" s="119"/>
    </row>
    <row r="498" spans="2:11">
      <c r="B498" s="102"/>
      <c r="C498" s="119"/>
      <c r="D498" s="119"/>
      <c r="E498" s="119"/>
      <c r="F498" s="119"/>
      <c r="G498" s="119"/>
      <c r="H498" s="119"/>
      <c r="I498" s="103"/>
      <c r="J498" s="103"/>
      <c r="K498" s="119"/>
    </row>
    <row r="499" spans="2:11">
      <c r="B499" s="102"/>
      <c r="C499" s="119"/>
      <c r="D499" s="119"/>
      <c r="E499" s="119"/>
      <c r="F499" s="119"/>
      <c r="G499" s="119"/>
      <c r="H499" s="119"/>
      <c r="I499" s="103"/>
      <c r="J499" s="103"/>
      <c r="K499" s="119"/>
    </row>
    <row r="500" spans="2:11">
      <c r="B500" s="102"/>
      <c r="C500" s="119"/>
      <c r="D500" s="119"/>
      <c r="E500" s="119"/>
      <c r="F500" s="119"/>
      <c r="G500" s="119"/>
      <c r="H500" s="119"/>
      <c r="I500" s="103"/>
      <c r="J500" s="103"/>
      <c r="K500" s="119"/>
    </row>
    <row r="501" spans="2:11">
      <c r="B501" s="102"/>
      <c r="C501" s="119"/>
      <c r="D501" s="119"/>
      <c r="E501" s="119"/>
      <c r="F501" s="119"/>
      <c r="G501" s="119"/>
      <c r="H501" s="119"/>
      <c r="I501" s="103"/>
      <c r="J501" s="103"/>
      <c r="K501" s="119"/>
    </row>
    <row r="502" spans="2:11">
      <c r="B502" s="102"/>
      <c r="C502" s="119"/>
      <c r="D502" s="119"/>
      <c r="E502" s="119"/>
      <c r="F502" s="119"/>
      <c r="G502" s="119"/>
      <c r="H502" s="119"/>
      <c r="I502" s="103"/>
      <c r="J502" s="103"/>
      <c r="K502" s="119"/>
    </row>
    <row r="503" spans="2:11">
      <c r="B503" s="102"/>
      <c r="C503" s="119"/>
      <c r="D503" s="119"/>
      <c r="E503" s="119"/>
      <c r="F503" s="119"/>
      <c r="G503" s="119"/>
      <c r="H503" s="119"/>
      <c r="I503" s="103"/>
      <c r="J503" s="103"/>
      <c r="K503" s="119"/>
    </row>
    <row r="504" spans="2:11">
      <c r="B504" s="102"/>
      <c r="C504" s="119"/>
      <c r="D504" s="119"/>
      <c r="E504" s="119"/>
      <c r="F504" s="119"/>
      <c r="G504" s="119"/>
      <c r="H504" s="119"/>
      <c r="I504" s="103"/>
      <c r="J504" s="103"/>
      <c r="K504" s="119"/>
    </row>
    <row r="505" spans="2:11">
      <c r="B505" s="102"/>
      <c r="C505" s="119"/>
      <c r="D505" s="119"/>
      <c r="E505" s="119"/>
      <c r="F505" s="119"/>
      <c r="G505" s="119"/>
      <c r="H505" s="119"/>
      <c r="I505" s="103"/>
      <c r="J505" s="103"/>
      <c r="K505" s="119"/>
    </row>
    <row r="506" spans="2:11">
      <c r="B506" s="102"/>
      <c r="C506" s="119"/>
      <c r="D506" s="119"/>
      <c r="E506" s="119"/>
      <c r="F506" s="119"/>
      <c r="G506" s="119"/>
      <c r="H506" s="119"/>
      <c r="I506" s="103"/>
      <c r="J506" s="103"/>
      <c r="K506" s="119"/>
    </row>
    <row r="507" spans="2:11">
      <c r="B507" s="102"/>
      <c r="C507" s="119"/>
      <c r="D507" s="119"/>
      <c r="E507" s="119"/>
      <c r="F507" s="119"/>
      <c r="G507" s="119"/>
      <c r="H507" s="119"/>
      <c r="I507" s="103"/>
      <c r="J507" s="103"/>
      <c r="K507" s="119"/>
    </row>
    <row r="508" spans="2:11">
      <c r="B508" s="102"/>
      <c r="C508" s="119"/>
      <c r="D508" s="119"/>
      <c r="E508" s="119"/>
      <c r="F508" s="119"/>
      <c r="G508" s="119"/>
      <c r="H508" s="119"/>
      <c r="I508" s="103"/>
      <c r="J508" s="103"/>
      <c r="K508" s="119"/>
    </row>
    <row r="509" spans="2:11">
      <c r="B509" s="102"/>
      <c r="C509" s="119"/>
      <c r="D509" s="119"/>
      <c r="E509" s="119"/>
      <c r="F509" s="119"/>
      <c r="G509" s="119"/>
      <c r="H509" s="119"/>
      <c r="I509" s="103"/>
      <c r="J509" s="103"/>
      <c r="K509" s="119"/>
    </row>
    <row r="510" spans="2:11">
      <c r="B510" s="102"/>
      <c r="C510" s="119"/>
      <c r="D510" s="119"/>
      <c r="E510" s="119"/>
      <c r="F510" s="119"/>
      <c r="G510" s="119"/>
      <c r="H510" s="119"/>
      <c r="I510" s="103"/>
      <c r="J510" s="103"/>
      <c r="K510" s="119"/>
    </row>
    <row r="511" spans="2:11">
      <c r="B511" s="102"/>
      <c r="C511" s="119"/>
      <c r="D511" s="119"/>
      <c r="E511" s="119"/>
      <c r="F511" s="119"/>
      <c r="G511" s="119"/>
      <c r="H511" s="119"/>
      <c r="I511" s="103"/>
      <c r="J511" s="103"/>
      <c r="K511" s="119"/>
    </row>
    <row r="512" spans="2:11">
      <c r="B512" s="102"/>
      <c r="C512" s="119"/>
      <c r="D512" s="119"/>
      <c r="E512" s="119"/>
      <c r="F512" s="119"/>
      <c r="G512" s="119"/>
      <c r="H512" s="119"/>
      <c r="I512" s="103"/>
      <c r="J512" s="103"/>
      <c r="K512" s="119"/>
    </row>
    <row r="513" spans="2:11">
      <c r="B513" s="102"/>
      <c r="C513" s="119"/>
      <c r="D513" s="119"/>
      <c r="E513" s="119"/>
      <c r="F513" s="119"/>
      <c r="G513" s="119"/>
      <c r="H513" s="119"/>
      <c r="I513" s="103"/>
      <c r="J513" s="103"/>
      <c r="K513" s="119"/>
    </row>
    <row r="514" spans="2:11">
      <c r="B514" s="102"/>
      <c r="C514" s="119"/>
      <c r="D514" s="119"/>
      <c r="E514" s="119"/>
      <c r="F514" s="119"/>
      <c r="G514" s="119"/>
      <c r="H514" s="119"/>
      <c r="I514" s="103"/>
      <c r="J514" s="103"/>
      <c r="K514" s="119"/>
    </row>
    <row r="515" spans="2:11">
      <c r="B515" s="102"/>
      <c r="C515" s="119"/>
      <c r="D515" s="119"/>
      <c r="E515" s="119"/>
      <c r="F515" s="119"/>
      <c r="G515" s="119"/>
      <c r="H515" s="119"/>
      <c r="I515" s="103"/>
      <c r="J515" s="103"/>
      <c r="K515" s="119"/>
    </row>
    <row r="516" spans="2:11">
      <c r="B516" s="102"/>
      <c r="C516" s="119"/>
      <c r="D516" s="119"/>
      <c r="E516" s="119"/>
      <c r="F516" s="119"/>
      <c r="G516" s="119"/>
      <c r="H516" s="119"/>
      <c r="I516" s="103"/>
      <c r="J516" s="103"/>
      <c r="K516" s="119"/>
    </row>
    <row r="517" spans="2:11">
      <c r="B517" s="102"/>
      <c r="C517" s="119"/>
      <c r="D517" s="119"/>
      <c r="E517" s="119"/>
      <c r="F517" s="119"/>
      <c r="G517" s="119"/>
      <c r="H517" s="119"/>
      <c r="I517" s="103"/>
      <c r="J517" s="103"/>
      <c r="K517" s="119"/>
    </row>
    <row r="518" spans="2:11">
      <c r="B518" s="102"/>
      <c r="C518" s="119"/>
      <c r="D518" s="119"/>
      <c r="E518" s="119"/>
      <c r="F518" s="119"/>
      <c r="G518" s="119"/>
      <c r="H518" s="119"/>
      <c r="I518" s="103"/>
      <c r="J518" s="103"/>
      <c r="K518" s="119"/>
    </row>
    <row r="519" spans="2:11">
      <c r="B519" s="102"/>
      <c r="C519" s="119"/>
      <c r="D519" s="119"/>
      <c r="E519" s="119"/>
      <c r="F519" s="119"/>
      <c r="G519" s="119"/>
      <c r="H519" s="119"/>
      <c r="I519" s="103"/>
      <c r="J519" s="103"/>
      <c r="K519" s="119"/>
    </row>
    <row r="520" spans="2:11">
      <c r="B520" s="102"/>
      <c r="C520" s="119"/>
      <c r="D520" s="119"/>
      <c r="E520" s="119"/>
      <c r="F520" s="119"/>
      <c r="G520" s="119"/>
      <c r="H520" s="119"/>
      <c r="I520" s="103"/>
      <c r="J520" s="103"/>
      <c r="K520" s="119"/>
    </row>
    <row r="521" spans="2:11">
      <c r="B521" s="102"/>
      <c r="C521" s="119"/>
      <c r="D521" s="119"/>
      <c r="E521" s="119"/>
      <c r="F521" s="119"/>
      <c r="G521" s="119"/>
      <c r="H521" s="119"/>
      <c r="I521" s="103"/>
      <c r="J521" s="103"/>
      <c r="K521" s="119"/>
    </row>
    <row r="522" spans="2:11">
      <c r="B522" s="102"/>
      <c r="C522" s="119"/>
      <c r="D522" s="119"/>
      <c r="E522" s="119"/>
      <c r="F522" s="119"/>
      <c r="G522" s="119"/>
      <c r="H522" s="119"/>
      <c r="I522" s="103"/>
      <c r="J522" s="103"/>
      <c r="K522" s="119"/>
    </row>
    <row r="523" spans="2:11">
      <c r="B523" s="102"/>
      <c r="C523" s="119"/>
      <c r="D523" s="119"/>
      <c r="E523" s="119"/>
      <c r="F523" s="119"/>
      <c r="G523" s="119"/>
      <c r="H523" s="119"/>
      <c r="I523" s="103"/>
      <c r="J523" s="103"/>
      <c r="K523" s="119"/>
    </row>
    <row r="524" spans="2:11">
      <c r="B524" s="102"/>
      <c r="C524" s="119"/>
      <c r="D524" s="119"/>
      <c r="E524" s="119"/>
      <c r="F524" s="119"/>
      <c r="G524" s="119"/>
      <c r="H524" s="119"/>
      <c r="I524" s="103"/>
      <c r="J524" s="103"/>
      <c r="K524" s="119"/>
    </row>
    <row r="525" spans="2:11">
      <c r="B525" s="102"/>
      <c r="C525" s="119"/>
      <c r="D525" s="119"/>
      <c r="E525" s="119"/>
      <c r="F525" s="119"/>
      <c r="G525" s="119"/>
      <c r="H525" s="119"/>
      <c r="I525" s="103"/>
      <c r="J525" s="103"/>
      <c r="K525" s="119"/>
    </row>
    <row r="526" spans="2:11">
      <c r="B526" s="102"/>
      <c r="C526" s="119"/>
      <c r="D526" s="119"/>
      <c r="E526" s="119"/>
      <c r="F526" s="119"/>
      <c r="G526" s="119"/>
      <c r="H526" s="119"/>
      <c r="I526" s="103"/>
      <c r="J526" s="103"/>
      <c r="K526" s="119"/>
    </row>
    <row r="527" spans="2:11">
      <c r="B527" s="102"/>
      <c r="C527" s="119"/>
      <c r="D527" s="119"/>
      <c r="E527" s="119"/>
      <c r="F527" s="119"/>
      <c r="G527" s="119"/>
      <c r="H527" s="119"/>
      <c r="I527" s="103"/>
      <c r="J527" s="103"/>
      <c r="K527" s="119"/>
    </row>
    <row r="528" spans="2:11">
      <c r="B528" s="102"/>
      <c r="C528" s="119"/>
      <c r="D528" s="119"/>
      <c r="E528" s="119"/>
      <c r="F528" s="119"/>
      <c r="G528" s="119"/>
      <c r="H528" s="119"/>
      <c r="I528" s="103"/>
      <c r="J528" s="103"/>
      <c r="K528" s="119"/>
    </row>
    <row r="529" spans="2:11">
      <c r="B529" s="102"/>
      <c r="C529" s="119"/>
      <c r="D529" s="119"/>
      <c r="E529" s="119"/>
      <c r="F529" s="119"/>
      <c r="G529" s="119"/>
      <c r="H529" s="119"/>
      <c r="I529" s="103"/>
      <c r="J529" s="103"/>
      <c r="K529" s="119"/>
    </row>
    <row r="530" spans="2:11">
      <c r="B530" s="102"/>
      <c r="C530" s="119"/>
      <c r="D530" s="119"/>
      <c r="E530" s="119"/>
      <c r="F530" s="119"/>
      <c r="G530" s="119"/>
      <c r="H530" s="119"/>
      <c r="I530" s="103"/>
      <c r="J530" s="103"/>
      <c r="K530" s="119"/>
    </row>
    <row r="531" spans="2:11">
      <c r="B531" s="102"/>
      <c r="C531" s="119"/>
      <c r="D531" s="119"/>
      <c r="E531" s="119"/>
      <c r="F531" s="119"/>
      <c r="G531" s="119"/>
      <c r="H531" s="119"/>
      <c r="I531" s="103"/>
      <c r="J531" s="103"/>
      <c r="K531" s="119"/>
    </row>
    <row r="532" spans="2:11">
      <c r="B532" s="102"/>
      <c r="C532" s="119"/>
      <c r="D532" s="119"/>
      <c r="E532" s="119"/>
      <c r="F532" s="119"/>
      <c r="G532" s="119"/>
      <c r="H532" s="119"/>
      <c r="I532" s="103"/>
      <c r="J532" s="103"/>
      <c r="K532" s="119"/>
    </row>
    <row r="533" spans="2:11">
      <c r="B533" s="102"/>
      <c r="C533" s="119"/>
      <c r="D533" s="119"/>
      <c r="E533" s="119"/>
      <c r="F533" s="119"/>
      <c r="G533" s="119"/>
      <c r="H533" s="119"/>
      <c r="I533" s="103"/>
      <c r="J533" s="103"/>
      <c r="K533" s="119"/>
    </row>
    <row r="534" spans="2:11">
      <c r="B534" s="102"/>
      <c r="C534" s="119"/>
      <c r="D534" s="119"/>
      <c r="E534" s="119"/>
      <c r="F534" s="119"/>
      <c r="G534" s="119"/>
      <c r="H534" s="119"/>
      <c r="I534" s="103"/>
      <c r="J534" s="103"/>
      <c r="K534" s="119"/>
    </row>
    <row r="535" spans="2:11">
      <c r="B535" s="102"/>
      <c r="C535" s="119"/>
      <c r="D535" s="119"/>
      <c r="E535" s="119"/>
      <c r="F535" s="119"/>
      <c r="G535" s="119"/>
      <c r="H535" s="119"/>
      <c r="I535" s="103"/>
      <c r="J535" s="103"/>
      <c r="K535" s="119"/>
    </row>
    <row r="536" spans="2:11">
      <c r="B536" s="102"/>
      <c r="C536" s="119"/>
      <c r="D536" s="119"/>
      <c r="E536" s="119"/>
      <c r="F536" s="119"/>
      <c r="G536" s="119"/>
      <c r="H536" s="119"/>
      <c r="I536" s="103"/>
      <c r="J536" s="103"/>
      <c r="K536" s="119"/>
    </row>
    <row r="537" spans="2:11">
      <c r="B537" s="102"/>
      <c r="C537" s="119"/>
      <c r="D537" s="119"/>
      <c r="E537" s="119"/>
      <c r="F537" s="119"/>
      <c r="G537" s="119"/>
      <c r="H537" s="119"/>
      <c r="I537" s="103"/>
      <c r="J537" s="103"/>
      <c r="K537" s="119"/>
    </row>
    <row r="538" spans="2:11">
      <c r="B538" s="102"/>
      <c r="C538" s="119"/>
      <c r="D538" s="119"/>
      <c r="E538" s="119"/>
      <c r="F538" s="119"/>
      <c r="G538" s="119"/>
      <c r="H538" s="119"/>
      <c r="I538" s="103"/>
      <c r="J538" s="103"/>
      <c r="K538" s="119"/>
    </row>
    <row r="539" spans="2:11">
      <c r="B539" s="102"/>
      <c r="C539" s="119"/>
      <c r="D539" s="119"/>
      <c r="E539" s="119"/>
      <c r="F539" s="119"/>
      <c r="G539" s="119"/>
      <c r="H539" s="119"/>
      <c r="I539" s="103"/>
      <c r="J539" s="103"/>
      <c r="K539" s="119"/>
    </row>
    <row r="540" spans="2:11">
      <c r="B540" s="102"/>
      <c r="C540" s="119"/>
      <c r="D540" s="119"/>
      <c r="E540" s="119"/>
      <c r="F540" s="119"/>
      <c r="G540" s="119"/>
      <c r="H540" s="119"/>
      <c r="I540" s="103"/>
      <c r="J540" s="103"/>
      <c r="K540" s="119"/>
    </row>
    <row r="541" spans="2:11">
      <c r="B541" s="102"/>
      <c r="C541" s="119"/>
      <c r="D541" s="119"/>
      <c r="E541" s="119"/>
      <c r="F541" s="119"/>
      <c r="G541" s="119"/>
      <c r="H541" s="119"/>
      <c r="I541" s="103"/>
      <c r="J541" s="103"/>
      <c r="K541" s="119"/>
    </row>
    <row r="542" spans="2:11">
      <c r="B542" s="102"/>
      <c r="C542" s="119"/>
      <c r="D542" s="119"/>
      <c r="E542" s="119"/>
      <c r="F542" s="119"/>
      <c r="G542" s="119"/>
      <c r="H542" s="119"/>
      <c r="I542" s="103"/>
      <c r="J542" s="103"/>
      <c r="K542" s="119"/>
    </row>
    <row r="543" spans="2:11">
      <c r="B543" s="102"/>
      <c r="C543" s="119"/>
      <c r="D543" s="119"/>
      <c r="E543" s="119"/>
      <c r="F543" s="119"/>
      <c r="G543" s="119"/>
      <c r="H543" s="119"/>
      <c r="I543" s="103"/>
      <c r="J543" s="103"/>
      <c r="K543" s="119"/>
    </row>
    <row r="544" spans="2:11">
      <c r="B544" s="102"/>
      <c r="C544" s="119"/>
      <c r="D544" s="119"/>
      <c r="E544" s="119"/>
      <c r="F544" s="119"/>
      <c r="G544" s="119"/>
      <c r="H544" s="119"/>
      <c r="I544" s="103"/>
      <c r="J544" s="103"/>
      <c r="K544" s="119"/>
    </row>
    <row r="545" spans="2:11">
      <c r="B545" s="102"/>
      <c r="C545" s="119"/>
      <c r="D545" s="119"/>
      <c r="E545" s="119"/>
      <c r="F545" s="119"/>
      <c r="G545" s="119"/>
      <c r="H545" s="119"/>
      <c r="I545" s="103"/>
      <c r="J545" s="103"/>
      <c r="K545" s="119"/>
    </row>
    <row r="546" spans="2:11">
      <c r="B546" s="102"/>
      <c r="C546" s="119"/>
      <c r="D546" s="119"/>
      <c r="E546" s="119"/>
      <c r="F546" s="119"/>
      <c r="G546" s="119"/>
      <c r="H546" s="119"/>
      <c r="I546" s="103"/>
      <c r="J546" s="103"/>
      <c r="K546" s="119"/>
    </row>
    <row r="547" spans="2:11">
      <c r="B547" s="102"/>
      <c r="C547" s="119"/>
      <c r="D547" s="119"/>
      <c r="E547" s="119"/>
      <c r="F547" s="119"/>
      <c r="G547" s="119"/>
      <c r="H547" s="119"/>
      <c r="I547" s="103"/>
      <c r="J547" s="103"/>
      <c r="K547" s="119"/>
    </row>
    <row r="548" spans="2:11">
      <c r="B548" s="102"/>
      <c r="C548" s="119"/>
      <c r="D548" s="119"/>
      <c r="E548" s="119"/>
      <c r="F548" s="119"/>
      <c r="G548" s="119"/>
      <c r="H548" s="119"/>
      <c r="I548" s="103"/>
      <c r="J548" s="103"/>
      <c r="K548" s="119"/>
    </row>
    <row r="549" spans="2:11">
      <c r="B549" s="102"/>
      <c r="C549" s="119"/>
      <c r="D549" s="119"/>
      <c r="E549" s="119"/>
      <c r="F549" s="119"/>
      <c r="G549" s="119"/>
      <c r="H549" s="119"/>
      <c r="I549" s="103"/>
      <c r="J549" s="103"/>
      <c r="K549" s="119"/>
    </row>
    <row r="550" spans="2:11">
      <c r="B550" s="102"/>
      <c r="C550" s="119"/>
      <c r="D550" s="119"/>
      <c r="E550" s="119"/>
      <c r="F550" s="119"/>
      <c r="G550" s="119"/>
      <c r="H550" s="119"/>
      <c r="I550" s="103"/>
      <c r="J550" s="103"/>
      <c r="K550" s="119"/>
    </row>
    <row r="551" spans="2:11">
      <c r="B551" s="102"/>
      <c r="C551" s="119"/>
      <c r="D551" s="119"/>
      <c r="E551" s="119"/>
      <c r="F551" s="119"/>
      <c r="G551" s="119"/>
      <c r="H551" s="119"/>
      <c r="I551" s="103"/>
      <c r="J551" s="103"/>
      <c r="K551" s="119"/>
    </row>
    <row r="552" spans="2:11">
      <c r="B552" s="102"/>
      <c r="C552" s="119"/>
      <c r="D552" s="119"/>
      <c r="E552" s="119"/>
      <c r="F552" s="119"/>
      <c r="G552" s="119"/>
      <c r="H552" s="119"/>
      <c r="I552" s="103"/>
      <c r="J552" s="103"/>
      <c r="K552" s="119"/>
    </row>
    <row r="553" spans="2:11">
      <c r="B553" s="102"/>
      <c r="C553" s="119"/>
      <c r="D553" s="119"/>
      <c r="E553" s="119"/>
      <c r="F553" s="119"/>
      <c r="G553" s="119"/>
      <c r="H553" s="119"/>
      <c r="I553" s="103"/>
      <c r="J553" s="103"/>
      <c r="K553" s="119"/>
    </row>
    <row r="554" spans="2:11">
      <c r="B554" s="102"/>
      <c r="C554" s="119"/>
      <c r="D554" s="119"/>
      <c r="E554" s="119"/>
      <c r="F554" s="119"/>
      <c r="G554" s="119"/>
      <c r="H554" s="119"/>
      <c r="I554" s="103"/>
      <c r="J554" s="103"/>
      <c r="K554" s="119"/>
    </row>
    <row r="555" spans="2:11">
      <c r="B555" s="102"/>
      <c r="C555" s="119"/>
      <c r="D555" s="119"/>
      <c r="E555" s="119"/>
      <c r="F555" s="119"/>
      <c r="G555" s="119"/>
      <c r="H555" s="119"/>
      <c r="I555" s="103"/>
      <c r="J555" s="103"/>
      <c r="K555" s="119"/>
    </row>
    <row r="556" spans="2:11">
      <c r="B556" s="102"/>
      <c r="C556" s="119"/>
      <c r="D556" s="119"/>
      <c r="E556" s="119"/>
      <c r="F556" s="119"/>
      <c r="G556" s="119"/>
      <c r="H556" s="119"/>
      <c r="I556" s="103"/>
      <c r="J556" s="103"/>
      <c r="K556" s="119"/>
    </row>
    <row r="557" spans="2:11">
      <c r="B557" s="102"/>
      <c r="C557" s="119"/>
      <c r="D557" s="119"/>
      <c r="E557" s="119"/>
      <c r="F557" s="119"/>
      <c r="G557" s="119"/>
      <c r="H557" s="119"/>
      <c r="I557" s="103"/>
      <c r="J557" s="103"/>
      <c r="K557" s="119"/>
    </row>
    <row r="558" spans="2:11">
      <c r="B558" s="102"/>
      <c r="C558" s="119"/>
      <c r="D558" s="119"/>
      <c r="E558" s="119"/>
      <c r="F558" s="119"/>
      <c r="G558" s="119"/>
      <c r="H558" s="119"/>
      <c r="I558" s="103"/>
      <c r="J558" s="103"/>
      <c r="K558" s="119"/>
    </row>
    <row r="559" spans="2:11">
      <c r="B559" s="102"/>
      <c r="C559" s="119"/>
      <c r="D559" s="119"/>
      <c r="E559" s="119"/>
      <c r="F559" s="119"/>
      <c r="G559" s="119"/>
      <c r="H559" s="119"/>
      <c r="I559" s="103"/>
      <c r="J559" s="103"/>
      <c r="K559" s="119"/>
    </row>
    <row r="560" spans="2:11">
      <c r="B560" s="102"/>
      <c r="C560" s="119"/>
      <c r="D560" s="119"/>
      <c r="E560" s="119"/>
      <c r="F560" s="119"/>
      <c r="G560" s="119"/>
      <c r="H560" s="119"/>
      <c r="I560" s="103"/>
      <c r="J560" s="103"/>
      <c r="K560" s="119"/>
    </row>
    <row r="561" spans="2:11">
      <c r="B561" s="102"/>
      <c r="C561" s="119"/>
      <c r="D561" s="119"/>
      <c r="E561" s="119"/>
      <c r="F561" s="119"/>
      <c r="G561" s="119"/>
      <c r="H561" s="119"/>
      <c r="I561" s="103"/>
      <c r="J561" s="103"/>
      <c r="K561" s="119"/>
    </row>
    <row r="562" spans="2:11">
      <c r="B562" s="102"/>
      <c r="C562" s="119"/>
      <c r="D562" s="119"/>
      <c r="E562" s="119"/>
      <c r="F562" s="119"/>
      <c r="G562" s="119"/>
      <c r="H562" s="119"/>
      <c r="I562" s="103"/>
      <c r="J562" s="103"/>
      <c r="K562" s="119"/>
    </row>
    <row r="563" spans="2:11">
      <c r="B563" s="102"/>
      <c r="C563" s="119"/>
      <c r="D563" s="119"/>
      <c r="E563" s="119"/>
      <c r="F563" s="119"/>
      <c r="G563" s="119"/>
      <c r="H563" s="119"/>
      <c r="I563" s="103"/>
      <c r="J563" s="103"/>
      <c r="K563" s="119"/>
    </row>
    <row r="564" spans="2:11">
      <c r="B564" s="102"/>
      <c r="C564" s="119"/>
      <c r="D564" s="119"/>
      <c r="E564" s="119"/>
      <c r="F564" s="119"/>
      <c r="G564" s="119"/>
      <c r="H564" s="119"/>
      <c r="I564" s="103"/>
      <c r="J564" s="103"/>
      <c r="K564" s="11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144</v>
      </c>
      <c r="C1" s="46" t="s" vm="1">
        <v>226</v>
      </c>
    </row>
    <row r="2" spans="2:35">
      <c r="B2" s="46" t="s">
        <v>143</v>
      </c>
      <c r="C2" s="46" t="s">
        <v>227</v>
      </c>
    </row>
    <row r="3" spans="2:35">
      <c r="B3" s="46" t="s">
        <v>145</v>
      </c>
      <c r="C3" s="46" t="s">
        <v>228</v>
      </c>
      <c r="E3" s="2"/>
    </row>
    <row r="4" spans="2:35">
      <c r="B4" s="46" t="s">
        <v>146</v>
      </c>
      <c r="C4" s="46">
        <v>414</v>
      </c>
    </row>
    <row r="6" spans="2:35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35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35" s="3" customFormat="1" ht="63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61</v>
      </c>
      <c r="O8" s="29" t="s">
        <v>58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31" t="s">
        <v>206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12" t="s">
        <v>2668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3">
        <v>0</v>
      </c>
      <c r="O11" s="95"/>
      <c r="P11" s="114">
        <v>0</v>
      </c>
      <c r="Q11" s="114">
        <v>0</v>
      </c>
      <c r="AI11" s="1"/>
    </row>
    <row r="12" spans="2:35" ht="21.75" customHeight="1">
      <c r="B12" s="115" t="s">
        <v>218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2:35">
      <c r="B13" s="115" t="s">
        <v>110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2:35">
      <c r="B14" s="115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2:35">
      <c r="B15" s="115" t="s">
        <v>209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2:3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2:17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2:17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2:17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2:17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7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2:17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2:17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2:17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2:17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>
      <c r="B111" s="102"/>
      <c r="C111" s="102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2"/>
      <c r="C112" s="102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2"/>
      <c r="C113" s="102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2"/>
      <c r="C114" s="102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2"/>
      <c r="C116" s="102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2"/>
      <c r="C117" s="102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2"/>
      <c r="C118" s="102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2"/>
      <c r="C119" s="102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>
      <c r="B126" s="102"/>
      <c r="C126" s="102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>
      <c r="B127" s="102"/>
      <c r="C127" s="102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>
      <c r="B128" s="102"/>
      <c r="C128" s="102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>
      <c r="B129" s="102"/>
      <c r="C129" s="102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>
      <c r="B130" s="102"/>
      <c r="C130" s="102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>
      <c r="B131" s="102"/>
      <c r="C131" s="102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>
      <c r="B132" s="102"/>
      <c r="C132" s="102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>
      <c r="B133" s="102"/>
      <c r="C133" s="102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>
      <c r="B134" s="102"/>
      <c r="C134" s="102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>
      <c r="B135" s="102"/>
      <c r="C135" s="102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>
      <c r="B136" s="102"/>
      <c r="C136" s="102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>
      <c r="B137" s="102"/>
      <c r="C137" s="102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>
      <c r="B138" s="102"/>
      <c r="C138" s="102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>
      <c r="B139" s="102"/>
      <c r="C139" s="102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>
      <c r="B140" s="102"/>
      <c r="C140" s="102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>
      <c r="B141" s="102"/>
      <c r="C141" s="102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>
      <c r="B142" s="102"/>
      <c r="C142" s="102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>
      <c r="B143" s="102"/>
      <c r="C143" s="102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>
      <c r="B144" s="102"/>
      <c r="C144" s="102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>
      <c r="B145" s="102"/>
      <c r="C145" s="102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>
      <c r="B146" s="102"/>
      <c r="C146" s="102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>
      <c r="B147" s="102"/>
      <c r="C147" s="102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>
      <c r="B148" s="102"/>
      <c r="C148" s="102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>
      <c r="B149" s="102"/>
      <c r="C149" s="102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>
      <c r="B150" s="102"/>
      <c r="C150" s="102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>
      <c r="B151" s="102"/>
      <c r="C151" s="102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>
      <c r="B152" s="102"/>
      <c r="C152" s="102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>
      <c r="B153" s="102"/>
      <c r="C153" s="102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>
      <c r="B154" s="102"/>
      <c r="C154" s="102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>
      <c r="B155" s="102"/>
      <c r="C155" s="102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>
      <c r="B156" s="102"/>
      <c r="C156" s="102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>
      <c r="B157" s="102"/>
      <c r="C157" s="102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>
      <c r="B158" s="102"/>
      <c r="C158" s="102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>
      <c r="B159" s="102"/>
      <c r="C159" s="102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>
      <c r="B160" s="102"/>
      <c r="C160" s="102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>
      <c r="B161" s="102"/>
      <c r="C161" s="102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>
      <c r="B162" s="102"/>
      <c r="C162" s="102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>
      <c r="B163" s="102"/>
      <c r="C163" s="102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>
      <c r="B164" s="102"/>
      <c r="C164" s="102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>
      <c r="B165" s="102"/>
      <c r="C165" s="102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>
      <c r="B166" s="102"/>
      <c r="C166" s="102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>
      <c r="B167" s="102"/>
      <c r="C167" s="102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>
      <c r="B168" s="102"/>
      <c r="C168" s="102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>
      <c r="B169" s="102"/>
      <c r="C169" s="102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>
      <c r="B170" s="102"/>
      <c r="C170" s="102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>
      <c r="B171" s="102"/>
      <c r="C171" s="102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>
      <c r="B172" s="102"/>
      <c r="C172" s="102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>
      <c r="B173" s="102"/>
      <c r="C173" s="102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>
      <c r="B174" s="102"/>
      <c r="C174" s="102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>
      <c r="B175" s="102"/>
      <c r="C175" s="102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>
      <c r="B176" s="102"/>
      <c r="C176" s="102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4.85546875" style="2" bestFit="1" customWidth="1"/>
    <col min="3" max="3" width="24.42578125" style="2" customWidth="1"/>
    <col min="4" max="5" width="5.4257812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144</v>
      </c>
      <c r="C1" s="46" t="s" vm="1">
        <v>226</v>
      </c>
    </row>
    <row r="2" spans="2:16">
      <c r="B2" s="46" t="s">
        <v>143</v>
      </c>
      <c r="C2" s="46" t="s">
        <v>227</v>
      </c>
    </row>
    <row r="3" spans="2:16">
      <c r="B3" s="46" t="s">
        <v>145</v>
      </c>
      <c r="C3" s="46" t="s">
        <v>228</v>
      </c>
    </row>
    <row r="4" spans="2:16">
      <c r="B4" s="46" t="s">
        <v>146</v>
      </c>
      <c r="C4" s="46">
        <v>414</v>
      </c>
    </row>
    <row r="6" spans="2:16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ht="26.25" customHeight="1">
      <c r="B7" s="136" t="s">
        <v>87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16" s="3" customFormat="1" ht="63">
      <c r="B8" s="21" t="s">
        <v>114</v>
      </c>
      <c r="C8" s="29" t="s">
        <v>44</v>
      </c>
      <c r="D8" s="29" t="s">
        <v>14</v>
      </c>
      <c r="E8" s="29" t="s">
        <v>65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203</v>
      </c>
      <c r="L8" s="29" t="s">
        <v>202</v>
      </c>
      <c r="M8" s="29" t="s">
        <v>109</v>
      </c>
      <c r="N8" s="29" t="s">
        <v>58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210</v>
      </c>
      <c r="L9" s="31"/>
      <c r="M9" s="31" t="s">
        <v>206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1" t="s">
        <v>25</v>
      </c>
      <c r="C11" s="81"/>
      <c r="D11" s="81"/>
      <c r="E11" s="81"/>
      <c r="F11" s="116"/>
      <c r="G11" s="84">
        <v>6.887088490860851</v>
      </c>
      <c r="H11" s="82"/>
      <c r="I11" s="83"/>
      <c r="J11" s="83">
        <v>1.0697617390887537E-2</v>
      </c>
      <c r="K11" s="84"/>
      <c r="L11" s="117"/>
      <c r="M11" s="84">
        <v>777955.6253300003</v>
      </c>
      <c r="N11" s="85"/>
      <c r="O11" s="85">
        <f>IFERROR(M11/$M$11,0)</f>
        <v>1</v>
      </c>
      <c r="P11" s="85">
        <f>M11/'סכום נכסי הקרן'!$C$42</f>
        <v>0.3906327400610578</v>
      </c>
    </row>
    <row r="12" spans="2:16" ht="21.75" customHeight="1">
      <c r="B12" s="86" t="s">
        <v>195</v>
      </c>
      <c r="C12" s="87"/>
      <c r="D12" s="87"/>
      <c r="E12" s="87"/>
      <c r="F12" s="107"/>
      <c r="G12" s="90">
        <v>6.8870884908608554</v>
      </c>
      <c r="H12" s="88"/>
      <c r="I12" s="89"/>
      <c r="J12" s="89">
        <v>1.0697617390887546E-2</v>
      </c>
      <c r="K12" s="90"/>
      <c r="L12" s="108"/>
      <c r="M12" s="90">
        <v>777955.62532999984</v>
      </c>
      <c r="N12" s="91"/>
      <c r="O12" s="91">
        <f t="shared" ref="O12:O75" si="0">IFERROR(M12/$M$11,0)</f>
        <v>0.99999999999999944</v>
      </c>
      <c r="P12" s="91">
        <f>M12/'סכום נכסי הקרן'!$C$42</f>
        <v>0.39063274006105758</v>
      </c>
    </row>
    <row r="13" spans="2:16">
      <c r="B13" s="92" t="s">
        <v>66</v>
      </c>
      <c r="C13" s="87"/>
      <c r="D13" s="87"/>
      <c r="E13" s="87"/>
      <c r="F13" s="107"/>
      <c r="G13" s="90">
        <v>6.9034243710073984</v>
      </c>
      <c r="H13" s="88"/>
      <c r="I13" s="89"/>
      <c r="J13" s="89">
        <v>1.0698454364280942E-2</v>
      </c>
      <c r="K13" s="90"/>
      <c r="L13" s="108"/>
      <c r="M13" s="90">
        <v>776101.95222999994</v>
      </c>
      <c r="N13" s="91"/>
      <c r="O13" s="91">
        <f t="shared" si="0"/>
        <v>0.99761725085641739</v>
      </c>
      <c r="P13" s="91">
        <f>M13/'סכום נכסי הקרן'!$C$42</f>
        <v>0.38970196023422199</v>
      </c>
    </row>
    <row r="14" spans="2:16">
      <c r="B14" s="93" t="s">
        <v>1402</v>
      </c>
      <c r="C14" s="95" t="s">
        <v>1403</v>
      </c>
      <c r="D14" s="95" t="s">
        <v>231</v>
      </c>
      <c r="E14" s="95"/>
      <c r="F14" s="105">
        <v>39845</v>
      </c>
      <c r="G14" s="98">
        <v>0.57999999999999996</v>
      </c>
      <c r="H14" s="96" t="s">
        <v>131</v>
      </c>
      <c r="I14" s="97">
        <v>4.8000000000000001E-2</v>
      </c>
      <c r="J14" s="97">
        <v>1.8000000000000002E-2</v>
      </c>
      <c r="K14" s="98">
        <v>2149000.0000000005</v>
      </c>
      <c r="L14" s="106">
        <v>128.95814239181016</v>
      </c>
      <c r="M14" s="98">
        <v>2771.3104800000006</v>
      </c>
      <c r="N14" s="99"/>
      <c r="O14" s="99">
        <f t="shared" si="0"/>
        <v>3.5622989149598871E-3</v>
      </c>
      <c r="P14" s="99">
        <f>M14/'סכום נכסי הקרן'!$C$42</f>
        <v>1.3915505860673139E-3</v>
      </c>
    </row>
    <row r="15" spans="2:16">
      <c r="B15" s="93" t="s">
        <v>1404</v>
      </c>
      <c r="C15" s="95">
        <v>8790</v>
      </c>
      <c r="D15" s="95" t="s">
        <v>231</v>
      </c>
      <c r="E15" s="95"/>
      <c r="F15" s="105">
        <v>41030</v>
      </c>
      <c r="G15" s="98">
        <v>3.55</v>
      </c>
      <c r="H15" s="96" t="s">
        <v>131</v>
      </c>
      <c r="I15" s="97">
        <v>4.8000000000000001E-2</v>
      </c>
      <c r="J15" s="97">
        <v>1.1399999999999999E-2</v>
      </c>
      <c r="K15" s="98">
        <v>127000.00000000001</v>
      </c>
      <c r="L15" s="106">
        <v>130.07888188976378</v>
      </c>
      <c r="M15" s="98">
        <v>165.20018000000002</v>
      </c>
      <c r="N15" s="99"/>
      <c r="O15" s="99">
        <f t="shared" si="0"/>
        <v>2.1235167485282198E-4</v>
      </c>
      <c r="P15" s="99">
        <f>M15/'סכום נכסי הקרן'!$C$42</f>
        <v>8.2951516604312672E-5</v>
      </c>
    </row>
    <row r="16" spans="2:16">
      <c r="B16" s="93" t="s">
        <v>1405</v>
      </c>
      <c r="C16" s="95" t="s">
        <v>1406</v>
      </c>
      <c r="D16" s="95" t="s">
        <v>231</v>
      </c>
      <c r="E16" s="95"/>
      <c r="F16" s="105">
        <v>41184</v>
      </c>
      <c r="G16" s="98">
        <v>3.8899999999999997</v>
      </c>
      <c r="H16" s="96" t="s">
        <v>131</v>
      </c>
      <c r="I16" s="97">
        <v>4.8000000000000001E-2</v>
      </c>
      <c r="J16" s="97">
        <v>1.1200000000000002E-2</v>
      </c>
      <c r="K16" s="98">
        <v>46226000.000000007</v>
      </c>
      <c r="L16" s="106">
        <v>130.05042973651192</v>
      </c>
      <c r="M16" s="98">
        <v>60117.111650000006</v>
      </c>
      <c r="N16" s="99"/>
      <c r="O16" s="99">
        <f t="shared" si="0"/>
        <v>7.7275759301179914E-2</v>
      </c>
      <c r="P16" s="99">
        <f>M16/'סכום נכסי הקרן'!$C$42</f>
        <v>3.0186441596118684E-2</v>
      </c>
    </row>
    <row r="17" spans="2:16">
      <c r="B17" s="93" t="s">
        <v>1407</v>
      </c>
      <c r="C17" s="95" t="s">
        <v>1408</v>
      </c>
      <c r="D17" s="95" t="s">
        <v>231</v>
      </c>
      <c r="E17" s="95"/>
      <c r="F17" s="105">
        <v>41214</v>
      </c>
      <c r="G17" s="98">
        <v>3.9799999999999995</v>
      </c>
      <c r="H17" s="96" t="s">
        <v>131</v>
      </c>
      <c r="I17" s="97">
        <v>4.8000000000000001E-2</v>
      </c>
      <c r="J17" s="97">
        <v>1.1199999999999998E-2</v>
      </c>
      <c r="K17" s="98">
        <v>9256000.0000000019</v>
      </c>
      <c r="L17" s="106">
        <v>129.94542264477096</v>
      </c>
      <c r="M17" s="98">
        <v>12027.748320000002</v>
      </c>
      <c r="N17" s="99"/>
      <c r="O17" s="99">
        <f t="shared" si="0"/>
        <v>1.5460712575859275E-2</v>
      </c>
      <c r="P17" s="99">
        <f>M17/'סכום נכסי הקרן'!$C$42</f>
        <v>6.039460516804364E-3</v>
      </c>
    </row>
    <row r="18" spans="2:16">
      <c r="B18" s="93" t="s">
        <v>1409</v>
      </c>
      <c r="C18" s="95" t="s">
        <v>1410</v>
      </c>
      <c r="D18" s="95" t="s">
        <v>231</v>
      </c>
      <c r="E18" s="95"/>
      <c r="F18" s="105">
        <v>41245</v>
      </c>
      <c r="G18" s="98">
        <v>4.0599999999999996</v>
      </c>
      <c r="H18" s="96" t="s">
        <v>131</v>
      </c>
      <c r="I18" s="97">
        <v>4.8000000000000001E-2</v>
      </c>
      <c r="J18" s="97">
        <v>1.1199999999999998E-2</v>
      </c>
      <c r="K18" s="98">
        <v>7479000.0000000009</v>
      </c>
      <c r="L18" s="106">
        <v>130.08845781521595</v>
      </c>
      <c r="M18" s="98">
        <v>9729.3157600000031</v>
      </c>
      <c r="N18" s="99"/>
      <c r="O18" s="99">
        <f t="shared" si="0"/>
        <v>1.2506260567076603E-2</v>
      </c>
      <c r="P18" s="99">
        <f>M18/'סכום נכסי הקרן'!$C$42</f>
        <v>4.8853548332346919E-3</v>
      </c>
    </row>
    <row r="19" spans="2:16">
      <c r="B19" s="93" t="s">
        <v>1411</v>
      </c>
      <c r="C19" s="95" t="s">
        <v>1412</v>
      </c>
      <c r="D19" s="95" t="s">
        <v>231</v>
      </c>
      <c r="E19" s="95"/>
      <c r="F19" s="105">
        <v>41275</v>
      </c>
      <c r="G19" s="98">
        <v>4.0600000000000005</v>
      </c>
      <c r="H19" s="96" t="s">
        <v>131</v>
      </c>
      <c r="I19" s="97">
        <v>4.8000000000000001E-2</v>
      </c>
      <c r="J19" s="97">
        <v>1.11E-2</v>
      </c>
      <c r="K19" s="98">
        <v>2668000.0000000005</v>
      </c>
      <c r="L19" s="106">
        <v>133.29581184407792</v>
      </c>
      <c r="M19" s="98">
        <v>3556.3322599999997</v>
      </c>
      <c r="N19" s="99"/>
      <c r="O19" s="99">
        <f t="shared" si="0"/>
        <v>4.5713818940398337E-3</v>
      </c>
      <c r="P19" s="99">
        <f>M19/'סכום נכסי הקרן'!$C$42</f>
        <v>1.7857314351342882E-3</v>
      </c>
    </row>
    <row r="20" spans="2:16">
      <c r="B20" s="93" t="s">
        <v>1413</v>
      </c>
      <c r="C20" s="95" t="s">
        <v>1414</v>
      </c>
      <c r="D20" s="95" t="s">
        <v>231</v>
      </c>
      <c r="E20" s="95"/>
      <c r="F20" s="105">
        <v>41306</v>
      </c>
      <c r="G20" s="98">
        <v>4.1399999999999997</v>
      </c>
      <c r="H20" s="96" t="s">
        <v>131</v>
      </c>
      <c r="I20" s="97">
        <v>4.8000000000000001E-2</v>
      </c>
      <c r="J20" s="97">
        <v>1.1099999999999994E-2</v>
      </c>
      <c r="K20" s="98">
        <v>6540000.0000000009</v>
      </c>
      <c r="L20" s="106">
        <v>132.93793776758409</v>
      </c>
      <c r="M20" s="98">
        <v>8694.1411300000018</v>
      </c>
      <c r="N20" s="99"/>
      <c r="O20" s="99">
        <f t="shared" si="0"/>
        <v>1.1175626021486819E-2</v>
      </c>
      <c r="P20" s="99">
        <f>M20/'סכום נכסי הקרן'!$C$42</f>
        <v>4.3655654146710545E-3</v>
      </c>
    </row>
    <row r="21" spans="2:16">
      <c r="B21" s="93" t="s">
        <v>1415</v>
      </c>
      <c r="C21" s="95" t="s">
        <v>1416</v>
      </c>
      <c r="D21" s="95" t="s">
        <v>231</v>
      </c>
      <c r="E21" s="95"/>
      <c r="F21" s="105">
        <v>41334</v>
      </c>
      <c r="G21" s="98">
        <v>4.2200000000000006</v>
      </c>
      <c r="H21" s="96" t="s">
        <v>131</v>
      </c>
      <c r="I21" s="97">
        <v>4.8000000000000001E-2</v>
      </c>
      <c r="J21" s="97">
        <v>1.11E-2</v>
      </c>
      <c r="K21" s="98">
        <v>7467000.0000000009</v>
      </c>
      <c r="L21" s="106">
        <v>133.06903415026116</v>
      </c>
      <c r="M21" s="98">
        <v>9936.2647800000013</v>
      </c>
      <c r="N21" s="99"/>
      <c r="O21" s="99">
        <f t="shared" si="0"/>
        <v>1.2772277050873108E-2</v>
      </c>
      <c r="P21" s="99">
        <f>M21/'סכום נכסי הקרן'!$C$42</f>
        <v>4.9892695812015289E-3</v>
      </c>
    </row>
    <row r="22" spans="2:16">
      <c r="B22" s="93" t="s">
        <v>1417</v>
      </c>
      <c r="C22" s="95" t="s">
        <v>1418</v>
      </c>
      <c r="D22" s="95" t="s">
        <v>231</v>
      </c>
      <c r="E22" s="95"/>
      <c r="F22" s="105">
        <v>41366</v>
      </c>
      <c r="G22" s="98">
        <v>4.3099999999999996</v>
      </c>
      <c r="H22" s="96" t="s">
        <v>131</v>
      </c>
      <c r="I22" s="97">
        <v>4.8000000000000001E-2</v>
      </c>
      <c r="J22" s="97">
        <v>1.1000000000000001E-2</v>
      </c>
      <c r="K22" s="98">
        <v>5534000.0000000009</v>
      </c>
      <c r="L22" s="106">
        <v>132.95943693530901</v>
      </c>
      <c r="M22" s="98">
        <v>7357.9752400000016</v>
      </c>
      <c r="N22" s="99"/>
      <c r="O22" s="99">
        <f t="shared" si="0"/>
        <v>9.4580911821015873E-3</v>
      </c>
      <c r="P22" s="99">
        <f>M22/'סכום נכסי הקרן'!$C$42</f>
        <v>3.6946400742116719E-3</v>
      </c>
    </row>
    <row r="23" spans="2:16">
      <c r="B23" s="93" t="s">
        <v>1419</v>
      </c>
      <c r="C23" s="95">
        <v>2704</v>
      </c>
      <c r="D23" s="95" t="s">
        <v>231</v>
      </c>
      <c r="E23" s="95"/>
      <c r="F23" s="105">
        <v>41395</v>
      </c>
      <c r="G23" s="98">
        <v>4.3899999999999997</v>
      </c>
      <c r="H23" s="96" t="s">
        <v>131</v>
      </c>
      <c r="I23" s="97">
        <v>4.8000000000000001E-2</v>
      </c>
      <c r="J23" s="97">
        <v>1.1000000000000001E-2</v>
      </c>
      <c r="K23" s="98">
        <v>12467000.000000002</v>
      </c>
      <c r="L23" s="106">
        <v>132.59143137884013</v>
      </c>
      <c r="M23" s="98">
        <v>16530.173750000002</v>
      </c>
      <c r="N23" s="99"/>
      <c r="O23" s="99">
        <f t="shared" si="0"/>
        <v>2.1248221893103585E-2</v>
      </c>
      <c r="P23" s="99">
        <f>M23/'סכום נכסי הקרן'!$C$42</f>
        <v>8.3002511395284095E-3</v>
      </c>
    </row>
    <row r="24" spans="2:16">
      <c r="B24" s="93" t="s">
        <v>1420</v>
      </c>
      <c r="C24" s="95" t="s">
        <v>1421</v>
      </c>
      <c r="D24" s="95" t="s">
        <v>231</v>
      </c>
      <c r="E24" s="95"/>
      <c r="F24" s="105">
        <v>41427</v>
      </c>
      <c r="G24" s="98">
        <v>4.4800000000000004</v>
      </c>
      <c r="H24" s="96" t="s">
        <v>131</v>
      </c>
      <c r="I24" s="97">
        <v>4.8000000000000001E-2</v>
      </c>
      <c r="J24" s="97">
        <v>1.0999999999999999E-2</v>
      </c>
      <c r="K24" s="98">
        <v>5845000.0000000009</v>
      </c>
      <c r="L24" s="106">
        <v>131.95758579982891</v>
      </c>
      <c r="M24" s="98">
        <v>7712.9208900000012</v>
      </c>
      <c r="N24" s="99"/>
      <c r="O24" s="99">
        <f t="shared" si="0"/>
        <v>9.9143455473161002E-3</v>
      </c>
      <c r="P24" s="99">
        <f>M24/'סכום נכסי הקרן'!$C$42</f>
        <v>3.8728679670602365E-3</v>
      </c>
    </row>
    <row r="25" spans="2:16">
      <c r="B25" s="93" t="s">
        <v>1422</v>
      </c>
      <c r="C25" s="95">
        <v>8805</v>
      </c>
      <c r="D25" s="95" t="s">
        <v>231</v>
      </c>
      <c r="E25" s="95"/>
      <c r="F25" s="105">
        <v>41487</v>
      </c>
      <c r="G25" s="98">
        <v>4.5500000000000007</v>
      </c>
      <c r="H25" s="96" t="s">
        <v>131</v>
      </c>
      <c r="I25" s="97">
        <v>4.8000000000000001E-2</v>
      </c>
      <c r="J25" s="97">
        <v>1.0999999999999999E-2</v>
      </c>
      <c r="K25" s="98">
        <v>5553000.0000000009</v>
      </c>
      <c r="L25" s="106">
        <v>133.23165802269045</v>
      </c>
      <c r="M25" s="98">
        <v>7398.3539700000019</v>
      </c>
      <c r="N25" s="99"/>
      <c r="O25" s="99">
        <f t="shared" si="0"/>
        <v>9.5099948237557901E-3</v>
      </c>
      <c r="P25" s="99">
        <f>M25/'סכום נכסי הקרן'!$C$42</f>
        <v>3.7149153359702009E-3</v>
      </c>
    </row>
    <row r="26" spans="2:16">
      <c r="B26" s="93" t="s">
        <v>1423</v>
      </c>
      <c r="C26" s="95" t="s">
        <v>1424</v>
      </c>
      <c r="D26" s="95" t="s">
        <v>231</v>
      </c>
      <c r="E26" s="95"/>
      <c r="F26" s="105">
        <v>41548</v>
      </c>
      <c r="G26" s="98">
        <v>4.72</v>
      </c>
      <c r="H26" s="96" t="s">
        <v>131</v>
      </c>
      <c r="I26" s="97">
        <v>4.8000000000000001E-2</v>
      </c>
      <c r="J26" s="97">
        <v>1.09E-2</v>
      </c>
      <c r="K26" s="98">
        <v>11661000.000000002</v>
      </c>
      <c r="L26" s="106">
        <v>132.36955046736986</v>
      </c>
      <c r="M26" s="98">
        <v>15435.613280000003</v>
      </c>
      <c r="N26" s="99"/>
      <c r="O26" s="99">
        <f t="shared" si="0"/>
        <v>1.9841251579680249E-2</v>
      </c>
      <c r="P26" s="99">
        <f>M26/'סכום נכסי הקרן'!$C$42</f>
        <v>7.750642470811287E-3</v>
      </c>
    </row>
    <row r="27" spans="2:16">
      <c r="B27" s="93" t="s">
        <v>1425</v>
      </c>
      <c r="C27" s="95" t="s">
        <v>1426</v>
      </c>
      <c r="D27" s="95" t="s">
        <v>231</v>
      </c>
      <c r="E27" s="95"/>
      <c r="F27" s="105">
        <v>41579</v>
      </c>
      <c r="G27" s="98">
        <v>4.8099999999999996</v>
      </c>
      <c r="H27" s="96" t="s">
        <v>131</v>
      </c>
      <c r="I27" s="97">
        <v>4.8000000000000001E-2</v>
      </c>
      <c r="J27" s="97">
        <v>1.0899999999999998E-2</v>
      </c>
      <c r="K27" s="98">
        <v>7967000.0000000009</v>
      </c>
      <c r="L27" s="106">
        <v>132.25989632232961</v>
      </c>
      <c r="M27" s="98">
        <v>10537.145940000002</v>
      </c>
      <c r="N27" s="99"/>
      <c r="O27" s="99">
        <f t="shared" si="0"/>
        <v>1.3544661927896285E-2</v>
      </c>
      <c r="P27" s="99">
        <f>M27/'סכום נכסי הקרן'!$C$42</f>
        <v>5.2909884020948157E-3</v>
      </c>
    </row>
    <row r="28" spans="2:16">
      <c r="B28" s="93" t="s">
        <v>1427</v>
      </c>
      <c r="C28" s="95" t="s">
        <v>1428</v>
      </c>
      <c r="D28" s="95" t="s">
        <v>231</v>
      </c>
      <c r="E28" s="95"/>
      <c r="F28" s="105">
        <v>41609</v>
      </c>
      <c r="G28" s="98">
        <v>4.8899999999999997</v>
      </c>
      <c r="H28" s="96" t="s">
        <v>131</v>
      </c>
      <c r="I28" s="97">
        <v>4.8000000000000001E-2</v>
      </c>
      <c r="J28" s="97">
        <v>1.0899999999999998E-2</v>
      </c>
      <c r="K28" s="98">
        <v>8915000.0000000019</v>
      </c>
      <c r="L28" s="106">
        <v>131.76682310712283</v>
      </c>
      <c r="M28" s="98">
        <v>11747.012280000003</v>
      </c>
      <c r="N28" s="99"/>
      <c r="O28" s="99">
        <f t="shared" si="0"/>
        <v>1.5099848754248737E-2</v>
      </c>
      <c r="P28" s="99">
        <f>M28/'סכום נכסי הקרן'!$C$42</f>
        <v>5.8984952933797347E-3</v>
      </c>
    </row>
    <row r="29" spans="2:16">
      <c r="B29" s="93" t="s">
        <v>1429</v>
      </c>
      <c r="C29" s="95" t="s">
        <v>1430</v>
      </c>
      <c r="D29" s="95" t="s">
        <v>231</v>
      </c>
      <c r="E29" s="95"/>
      <c r="F29" s="105">
        <v>41672</v>
      </c>
      <c r="G29" s="98">
        <v>4.9600000000000009</v>
      </c>
      <c r="H29" s="96" t="s">
        <v>131</v>
      </c>
      <c r="I29" s="97">
        <v>4.8000000000000001E-2</v>
      </c>
      <c r="J29" s="97">
        <v>1.0800000000000001E-2</v>
      </c>
      <c r="K29" s="98">
        <v>4268000.0000000009</v>
      </c>
      <c r="L29" s="106">
        <v>134.57733153701966</v>
      </c>
      <c r="M29" s="98">
        <v>5743.7605100000001</v>
      </c>
      <c r="N29" s="99"/>
      <c r="O29" s="99">
        <f t="shared" si="0"/>
        <v>7.3831467026972903E-3</v>
      </c>
      <c r="P29" s="99">
        <f>M29/'סכום נכסי הקרן'!$C$42</f>
        <v>2.8840988267474065E-3</v>
      </c>
    </row>
    <row r="30" spans="2:16">
      <c r="B30" s="93" t="s">
        <v>1431</v>
      </c>
      <c r="C30" s="95" t="s">
        <v>1432</v>
      </c>
      <c r="D30" s="95" t="s">
        <v>231</v>
      </c>
      <c r="E30" s="95"/>
      <c r="F30" s="105">
        <v>41700</v>
      </c>
      <c r="G30" s="98">
        <v>5.0400000000000009</v>
      </c>
      <c r="H30" s="96" t="s">
        <v>131</v>
      </c>
      <c r="I30" s="97">
        <v>4.8000000000000001E-2</v>
      </c>
      <c r="J30" s="97">
        <v>1.0800000000000001E-2</v>
      </c>
      <c r="K30" s="98">
        <v>10985000.000000002</v>
      </c>
      <c r="L30" s="106">
        <v>135.26620081929903</v>
      </c>
      <c r="M30" s="98">
        <v>14858.99216</v>
      </c>
      <c r="N30" s="99"/>
      <c r="O30" s="99">
        <f t="shared" si="0"/>
        <v>1.9100051052008238E-2</v>
      </c>
      <c r="P30" s="99">
        <f>M30/'סכום נכסי הקרן'!$C$42</f>
        <v>7.4611052777520679E-3</v>
      </c>
    </row>
    <row r="31" spans="2:16">
      <c r="B31" s="93" t="s">
        <v>1433</v>
      </c>
      <c r="C31" s="95" t="s">
        <v>1434</v>
      </c>
      <c r="D31" s="95" t="s">
        <v>231</v>
      </c>
      <c r="E31" s="95"/>
      <c r="F31" s="105">
        <v>41730</v>
      </c>
      <c r="G31" s="98">
        <v>5.12</v>
      </c>
      <c r="H31" s="96" t="s">
        <v>131</v>
      </c>
      <c r="I31" s="97">
        <v>4.8000000000000001E-2</v>
      </c>
      <c r="J31" s="97">
        <v>1.0799999999999999E-2</v>
      </c>
      <c r="K31" s="98">
        <v>7723000.0000000009</v>
      </c>
      <c r="L31" s="106">
        <v>135.42427036125858</v>
      </c>
      <c r="M31" s="98">
        <v>10458.816400000002</v>
      </c>
      <c r="N31" s="99"/>
      <c r="O31" s="99">
        <f t="shared" si="0"/>
        <v>1.3443975542388405E-2</v>
      </c>
      <c r="P31" s="99">
        <f>M31/'סכום נכסי הקרן'!$C$42</f>
        <v>5.2516570034370283E-3</v>
      </c>
    </row>
    <row r="32" spans="2:16">
      <c r="B32" s="93" t="s">
        <v>1435</v>
      </c>
      <c r="C32" s="95" t="s">
        <v>1436</v>
      </c>
      <c r="D32" s="95" t="s">
        <v>231</v>
      </c>
      <c r="E32" s="95"/>
      <c r="F32" s="105">
        <v>41760</v>
      </c>
      <c r="G32" s="98">
        <v>5.2099999999999991</v>
      </c>
      <c r="H32" s="96" t="s">
        <v>131</v>
      </c>
      <c r="I32" s="97">
        <v>4.8000000000000001E-2</v>
      </c>
      <c r="J32" s="97">
        <v>1.0799999999999999E-2</v>
      </c>
      <c r="K32" s="98">
        <v>4952000.0000000009</v>
      </c>
      <c r="L32" s="106">
        <v>134.91570597738288</v>
      </c>
      <c r="M32" s="98">
        <v>6681.0257600000014</v>
      </c>
      <c r="N32" s="99"/>
      <c r="O32" s="99">
        <f t="shared" si="0"/>
        <v>8.5879265377970405E-3</v>
      </c>
      <c r="P32" s="99">
        <f>M32/'סכום נכסי הקרן'!$C$42</f>
        <v>3.3547252749027315E-3</v>
      </c>
    </row>
    <row r="33" spans="2:16">
      <c r="B33" s="93" t="s">
        <v>1437</v>
      </c>
      <c r="C33" s="95" t="s">
        <v>1438</v>
      </c>
      <c r="D33" s="95" t="s">
        <v>231</v>
      </c>
      <c r="E33" s="95"/>
      <c r="F33" s="105">
        <v>41791</v>
      </c>
      <c r="G33" s="98">
        <v>5.29</v>
      </c>
      <c r="H33" s="96" t="s">
        <v>131</v>
      </c>
      <c r="I33" s="97">
        <v>4.8000000000000001E-2</v>
      </c>
      <c r="J33" s="97">
        <v>1.0799999999999999E-2</v>
      </c>
      <c r="K33" s="98">
        <v>6765000.0000000009</v>
      </c>
      <c r="L33" s="106">
        <v>134.67137220990395</v>
      </c>
      <c r="M33" s="98">
        <v>9110.5183300000026</v>
      </c>
      <c r="N33" s="99"/>
      <c r="O33" s="99">
        <f t="shared" si="0"/>
        <v>1.1710845751819611E-2</v>
      </c>
      <c r="P33" s="99">
        <f>M33/'סכום נכסי הקרן'!$C$42</f>
        <v>4.5746397644656931E-3</v>
      </c>
    </row>
    <row r="34" spans="2:16">
      <c r="B34" s="93" t="s">
        <v>1439</v>
      </c>
      <c r="C34" s="95" t="s">
        <v>1440</v>
      </c>
      <c r="D34" s="95" t="s">
        <v>231</v>
      </c>
      <c r="E34" s="95"/>
      <c r="F34" s="105">
        <v>41821</v>
      </c>
      <c r="G34" s="98">
        <v>5.2700000000000005</v>
      </c>
      <c r="H34" s="96" t="s">
        <v>131</v>
      </c>
      <c r="I34" s="97">
        <v>4.8000000000000001E-2</v>
      </c>
      <c r="J34" s="97">
        <v>1.0799999999999999E-2</v>
      </c>
      <c r="K34" s="98">
        <v>4917000.0000000009</v>
      </c>
      <c r="L34" s="106">
        <v>137.08327089688837</v>
      </c>
      <c r="M34" s="98">
        <v>6740.3844300000019</v>
      </c>
      <c r="N34" s="99"/>
      <c r="O34" s="99">
        <f t="shared" si="0"/>
        <v>8.6642273807594154E-3</v>
      </c>
      <c r="P34" s="99">
        <f>M34/'סכום נכסי הקרן'!$C$42</f>
        <v>3.3845308822580927E-3</v>
      </c>
    </row>
    <row r="35" spans="2:16">
      <c r="B35" s="93" t="s">
        <v>1441</v>
      </c>
      <c r="C35" s="95" t="s">
        <v>1442</v>
      </c>
      <c r="D35" s="95" t="s">
        <v>231</v>
      </c>
      <c r="E35" s="95"/>
      <c r="F35" s="105">
        <v>41852</v>
      </c>
      <c r="G35" s="98">
        <v>5.3500000000000005</v>
      </c>
      <c r="H35" s="96" t="s">
        <v>131</v>
      </c>
      <c r="I35" s="97">
        <v>4.8000000000000001E-2</v>
      </c>
      <c r="J35" s="97">
        <v>1.0700000000000003E-2</v>
      </c>
      <c r="K35" s="98">
        <v>4515000.0000000009</v>
      </c>
      <c r="L35" s="106">
        <v>136.56708593576963</v>
      </c>
      <c r="M35" s="98">
        <v>6166.0039299999999</v>
      </c>
      <c r="N35" s="99"/>
      <c r="O35" s="99">
        <f t="shared" si="0"/>
        <v>7.9259069916545015E-3</v>
      </c>
      <c r="P35" s="99">
        <f>M35/'סכום נכסי הקרן'!$C$42</f>
        <v>3.0961187656190939E-3</v>
      </c>
    </row>
    <row r="36" spans="2:16">
      <c r="B36" s="93" t="s">
        <v>1443</v>
      </c>
      <c r="C36" s="95" t="s">
        <v>1444</v>
      </c>
      <c r="D36" s="95" t="s">
        <v>231</v>
      </c>
      <c r="E36" s="95"/>
      <c r="F36" s="105">
        <v>41883</v>
      </c>
      <c r="G36" s="98">
        <v>5.4399999999999995</v>
      </c>
      <c r="H36" s="96" t="s">
        <v>131</v>
      </c>
      <c r="I36" s="97">
        <v>4.8000000000000001E-2</v>
      </c>
      <c r="J36" s="97">
        <v>1.0700000000000001E-2</v>
      </c>
      <c r="K36" s="98">
        <v>6968000.0000000009</v>
      </c>
      <c r="L36" s="106">
        <v>136.31872459816302</v>
      </c>
      <c r="M36" s="98">
        <v>9498.6887299999999</v>
      </c>
      <c r="N36" s="99"/>
      <c r="O36" s="99">
        <f t="shared" si="0"/>
        <v>1.2209807887141069E-2</v>
      </c>
      <c r="P36" s="99">
        <f>M36/'סכום נכסי הקרן'!$C$42</f>
        <v>4.769550710573031E-3</v>
      </c>
    </row>
    <row r="37" spans="2:16">
      <c r="B37" s="93" t="s">
        <v>1445</v>
      </c>
      <c r="C37" s="95" t="s">
        <v>1446</v>
      </c>
      <c r="D37" s="95" t="s">
        <v>231</v>
      </c>
      <c r="E37" s="95"/>
      <c r="F37" s="105">
        <v>41913</v>
      </c>
      <c r="G37" s="98">
        <v>5.5199999999999978</v>
      </c>
      <c r="H37" s="96" t="s">
        <v>131</v>
      </c>
      <c r="I37" s="97">
        <v>4.8000000000000001E-2</v>
      </c>
      <c r="J37" s="97">
        <v>1.0700000000000001E-2</v>
      </c>
      <c r="K37" s="98">
        <v>6820000.0000000009</v>
      </c>
      <c r="L37" s="106">
        <v>136.34195615835776</v>
      </c>
      <c r="M37" s="98">
        <v>9298.5214100000012</v>
      </c>
      <c r="N37" s="99"/>
      <c r="O37" s="99">
        <f t="shared" si="0"/>
        <v>1.1952508738600187E-2</v>
      </c>
      <c r="P37" s="99">
        <f>M37/'סכום נכסי הקרן'!$C$42</f>
        <v>4.669041239163129E-3</v>
      </c>
    </row>
    <row r="38" spans="2:16">
      <c r="B38" s="93" t="s">
        <v>1447</v>
      </c>
      <c r="C38" s="95" t="s">
        <v>1448</v>
      </c>
      <c r="D38" s="95" t="s">
        <v>231</v>
      </c>
      <c r="E38" s="95"/>
      <c r="F38" s="105">
        <v>41945</v>
      </c>
      <c r="G38" s="98">
        <v>5.6099999999999994</v>
      </c>
      <c r="H38" s="96" t="s">
        <v>131</v>
      </c>
      <c r="I38" s="97">
        <v>4.8000000000000001E-2</v>
      </c>
      <c r="J38" s="97">
        <v>1.0699999999999996E-2</v>
      </c>
      <c r="K38" s="98">
        <v>5496000.0000000009</v>
      </c>
      <c r="L38" s="106">
        <v>136.62781877729259</v>
      </c>
      <c r="M38" s="98">
        <v>7509.0649200000025</v>
      </c>
      <c r="N38" s="99"/>
      <c r="O38" s="99">
        <f t="shared" si="0"/>
        <v>9.652304932964189E-3</v>
      </c>
      <c r="P38" s="99">
        <f>M38/'סכום נכסי הקרן'!$C$42</f>
        <v>3.7705063238686661E-3</v>
      </c>
    </row>
    <row r="39" spans="2:16">
      <c r="B39" s="93" t="s">
        <v>1449</v>
      </c>
      <c r="C39" s="95" t="s">
        <v>1450</v>
      </c>
      <c r="D39" s="95" t="s">
        <v>231</v>
      </c>
      <c r="E39" s="95"/>
      <c r="F39" s="105">
        <v>41974</v>
      </c>
      <c r="G39" s="98">
        <v>5.69</v>
      </c>
      <c r="H39" s="96" t="s">
        <v>131</v>
      </c>
      <c r="I39" s="97">
        <v>4.8000000000000001E-2</v>
      </c>
      <c r="J39" s="97">
        <v>1.0700000000000001E-2</v>
      </c>
      <c r="K39" s="98">
        <v>8613000.0000000019</v>
      </c>
      <c r="L39" s="106">
        <v>136.11705921281782</v>
      </c>
      <c r="M39" s="98">
        <v>11723.762310000002</v>
      </c>
      <c r="N39" s="99"/>
      <c r="O39" s="99">
        <f t="shared" si="0"/>
        <v>1.5069962769440622E-2</v>
      </c>
      <c r="P39" s="99">
        <f>M39/'סכום נכסי הקרן'!$C$42</f>
        <v>5.8868208492447172E-3</v>
      </c>
    </row>
    <row r="40" spans="2:16">
      <c r="B40" s="93" t="s">
        <v>1451</v>
      </c>
      <c r="C40" s="95" t="s">
        <v>1452</v>
      </c>
      <c r="D40" s="95" t="s">
        <v>231</v>
      </c>
      <c r="E40" s="95"/>
      <c r="F40" s="105">
        <v>42036</v>
      </c>
      <c r="G40" s="98">
        <v>5.7499999999999991</v>
      </c>
      <c r="H40" s="96" t="s">
        <v>131</v>
      </c>
      <c r="I40" s="97">
        <v>4.8000000000000001E-2</v>
      </c>
      <c r="J40" s="97">
        <v>1.0699999999999998E-2</v>
      </c>
      <c r="K40" s="98">
        <v>3632000.0000000005</v>
      </c>
      <c r="L40" s="106">
        <v>138.80645154185021</v>
      </c>
      <c r="M40" s="98">
        <v>5041.4503200000008</v>
      </c>
      <c r="N40" s="99"/>
      <c r="O40" s="99">
        <f t="shared" si="0"/>
        <v>6.4803828854138983E-3</v>
      </c>
      <c r="P40" s="99">
        <f>M40/'סכום נכסי הקרן'!$C$42</f>
        <v>2.5314497231740149E-3</v>
      </c>
    </row>
    <row r="41" spans="2:16">
      <c r="B41" s="93" t="s">
        <v>1453</v>
      </c>
      <c r="C41" s="95" t="s">
        <v>1454</v>
      </c>
      <c r="D41" s="95" t="s">
        <v>231</v>
      </c>
      <c r="E41" s="95"/>
      <c r="F41" s="105">
        <v>42064</v>
      </c>
      <c r="G41" s="98">
        <v>5.82</v>
      </c>
      <c r="H41" s="96" t="s">
        <v>131</v>
      </c>
      <c r="I41" s="97">
        <v>4.8000000000000001E-2</v>
      </c>
      <c r="J41" s="97">
        <v>1.0700000000000003E-2</v>
      </c>
      <c r="K41" s="98">
        <v>15248000.000000002</v>
      </c>
      <c r="L41" s="106">
        <v>139.92806873032529</v>
      </c>
      <c r="M41" s="98">
        <v>21336.231920000002</v>
      </c>
      <c r="N41" s="99"/>
      <c r="O41" s="99">
        <f t="shared" si="0"/>
        <v>2.742602691631596E-2</v>
      </c>
      <c r="P41" s="99">
        <f>M41/'סכום נכסי הקרן'!$C$42</f>
        <v>1.0713504043308827E-2</v>
      </c>
    </row>
    <row r="42" spans="2:16">
      <c r="B42" s="93" t="s">
        <v>1455</v>
      </c>
      <c r="C42" s="95" t="s">
        <v>1456</v>
      </c>
      <c r="D42" s="95" t="s">
        <v>231</v>
      </c>
      <c r="E42" s="95"/>
      <c r="F42" s="105">
        <v>42095</v>
      </c>
      <c r="G42" s="98">
        <v>5.91</v>
      </c>
      <c r="H42" s="96" t="s">
        <v>131</v>
      </c>
      <c r="I42" s="97">
        <v>4.8000000000000001E-2</v>
      </c>
      <c r="J42" s="97">
        <v>1.0599999999999998E-2</v>
      </c>
      <c r="K42" s="98">
        <v>7883000.0000000009</v>
      </c>
      <c r="L42" s="106">
        <v>140.83348217683627</v>
      </c>
      <c r="M42" s="98">
        <v>11101.903400000003</v>
      </c>
      <c r="N42" s="99"/>
      <c r="O42" s="99">
        <f t="shared" si="0"/>
        <v>1.4270612665459802E-2</v>
      </c>
      <c r="P42" s="99">
        <f>M42/'סכום נכסי הקרן'!$C$42</f>
        <v>5.5745685278585982E-3</v>
      </c>
    </row>
    <row r="43" spans="2:16">
      <c r="B43" s="93" t="s">
        <v>1457</v>
      </c>
      <c r="C43" s="95" t="s">
        <v>1458</v>
      </c>
      <c r="D43" s="95" t="s">
        <v>231</v>
      </c>
      <c r="E43" s="95"/>
      <c r="F43" s="105">
        <v>42125</v>
      </c>
      <c r="G43" s="98">
        <v>5.99</v>
      </c>
      <c r="H43" s="96" t="s">
        <v>131</v>
      </c>
      <c r="I43" s="97">
        <v>4.8000000000000001E-2</v>
      </c>
      <c r="J43" s="97">
        <v>1.06E-2</v>
      </c>
      <c r="K43" s="98">
        <v>10933000.000000002</v>
      </c>
      <c r="L43" s="106">
        <v>140.29098829232598</v>
      </c>
      <c r="M43" s="98">
        <v>15338.013750000002</v>
      </c>
      <c r="N43" s="99"/>
      <c r="O43" s="99">
        <f t="shared" si="0"/>
        <v>1.9715795156688767E-2</v>
      </c>
      <c r="P43" s="99">
        <f>M43/'סכום נכסי הקרן'!$C$42</f>
        <v>7.7016350845398665E-3</v>
      </c>
    </row>
    <row r="44" spans="2:16">
      <c r="B44" s="93" t="s">
        <v>1459</v>
      </c>
      <c r="C44" s="95" t="s">
        <v>1460</v>
      </c>
      <c r="D44" s="95" t="s">
        <v>231</v>
      </c>
      <c r="E44" s="95"/>
      <c r="F44" s="105">
        <v>42156</v>
      </c>
      <c r="G44" s="98">
        <v>6.0799999999999992</v>
      </c>
      <c r="H44" s="96" t="s">
        <v>131</v>
      </c>
      <c r="I44" s="97">
        <v>4.8000000000000001E-2</v>
      </c>
      <c r="J44" s="97">
        <v>1.0599999999999997E-2</v>
      </c>
      <c r="K44" s="98">
        <v>1067000.0000000002</v>
      </c>
      <c r="L44" s="106">
        <v>139.32435895032805</v>
      </c>
      <c r="M44" s="98">
        <v>1486.5909100000003</v>
      </c>
      <c r="N44" s="99"/>
      <c r="O44" s="99">
        <f t="shared" si="0"/>
        <v>1.9108942227513358E-3</v>
      </c>
      <c r="P44" s="99">
        <f>M44/'סכום נכסי הקרן'!$C$42</f>
        <v>7.4645784620019971E-4</v>
      </c>
    </row>
    <row r="45" spans="2:16">
      <c r="B45" s="93" t="s">
        <v>1461</v>
      </c>
      <c r="C45" s="95" t="s">
        <v>1462</v>
      </c>
      <c r="D45" s="95" t="s">
        <v>231</v>
      </c>
      <c r="E45" s="95"/>
      <c r="F45" s="105">
        <v>42218</v>
      </c>
      <c r="G45" s="98">
        <v>6.13</v>
      </c>
      <c r="H45" s="96" t="s">
        <v>131</v>
      </c>
      <c r="I45" s="97">
        <v>4.8000000000000001E-2</v>
      </c>
      <c r="J45" s="97">
        <v>1.06E-2</v>
      </c>
      <c r="K45" s="98">
        <v>91000.000000000015</v>
      </c>
      <c r="L45" s="106">
        <v>141.04912087912086</v>
      </c>
      <c r="M45" s="98">
        <v>128.35470000000001</v>
      </c>
      <c r="N45" s="99"/>
      <c r="O45" s="99">
        <f t="shared" si="0"/>
        <v>1.6498974468569894E-4</v>
      </c>
      <c r="P45" s="99">
        <f>M45/'סכום נכסי הקרן'!$C$42</f>
        <v>6.4450396048548931E-5</v>
      </c>
    </row>
    <row r="46" spans="2:16">
      <c r="B46" s="93" t="s">
        <v>1463</v>
      </c>
      <c r="C46" s="95" t="s">
        <v>1464</v>
      </c>
      <c r="D46" s="95" t="s">
        <v>231</v>
      </c>
      <c r="E46" s="95"/>
      <c r="F46" s="105">
        <v>42248</v>
      </c>
      <c r="G46" s="98">
        <v>6.21</v>
      </c>
      <c r="H46" s="96" t="s">
        <v>131</v>
      </c>
      <c r="I46" s="97">
        <v>4.8000000000000001E-2</v>
      </c>
      <c r="J46" s="97">
        <v>1.06E-2</v>
      </c>
      <c r="K46" s="98">
        <v>198000.00000000003</v>
      </c>
      <c r="L46" s="106">
        <v>140.65426262626266</v>
      </c>
      <c r="M46" s="98">
        <v>278.49544000000009</v>
      </c>
      <c r="N46" s="99"/>
      <c r="O46" s="99">
        <f t="shared" si="0"/>
        <v>3.5798370875185249E-4</v>
      </c>
      <c r="P46" s="99">
        <f>M46/'סכום נכסי הקרן'!$C$42</f>
        <v>1.3984015704695581E-4</v>
      </c>
    </row>
    <row r="47" spans="2:16">
      <c r="B47" s="93" t="s">
        <v>1465</v>
      </c>
      <c r="C47" s="95" t="s">
        <v>1466</v>
      </c>
      <c r="D47" s="95" t="s">
        <v>231</v>
      </c>
      <c r="E47" s="95"/>
      <c r="F47" s="105">
        <v>42309</v>
      </c>
      <c r="G47" s="98">
        <v>6.38</v>
      </c>
      <c r="H47" s="96" t="s">
        <v>131</v>
      </c>
      <c r="I47" s="97">
        <v>4.8000000000000001E-2</v>
      </c>
      <c r="J47" s="97">
        <v>1.0599999999999998E-2</v>
      </c>
      <c r="K47" s="98">
        <v>12148000.000000002</v>
      </c>
      <c r="L47" s="106">
        <v>141.26804074744817</v>
      </c>
      <c r="M47" s="98">
        <v>17161.241590000005</v>
      </c>
      <c r="N47" s="99"/>
      <c r="O47" s="99">
        <f t="shared" si="0"/>
        <v>2.2059409343200512E-2</v>
      </c>
      <c r="P47" s="99">
        <f>M47/'סכום נכסי הקרן'!$C$42</f>
        <v>8.6171275158629154E-3</v>
      </c>
    </row>
    <row r="48" spans="2:16">
      <c r="B48" s="93" t="s">
        <v>1467</v>
      </c>
      <c r="C48" s="95" t="s">
        <v>1468</v>
      </c>
      <c r="D48" s="95" t="s">
        <v>231</v>
      </c>
      <c r="E48" s="95"/>
      <c r="F48" s="105">
        <v>42339</v>
      </c>
      <c r="G48" s="98">
        <v>6.4600000000000009</v>
      </c>
      <c r="H48" s="96" t="s">
        <v>131</v>
      </c>
      <c r="I48" s="97">
        <v>4.8000000000000001E-2</v>
      </c>
      <c r="J48" s="97">
        <v>1.0600000000000004E-2</v>
      </c>
      <c r="K48" s="98">
        <v>2989000.0000000005</v>
      </c>
      <c r="L48" s="106">
        <v>141.00993609902977</v>
      </c>
      <c r="M48" s="98">
        <v>4214.7869900000005</v>
      </c>
      <c r="N48" s="99"/>
      <c r="O48" s="99">
        <f t="shared" si="0"/>
        <v>5.4177730101406928E-3</v>
      </c>
      <c r="P48" s="99">
        <f>M48/'סכום נכסי הקרן'!$C$42</f>
        <v>2.1163595159801041E-3</v>
      </c>
    </row>
    <row r="49" spans="2:16">
      <c r="B49" s="93" t="s">
        <v>1469</v>
      </c>
      <c r="C49" s="95" t="s">
        <v>1470</v>
      </c>
      <c r="D49" s="95" t="s">
        <v>231</v>
      </c>
      <c r="E49" s="95"/>
      <c r="F49" s="105">
        <v>42370</v>
      </c>
      <c r="G49" s="98">
        <v>6.4200000000000017</v>
      </c>
      <c r="H49" s="96" t="s">
        <v>131</v>
      </c>
      <c r="I49" s="97">
        <v>4.8000000000000001E-2</v>
      </c>
      <c r="J49" s="97">
        <v>1.06E-2</v>
      </c>
      <c r="K49" s="98">
        <v>242000.00000000003</v>
      </c>
      <c r="L49" s="106">
        <v>144.13352479338843</v>
      </c>
      <c r="M49" s="98">
        <v>348.80313000000007</v>
      </c>
      <c r="N49" s="99"/>
      <c r="O49" s="99">
        <f t="shared" si="0"/>
        <v>4.4835864494461566E-4</v>
      </c>
      <c r="P49" s="99">
        <f>M49/'סכום נכסי הקרן'!$C$42</f>
        <v>1.7514356600477818E-4</v>
      </c>
    </row>
    <row r="50" spans="2:16">
      <c r="B50" s="93" t="s">
        <v>1471</v>
      </c>
      <c r="C50" s="95" t="s">
        <v>1472</v>
      </c>
      <c r="D50" s="95" t="s">
        <v>231</v>
      </c>
      <c r="E50" s="95"/>
      <c r="F50" s="105">
        <v>42430</v>
      </c>
      <c r="G50" s="98">
        <v>6.5900000000000016</v>
      </c>
      <c r="H50" s="96" t="s">
        <v>131</v>
      </c>
      <c r="I50" s="97">
        <v>4.8000000000000001E-2</v>
      </c>
      <c r="J50" s="97">
        <v>1.06E-2</v>
      </c>
      <c r="K50" s="98">
        <v>6043000.0000000009</v>
      </c>
      <c r="L50" s="106">
        <v>144.74527387059408</v>
      </c>
      <c r="M50" s="98">
        <v>8746.956900000001</v>
      </c>
      <c r="N50" s="99"/>
      <c r="O50" s="99">
        <f t="shared" si="0"/>
        <v>1.1243516487575544E-2</v>
      </c>
      <c r="P50" s="99">
        <f>M50/'סכום נכסי הקרן'!$C$42</f>
        <v>4.3920856534633151E-3</v>
      </c>
    </row>
    <row r="51" spans="2:16">
      <c r="B51" s="93" t="s">
        <v>1473</v>
      </c>
      <c r="C51" s="95" t="s">
        <v>1474</v>
      </c>
      <c r="D51" s="95" t="s">
        <v>231</v>
      </c>
      <c r="E51" s="95"/>
      <c r="F51" s="105">
        <v>42461</v>
      </c>
      <c r="G51" s="98">
        <v>6.6700000000000008</v>
      </c>
      <c r="H51" s="96" t="s">
        <v>131</v>
      </c>
      <c r="I51" s="97">
        <v>4.8000000000000001E-2</v>
      </c>
      <c r="J51" s="97">
        <v>1.0500000000000001E-2</v>
      </c>
      <c r="K51" s="98">
        <v>7718000.0000000009</v>
      </c>
      <c r="L51" s="106">
        <v>145.09590787768855</v>
      </c>
      <c r="M51" s="98">
        <v>11198.502170000002</v>
      </c>
      <c r="N51" s="99"/>
      <c r="O51" s="99">
        <f t="shared" si="0"/>
        <v>1.4394782691171773E-2</v>
      </c>
      <c r="P51" s="99">
        <f>M51/'סכום נכסי הקרן'!$C$42</f>
        <v>5.6230734052359179E-3</v>
      </c>
    </row>
    <row r="52" spans="2:16">
      <c r="B52" s="93" t="s">
        <v>1475</v>
      </c>
      <c r="C52" s="95" t="s">
        <v>1476</v>
      </c>
      <c r="D52" s="95" t="s">
        <v>231</v>
      </c>
      <c r="E52" s="95"/>
      <c r="F52" s="105">
        <v>42491</v>
      </c>
      <c r="G52" s="98">
        <v>6.7600000000000007</v>
      </c>
      <c r="H52" s="96" t="s">
        <v>131</v>
      </c>
      <c r="I52" s="97">
        <v>4.8000000000000001E-2</v>
      </c>
      <c r="J52" s="97">
        <v>1.0500000000000002E-2</v>
      </c>
      <c r="K52" s="98">
        <v>8354000.0000000009</v>
      </c>
      <c r="L52" s="106">
        <v>145.27161635144842</v>
      </c>
      <c r="M52" s="98">
        <v>12135.990830000002</v>
      </c>
      <c r="N52" s="99"/>
      <c r="O52" s="99">
        <f t="shared" si="0"/>
        <v>1.5599849702034159E-2</v>
      </c>
      <c r="P52" s="99">
        <f>M52/'סכום נכסי הקרן'!$C$42</f>
        <v>6.0938120336462799E-3</v>
      </c>
    </row>
    <row r="53" spans="2:16">
      <c r="B53" s="93" t="s">
        <v>1477</v>
      </c>
      <c r="C53" s="95" t="s">
        <v>1478</v>
      </c>
      <c r="D53" s="95" t="s">
        <v>231</v>
      </c>
      <c r="E53" s="95"/>
      <c r="F53" s="105">
        <v>42522</v>
      </c>
      <c r="G53" s="98">
        <v>6.8400000000000007</v>
      </c>
      <c r="H53" s="96" t="s">
        <v>131</v>
      </c>
      <c r="I53" s="97">
        <v>4.8000000000000001E-2</v>
      </c>
      <c r="J53" s="97">
        <v>1.0500000000000002E-2</v>
      </c>
      <c r="K53" s="98">
        <v>4227000.0000000009</v>
      </c>
      <c r="L53" s="106">
        <v>144.55910645848115</v>
      </c>
      <c r="M53" s="98">
        <v>6110.51343</v>
      </c>
      <c r="N53" s="99"/>
      <c r="O53" s="99">
        <f t="shared" si="0"/>
        <v>7.8545783731661899E-3</v>
      </c>
      <c r="P53" s="99">
        <f>M53/'סכום נכסי הקרן'!$C$42</f>
        <v>3.0682554719342345E-3</v>
      </c>
    </row>
    <row r="54" spans="2:16">
      <c r="B54" s="93" t="s">
        <v>1479</v>
      </c>
      <c r="C54" s="95" t="s">
        <v>1480</v>
      </c>
      <c r="D54" s="95" t="s">
        <v>231</v>
      </c>
      <c r="E54" s="95"/>
      <c r="F54" s="105">
        <v>42552</v>
      </c>
      <c r="G54" s="98">
        <v>6.7899999999999991</v>
      </c>
      <c r="H54" s="96" t="s">
        <v>131</v>
      </c>
      <c r="I54" s="97">
        <v>4.8000000000000001E-2</v>
      </c>
      <c r="J54" s="97">
        <v>1.0500000000000002E-2</v>
      </c>
      <c r="K54" s="98">
        <v>690000.00000000012</v>
      </c>
      <c r="L54" s="106">
        <v>146.68614492753622</v>
      </c>
      <c r="M54" s="98">
        <v>1012.1344000000001</v>
      </c>
      <c r="N54" s="99"/>
      <c r="O54" s="99">
        <f t="shared" si="0"/>
        <v>1.3010181648479807E-3</v>
      </c>
      <c r="P54" s="99">
        <f>M54/'סכום נכסי הקרן'!$C$42</f>
        <v>5.0822029060377562E-4</v>
      </c>
    </row>
    <row r="55" spans="2:16">
      <c r="B55" s="93" t="s">
        <v>1481</v>
      </c>
      <c r="C55" s="95" t="s">
        <v>1482</v>
      </c>
      <c r="D55" s="95" t="s">
        <v>231</v>
      </c>
      <c r="E55" s="95"/>
      <c r="F55" s="105">
        <v>42583</v>
      </c>
      <c r="G55" s="98">
        <v>6.8800000000000008</v>
      </c>
      <c r="H55" s="96" t="s">
        <v>131</v>
      </c>
      <c r="I55" s="97">
        <v>4.8000000000000001E-2</v>
      </c>
      <c r="J55" s="97">
        <v>1.0500000000000001E-2</v>
      </c>
      <c r="K55" s="98">
        <v>6636000.0000000009</v>
      </c>
      <c r="L55" s="106">
        <v>146.11765129596145</v>
      </c>
      <c r="M55" s="98">
        <v>9696.3673400000025</v>
      </c>
      <c r="N55" s="99"/>
      <c r="O55" s="99">
        <f t="shared" si="0"/>
        <v>1.2463907997177743E-2</v>
      </c>
      <c r="P55" s="99">
        <f>M55/'סכום נכסי הקרן'!$C$42</f>
        <v>4.8688105328064729E-3</v>
      </c>
    </row>
    <row r="56" spans="2:16">
      <c r="B56" s="93" t="s">
        <v>1483</v>
      </c>
      <c r="C56" s="95" t="s">
        <v>1484</v>
      </c>
      <c r="D56" s="95" t="s">
        <v>231</v>
      </c>
      <c r="E56" s="95"/>
      <c r="F56" s="105">
        <v>42614</v>
      </c>
      <c r="G56" s="98">
        <v>6.96</v>
      </c>
      <c r="H56" s="96" t="s">
        <v>131</v>
      </c>
      <c r="I56" s="97">
        <v>4.8000000000000001E-2</v>
      </c>
      <c r="J56" s="97">
        <v>1.0500000000000001E-2</v>
      </c>
      <c r="K56" s="98">
        <v>2734000.0000000005</v>
      </c>
      <c r="L56" s="106">
        <v>145.40844989027065</v>
      </c>
      <c r="M56" s="98">
        <v>3975.4670200000005</v>
      </c>
      <c r="N56" s="99"/>
      <c r="O56" s="99">
        <f t="shared" si="0"/>
        <v>5.1101462481406325E-3</v>
      </c>
      <c r="P56" s="99">
        <f>M56/'סכום נכסי הקרן'!$C$42</f>
        <v>1.9961904310239094E-3</v>
      </c>
    </row>
    <row r="57" spans="2:16">
      <c r="B57" s="93" t="s">
        <v>1485</v>
      </c>
      <c r="C57" s="95" t="s">
        <v>1486</v>
      </c>
      <c r="D57" s="95" t="s">
        <v>231</v>
      </c>
      <c r="E57" s="95"/>
      <c r="F57" s="105">
        <v>42644</v>
      </c>
      <c r="G57" s="98">
        <v>7.0500000000000016</v>
      </c>
      <c r="H57" s="96" t="s">
        <v>131</v>
      </c>
      <c r="I57" s="97">
        <v>4.8000000000000001E-2</v>
      </c>
      <c r="J57" s="97">
        <v>1.0500000000000001E-2</v>
      </c>
      <c r="K57" s="98">
        <v>2958000.0000000005</v>
      </c>
      <c r="L57" s="106">
        <v>145.72817004732923</v>
      </c>
      <c r="M57" s="98">
        <v>4310.6392699999997</v>
      </c>
      <c r="N57" s="99"/>
      <c r="O57" s="99">
        <f t="shared" si="0"/>
        <v>5.5409834824081041E-3</v>
      </c>
      <c r="P57" s="99">
        <f>M57/'סכום נכסי הקרן'!$C$42</f>
        <v>2.1644895603661401E-3</v>
      </c>
    </row>
    <row r="58" spans="2:16">
      <c r="B58" s="93" t="s">
        <v>1487</v>
      </c>
      <c r="C58" s="95" t="s">
        <v>1488</v>
      </c>
      <c r="D58" s="95" t="s">
        <v>231</v>
      </c>
      <c r="E58" s="95"/>
      <c r="F58" s="105">
        <v>42675</v>
      </c>
      <c r="G58" s="98">
        <v>7.1300000000000008</v>
      </c>
      <c r="H58" s="96" t="s">
        <v>131</v>
      </c>
      <c r="I58" s="97">
        <v>4.8000000000000001E-2</v>
      </c>
      <c r="J58" s="97">
        <v>1.0500000000000001E-2</v>
      </c>
      <c r="K58" s="98">
        <v>4620000.0000000009</v>
      </c>
      <c r="L58" s="106">
        <v>145.74846233766232</v>
      </c>
      <c r="M58" s="98">
        <v>6733.5789600000007</v>
      </c>
      <c r="N58" s="99"/>
      <c r="O58" s="99">
        <f t="shared" si="0"/>
        <v>8.6554794910618325E-3</v>
      </c>
      <c r="P58" s="99">
        <f>M58/'סכום נכסי הקרן'!$C$42</f>
        <v>3.381113670135774E-3</v>
      </c>
    </row>
    <row r="59" spans="2:16">
      <c r="B59" s="93" t="s">
        <v>1489</v>
      </c>
      <c r="C59" s="95" t="s">
        <v>1490</v>
      </c>
      <c r="D59" s="95" t="s">
        <v>231</v>
      </c>
      <c r="E59" s="95"/>
      <c r="F59" s="105">
        <v>42705</v>
      </c>
      <c r="G59" s="98">
        <v>7.21</v>
      </c>
      <c r="H59" s="96" t="s">
        <v>131</v>
      </c>
      <c r="I59" s="97">
        <v>4.8000000000000001E-2</v>
      </c>
      <c r="J59" s="97">
        <v>1.0500000000000004E-2</v>
      </c>
      <c r="K59" s="98">
        <v>2234000.0000000005</v>
      </c>
      <c r="L59" s="106">
        <v>145.33674037600713</v>
      </c>
      <c r="M59" s="98">
        <v>3246.82278</v>
      </c>
      <c r="N59" s="99"/>
      <c r="O59" s="99">
        <f t="shared" si="0"/>
        <v>4.1735321068251587E-3</v>
      </c>
      <c r="P59" s="99">
        <f>M59/'סכום נכסי הקרן'!$C$42</f>
        <v>1.6303182826219111E-3</v>
      </c>
    </row>
    <row r="60" spans="2:16">
      <c r="B60" s="93" t="s">
        <v>1491</v>
      </c>
      <c r="C60" s="95" t="s">
        <v>1492</v>
      </c>
      <c r="D60" s="95" t="s">
        <v>231</v>
      </c>
      <c r="E60" s="95"/>
      <c r="F60" s="105">
        <v>42736</v>
      </c>
      <c r="G60" s="98">
        <v>7.1700000000000017</v>
      </c>
      <c r="H60" s="96" t="s">
        <v>131</v>
      </c>
      <c r="I60" s="97">
        <v>4.8000000000000001E-2</v>
      </c>
      <c r="J60" s="97">
        <v>1.0500000000000001E-2</v>
      </c>
      <c r="K60" s="98">
        <v>5955000.0000000009</v>
      </c>
      <c r="L60" s="106">
        <v>148.4828767422334</v>
      </c>
      <c r="M60" s="98">
        <v>8842.1553100000001</v>
      </c>
      <c r="N60" s="99"/>
      <c r="O60" s="99">
        <f t="shared" si="0"/>
        <v>1.1365886462032142E-2</v>
      </c>
      <c r="P60" s="99">
        <f>M60/'סכום נכסי הקרן'!$C$42</f>
        <v>4.4398873718864982E-3</v>
      </c>
    </row>
    <row r="61" spans="2:16">
      <c r="B61" s="93" t="s">
        <v>1493</v>
      </c>
      <c r="C61" s="95" t="s">
        <v>1494</v>
      </c>
      <c r="D61" s="95" t="s">
        <v>231</v>
      </c>
      <c r="E61" s="95"/>
      <c r="F61" s="105">
        <v>42767</v>
      </c>
      <c r="G61" s="98">
        <v>7.25</v>
      </c>
      <c r="H61" s="96" t="s">
        <v>131</v>
      </c>
      <c r="I61" s="97">
        <v>4.8000000000000001E-2</v>
      </c>
      <c r="J61" s="97">
        <v>1.0499999999999999E-2</v>
      </c>
      <c r="K61" s="98">
        <v>3695000.0000000005</v>
      </c>
      <c r="L61" s="106">
        <v>148.35600784844385</v>
      </c>
      <c r="M61" s="98">
        <v>5481.7544900000012</v>
      </c>
      <c r="N61" s="99"/>
      <c r="O61" s="99">
        <f t="shared" si="0"/>
        <v>7.0463588301385447E-3</v>
      </c>
      <c r="P61" s="99">
        <f>M61/'סכום נכסי הקרן'!$C$42</f>
        <v>2.7525384572704495E-3</v>
      </c>
    </row>
    <row r="62" spans="2:16">
      <c r="B62" s="93" t="s">
        <v>1495</v>
      </c>
      <c r="C62" s="95" t="s">
        <v>1496</v>
      </c>
      <c r="D62" s="95" t="s">
        <v>231</v>
      </c>
      <c r="E62" s="95"/>
      <c r="F62" s="105">
        <v>42795</v>
      </c>
      <c r="G62" s="98">
        <v>7.33</v>
      </c>
      <c r="H62" s="96" t="s">
        <v>131</v>
      </c>
      <c r="I62" s="97">
        <v>4.8000000000000001E-2</v>
      </c>
      <c r="J62" s="97">
        <v>1.0499999999999999E-2</v>
      </c>
      <c r="K62" s="98">
        <v>4720000.0000000009</v>
      </c>
      <c r="L62" s="106">
        <v>148.53411822033897</v>
      </c>
      <c r="M62" s="98">
        <v>7010.8103800000008</v>
      </c>
      <c r="N62" s="99"/>
      <c r="O62" s="99">
        <f t="shared" si="0"/>
        <v>9.0118384027701986E-3</v>
      </c>
      <c r="P62" s="99">
        <f>M62/'סכום נכסי הקרן'!$C$42</f>
        <v>3.5203191282615893E-3</v>
      </c>
    </row>
    <row r="63" spans="2:16">
      <c r="B63" s="93" t="s">
        <v>1497</v>
      </c>
      <c r="C63" s="95" t="s">
        <v>1498</v>
      </c>
      <c r="D63" s="95" t="s">
        <v>231</v>
      </c>
      <c r="E63" s="95"/>
      <c r="F63" s="105">
        <v>42826</v>
      </c>
      <c r="G63" s="98">
        <v>7.4199999999999982</v>
      </c>
      <c r="H63" s="96" t="s">
        <v>131</v>
      </c>
      <c r="I63" s="97">
        <v>4.8000000000000001E-2</v>
      </c>
      <c r="J63" s="97">
        <v>1.0499999999999999E-2</v>
      </c>
      <c r="K63" s="98">
        <v>3171000.0000000005</v>
      </c>
      <c r="L63" s="106">
        <v>148.40848502049829</v>
      </c>
      <c r="M63" s="98">
        <v>4706.0330600000016</v>
      </c>
      <c r="N63" s="99"/>
      <c r="O63" s="99">
        <f t="shared" si="0"/>
        <v>6.0492307103040144E-3</v>
      </c>
      <c r="P63" s="99">
        <f>M63/'סכום נכסי הקרן'!$C$42</f>
        <v>2.3630275676275563E-3</v>
      </c>
    </row>
    <row r="64" spans="2:16">
      <c r="B64" s="93" t="s">
        <v>1499</v>
      </c>
      <c r="C64" s="95" t="s">
        <v>1500</v>
      </c>
      <c r="D64" s="95" t="s">
        <v>231</v>
      </c>
      <c r="E64" s="95"/>
      <c r="F64" s="105">
        <v>42856</v>
      </c>
      <c r="G64" s="98">
        <v>7.4999999999999991</v>
      </c>
      <c r="H64" s="96" t="s">
        <v>131</v>
      </c>
      <c r="I64" s="97">
        <v>4.8000000000000001E-2</v>
      </c>
      <c r="J64" s="97">
        <v>1.0500000000000001E-2</v>
      </c>
      <c r="K64" s="98">
        <v>8003000.0000000009</v>
      </c>
      <c r="L64" s="106">
        <v>147.83732200424842</v>
      </c>
      <c r="M64" s="98">
        <v>11831.420880000001</v>
      </c>
      <c r="N64" s="99"/>
      <c r="O64" s="99">
        <f t="shared" si="0"/>
        <v>1.5208349287250468E-2</v>
      </c>
      <c r="P64" s="99">
        <f>M64/'סכום נכסי הקרן'!$C$42</f>
        <v>5.9408791538842851E-3</v>
      </c>
    </row>
    <row r="65" spans="2:16">
      <c r="B65" s="93" t="s">
        <v>1501</v>
      </c>
      <c r="C65" s="95" t="s">
        <v>1502</v>
      </c>
      <c r="D65" s="95" t="s">
        <v>231</v>
      </c>
      <c r="E65" s="95"/>
      <c r="F65" s="105">
        <v>42887</v>
      </c>
      <c r="G65" s="98">
        <v>7.5799999999999992</v>
      </c>
      <c r="H65" s="96" t="s">
        <v>131</v>
      </c>
      <c r="I65" s="97">
        <v>4.8000000000000001E-2</v>
      </c>
      <c r="J65" s="97">
        <v>1.0500000000000001E-2</v>
      </c>
      <c r="K65" s="98">
        <v>6551000.0000000009</v>
      </c>
      <c r="L65" s="106">
        <v>147.41942069912992</v>
      </c>
      <c r="M65" s="98">
        <v>9657.4462500000027</v>
      </c>
      <c r="N65" s="99"/>
      <c r="O65" s="99">
        <f t="shared" si="0"/>
        <v>1.2413878035657135E-2</v>
      </c>
      <c r="P65" s="99">
        <f>M65/'סכום נכסי הקרן'!$C$42</f>
        <v>4.8492671918525286E-3</v>
      </c>
    </row>
    <row r="66" spans="2:16">
      <c r="B66" s="93" t="s">
        <v>1503</v>
      </c>
      <c r="C66" s="95" t="s">
        <v>1504</v>
      </c>
      <c r="D66" s="95" t="s">
        <v>231</v>
      </c>
      <c r="E66" s="95"/>
      <c r="F66" s="105">
        <v>42949</v>
      </c>
      <c r="G66" s="98">
        <v>7.62</v>
      </c>
      <c r="H66" s="96" t="s">
        <v>131</v>
      </c>
      <c r="I66" s="97">
        <v>4.8000000000000001E-2</v>
      </c>
      <c r="J66" s="97">
        <v>1.0499999999999999E-2</v>
      </c>
      <c r="K66" s="98">
        <v>4324000.0000000009</v>
      </c>
      <c r="L66" s="106">
        <v>150.2873168362627</v>
      </c>
      <c r="M66" s="98">
        <v>6498.4235800000006</v>
      </c>
      <c r="N66" s="99"/>
      <c r="O66" s="99">
        <f t="shared" si="0"/>
        <v>8.3532059778389546E-3</v>
      </c>
      <c r="P66" s="99">
        <f>M66/'סכום נכסי הקרן'!$C$42</f>
        <v>3.2630357394176387E-3</v>
      </c>
    </row>
    <row r="67" spans="2:16">
      <c r="B67" s="93" t="s">
        <v>1505</v>
      </c>
      <c r="C67" s="95" t="s">
        <v>1506</v>
      </c>
      <c r="D67" s="95" t="s">
        <v>231</v>
      </c>
      <c r="E67" s="95"/>
      <c r="F67" s="105">
        <v>42979</v>
      </c>
      <c r="G67" s="98">
        <v>7.7</v>
      </c>
      <c r="H67" s="96" t="s">
        <v>131</v>
      </c>
      <c r="I67" s="97">
        <v>4.8000000000000001E-2</v>
      </c>
      <c r="J67" s="97">
        <v>1.0500000000000001E-2</v>
      </c>
      <c r="K67" s="98">
        <v>3781000.0000000005</v>
      </c>
      <c r="L67" s="106">
        <v>150.3149529225073</v>
      </c>
      <c r="M67" s="98">
        <v>5683.408370000001</v>
      </c>
      <c r="N67" s="99"/>
      <c r="O67" s="99">
        <f t="shared" si="0"/>
        <v>7.3055688331698371E-3</v>
      </c>
      <c r="P67" s="99">
        <f>M67/'סכום נכסי הקרן'!$C$42</f>
        <v>2.8537943710057983E-3</v>
      </c>
    </row>
    <row r="68" spans="2:16">
      <c r="B68" s="93" t="s">
        <v>1507</v>
      </c>
      <c r="C68" s="95" t="s">
        <v>1508</v>
      </c>
      <c r="D68" s="95" t="s">
        <v>231</v>
      </c>
      <c r="E68" s="95"/>
      <c r="F68" s="105">
        <v>43009</v>
      </c>
      <c r="G68" s="98">
        <v>7.78</v>
      </c>
      <c r="H68" s="96" t="s">
        <v>131</v>
      </c>
      <c r="I68" s="97">
        <v>4.8000000000000001E-2</v>
      </c>
      <c r="J68" s="97">
        <v>1.0500000000000002E-2</v>
      </c>
      <c r="K68" s="98">
        <v>4355000.0000000009</v>
      </c>
      <c r="L68" s="106">
        <v>149.74027784156138</v>
      </c>
      <c r="M68" s="98">
        <v>6521.1890999999996</v>
      </c>
      <c r="N68" s="99"/>
      <c r="O68" s="99">
        <f t="shared" si="0"/>
        <v>8.3824692407536514E-3</v>
      </c>
      <c r="P68" s="99">
        <f>M68/'סכום נכסי הקרן'!$C$42</f>
        <v>3.2744669279931335E-3</v>
      </c>
    </row>
    <row r="69" spans="2:16">
      <c r="B69" s="93" t="s">
        <v>1509</v>
      </c>
      <c r="C69" s="95" t="s">
        <v>1510</v>
      </c>
      <c r="D69" s="95" t="s">
        <v>231</v>
      </c>
      <c r="E69" s="95"/>
      <c r="F69" s="105">
        <v>43040</v>
      </c>
      <c r="G69" s="98">
        <v>7.86</v>
      </c>
      <c r="H69" s="96" t="s">
        <v>131</v>
      </c>
      <c r="I69" s="97">
        <v>4.8000000000000001E-2</v>
      </c>
      <c r="J69" s="97">
        <v>1.0500000000000001E-2</v>
      </c>
      <c r="K69" s="98">
        <v>4952000.0000000009</v>
      </c>
      <c r="L69" s="106">
        <v>149.46281017770593</v>
      </c>
      <c r="M69" s="98">
        <v>7401.3983600000001</v>
      </c>
      <c r="N69" s="99"/>
      <c r="O69" s="99">
        <f t="shared" si="0"/>
        <v>9.5139081446456632E-3</v>
      </c>
      <c r="P69" s="99">
        <f>M69/'סכום נכסי הקרן'!$C$42</f>
        <v>3.7164440072321504E-3</v>
      </c>
    </row>
    <row r="70" spans="2:16">
      <c r="B70" s="93" t="s">
        <v>1511</v>
      </c>
      <c r="C70" s="95" t="s">
        <v>1512</v>
      </c>
      <c r="D70" s="95" t="s">
        <v>231</v>
      </c>
      <c r="E70" s="95"/>
      <c r="F70" s="105">
        <v>43070</v>
      </c>
      <c r="G70" s="98">
        <v>7.95</v>
      </c>
      <c r="H70" s="96" t="s">
        <v>131</v>
      </c>
      <c r="I70" s="97">
        <v>4.8000000000000001E-2</v>
      </c>
      <c r="J70" s="97">
        <v>1.0500000000000001E-2</v>
      </c>
      <c r="K70" s="98">
        <v>5145000.0000000009</v>
      </c>
      <c r="L70" s="106">
        <v>148.89199591836731</v>
      </c>
      <c r="M70" s="98">
        <v>7660.4931900000001</v>
      </c>
      <c r="N70" s="99"/>
      <c r="O70" s="99">
        <f t="shared" si="0"/>
        <v>9.8469539143064902E-3</v>
      </c>
      <c r="P70" s="99">
        <f>M70/'סכום נכסי הקרן'!$C$42</f>
        <v>3.8465425888005032E-3</v>
      </c>
    </row>
    <row r="71" spans="2:16">
      <c r="B71" s="93" t="s">
        <v>1513</v>
      </c>
      <c r="C71" s="95" t="s">
        <v>1514</v>
      </c>
      <c r="D71" s="95" t="s">
        <v>231</v>
      </c>
      <c r="E71" s="95"/>
      <c r="F71" s="105">
        <v>43101</v>
      </c>
      <c r="G71" s="98">
        <v>7.89</v>
      </c>
      <c r="H71" s="96" t="s">
        <v>131</v>
      </c>
      <c r="I71" s="97">
        <v>4.8000000000000001E-2</v>
      </c>
      <c r="J71" s="97">
        <v>1.0500000000000001E-2</v>
      </c>
      <c r="K71" s="98">
        <v>4578000.0000000009</v>
      </c>
      <c r="L71" s="106">
        <v>151.88084207077324</v>
      </c>
      <c r="M71" s="98">
        <v>6953.1049500000008</v>
      </c>
      <c r="N71" s="99"/>
      <c r="O71" s="99">
        <f t="shared" si="0"/>
        <v>8.9376626681638427E-3</v>
      </c>
      <c r="P71" s="99">
        <f>M71/'סכום נכסי הקרן'!$C$42</f>
        <v>3.4913436578062665E-3</v>
      </c>
    </row>
    <row r="72" spans="2:16">
      <c r="B72" s="93" t="s">
        <v>1515</v>
      </c>
      <c r="C72" s="95" t="s">
        <v>1516</v>
      </c>
      <c r="D72" s="95" t="s">
        <v>231</v>
      </c>
      <c r="E72" s="95"/>
      <c r="F72" s="105">
        <v>43132</v>
      </c>
      <c r="G72" s="98">
        <v>7.98</v>
      </c>
      <c r="H72" s="96" t="s">
        <v>131</v>
      </c>
      <c r="I72" s="97">
        <v>4.8000000000000001E-2</v>
      </c>
      <c r="J72" s="97">
        <v>1.0499999999999999E-2</v>
      </c>
      <c r="K72" s="98">
        <v>5275000.0000000009</v>
      </c>
      <c r="L72" s="106">
        <v>151.60161554502369</v>
      </c>
      <c r="M72" s="98">
        <v>7996.9852200000014</v>
      </c>
      <c r="N72" s="99"/>
      <c r="O72" s="99">
        <f t="shared" si="0"/>
        <v>1.0279487620656728E-2</v>
      </c>
      <c r="P72" s="99">
        <f>M72/'סכום נכסי הקרן'!$C$42</f>
        <v>4.0155044156808609E-3</v>
      </c>
    </row>
    <row r="73" spans="2:16">
      <c r="B73" s="93" t="s">
        <v>1517</v>
      </c>
      <c r="C73" s="95" t="s">
        <v>1518</v>
      </c>
      <c r="D73" s="95" t="s">
        <v>231</v>
      </c>
      <c r="E73" s="95"/>
      <c r="F73" s="105">
        <v>43191</v>
      </c>
      <c r="G73" s="98">
        <v>8.14</v>
      </c>
      <c r="H73" s="96" t="s">
        <v>131</v>
      </c>
      <c r="I73" s="97">
        <v>4.8000000000000001E-2</v>
      </c>
      <c r="J73" s="97">
        <v>1.04E-2</v>
      </c>
      <c r="K73" s="98">
        <v>583000.00000000012</v>
      </c>
      <c r="L73" s="106">
        <v>151.95774785591766</v>
      </c>
      <c r="M73" s="98">
        <v>885.91367000000002</v>
      </c>
      <c r="N73" s="99"/>
      <c r="O73" s="99">
        <f t="shared" si="0"/>
        <v>1.1387714686479774E-3</v>
      </c>
      <c r="P73" s="99">
        <f>M73/'סכום נכסי הקרן'!$C$42</f>
        <v>4.4484141910131438E-4</v>
      </c>
    </row>
    <row r="74" spans="2:16">
      <c r="B74" s="93" t="s">
        <v>1519</v>
      </c>
      <c r="C74" s="95" t="s">
        <v>1520</v>
      </c>
      <c r="D74" s="95" t="s">
        <v>231</v>
      </c>
      <c r="E74" s="95"/>
      <c r="F74" s="105">
        <v>43221</v>
      </c>
      <c r="G74" s="98">
        <v>8.2199999999999989</v>
      </c>
      <c r="H74" s="96" t="s">
        <v>131</v>
      </c>
      <c r="I74" s="97">
        <v>4.8000000000000001E-2</v>
      </c>
      <c r="J74" s="97">
        <v>1.0499999999999999E-2</v>
      </c>
      <c r="K74" s="98">
        <v>7727000.0000000009</v>
      </c>
      <c r="L74" s="106">
        <v>151.37568124757345</v>
      </c>
      <c r="M74" s="98">
        <v>11696.798890000002</v>
      </c>
      <c r="N74" s="99"/>
      <c r="O74" s="99">
        <f t="shared" si="0"/>
        <v>1.5035303440396549E-2</v>
      </c>
      <c r="P74" s="99">
        <f>M74/'סכום נכסי הקרן'!$C$42</f>
        <v>5.8732817805715529E-3</v>
      </c>
    </row>
    <row r="75" spans="2:16">
      <c r="B75" s="93" t="s">
        <v>1521</v>
      </c>
      <c r="C75" s="95" t="s">
        <v>1522</v>
      </c>
      <c r="D75" s="95" t="s">
        <v>231</v>
      </c>
      <c r="E75" s="95"/>
      <c r="F75" s="105">
        <v>43252</v>
      </c>
      <c r="G75" s="98">
        <v>8.3099999999999987</v>
      </c>
      <c r="H75" s="96" t="s">
        <v>131</v>
      </c>
      <c r="I75" s="97">
        <v>4.8000000000000001E-2</v>
      </c>
      <c r="J75" s="97">
        <v>1.0500000000000001E-2</v>
      </c>
      <c r="K75" s="98">
        <v>1587000.0000000002</v>
      </c>
      <c r="L75" s="106">
        <v>150.6445507246377</v>
      </c>
      <c r="M75" s="98">
        <v>2390.7290200000007</v>
      </c>
      <c r="N75" s="99"/>
      <c r="O75" s="99">
        <f t="shared" si="0"/>
        <v>3.073091757625481E-3</v>
      </c>
      <c r="P75" s="99">
        <f>M75/'סכום נכסי הקרן'!$C$42</f>
        <v>1.2004502537402938E-3</v>
      </c>
    </row>
    <row r="76" spans="2:16">
      <c r="B76" s="93" t="s">
        <v>1523</v>
      </c>
      <c r="C76" s="95" t="s">
        <v>1524</v>
      </c>
      <c r="D76" s="95" t="s">
        <v>231</v>
      </c>
      <c r="E76" s="95"/>
      <c r="F76" s="105">
        <v>43313</v>
      </c>
      <c r="G76" s="98">
        <v>8.3300000000000018</v>
      </c>
      <c r="H76" s="96" t="s">
        <v>131</v>
      </c>
      <c r="I76" s="97">
        <v>4.8000000000000001E-2</v>
      </c>
      <c r="J76" s="97">
        <v>1.0400000000000003E-2</v>
      </c>
      <c r="K76" s="98">
        <v>3661000.0000000005</v>
      </c>
      <c r="L76" s="106">
        <v>152.14186042065006</v>
      </c>
      <c r="M76" s="98">
        <v>5569.9135099999994</v>
      </c>
      <c r="N76" s="99"/>
      <c r="O76" s="99">
        <f t="shared" ref="O76:O112" si="1">IFERROR(M76/$M$11,0)</f>
        <v>7.159680229366942E-3</v>
      </c>
      <c r="P76" s="99">
        <f>M76/'סכום נכסי הקרן'!$C$42</f>
        <v>2.7968055059585913E-3</v>
      </c>
    </row>
    <row r="77" spans="2:16">
      <c r="B77" s="93" t="s">
        <v>1525</v>
      </c>
      <c r="C77" s="95" t="s">
        <v>1526</v>
      </c>
      <c r="D77" s="95" t="s">
        <v>231</v>
      </c>
      <c r="E77" s="95"/>
      <c r="F77" s="105">
        <v>43345</v>
      </c>
      <c r="G77" s="98">
        <v>8.42</v>
      </c>
      <c r="H77" s="96" t="s">
        <v>131</v>
      </c>
      <c r="I77" s="97">
        <v>4.8000000000000001E-2</v>
      </c>
      <c r="J77" s="97">
        <v>1.0399999999999998E-2</v>
      </c>
      <c r="K77" s="98">
        <v>6477000.0000000009</v>
      </c>
      <c r="L77" s="106">
        <v>152.00776161803307</v>
      </c>
      <c r="M77" s="98">
        <v>9845.5427200000031</v>
      </c>
      <c r="N77" s="99"/>
      <c r="O77" s="99">
        <f t="shared" si="1"/>
        <v>1.2655661067845138E-2</v>
      </c>
      <c r="P77" s="99">
        <f>M77/'סכום נכסי הקרן'!$C$42</f>
        <v>4.9437155602163989E-3</v>
      </c>
    </row>
    <row r="78" spans="2:16">
      <c r="B78" s="93" t="s">
        <v>1527</v>
      </c>
      <c r="C78" s="95" t="s">
        <v>1528</v>
      </c>
      <c r="D78" s="95" t="s">
        <v>231</v>
      </c>
      <c r="E78" s="95"/>
      <c r="F78" s="105">
        <v>43375</v>
      </c>
      <c r="G78" s="98">
        <v>8.5000000000000018</v>
      </c>
      <c r="H78" s="96" t="s">
        <v>131</v>
      </c>
      <c r="I78" s="97">
        <v>4.8000000000000001E-2</v>
      </c>
      <c r="J78" s="97">
        <v>1.04E-2</v>
      </c>
      <c r="K78" s="98">
        <v>2782000.0000000005</v>
      </c>
      <c r="L78" s="106">
        <v>151.73007009345795</v>
      </c>
      <c r="M78" s="98">
        <v>4221.1305500000008</v>
      </c>
      <c r="N78" s="99"/>
      <c r="O78" s="99">
        <f t="shared" si="1"/>
        <v>5.4259271513197723E-3</v>
      </c>
      <c r="P78" s="99">
        <f>M78/'סכום נכסי הקרן'!$C$42</f>
        <v>2.1195447904917325E-3</v>
      </c>
    </row>
    <row r="79" spans="2:16">
      <c r="B79" s="93" t="s">
        <v>1529</v>
      </c>
      <c r="C79" s="95" t="s">
        <v>1530</v>
      </c>
      <c r="D79" s="95" t="s">
        <v>231</v>
      </c>
      <c r="E79" s="95"/>
      <c r="F79" s="105">
        <v>43497</v>
      </c>
      <c r="G79" s="98">
        <v>8.68</v>
      </c>
      <c r="H79" s="96" t="s">
        <v>131</v>
      </c>
      <c r="I79" s="97">
        <v>4.8000000000000001E-2</v>
      </c>
      <c r="J79" s="97">
        <v>1.0399999999999998E-2</v>
      </c>
      <c r="K79" s="98">
        <v>2139000.0000000005</v>
      </c>
      <c r="L79" s="106">
        <v>154.15542870500235</v>
      </c>
      <c r="M79" s="98">
        <v>3297.3846200000007</v>
      </c>
      <c r="N79" s="99"/>
      <c r="O79" s="99">
        <f t="shared" si="1"/>
        <v>4.2385253254018009E-3</v>
      </c>
      <c r="P79" s="99">
        <f>M79/'סכום נכסי הקרן'!$C$42</f>
        <v>1.655706761679892E-3</v>
      </c>
    </row>
    <row r="80" spans="2:16">
      <c r="B80" s="93" t="s">
        <v>1531</v>
      </c>
      <c r="C80" s="95" t="s">
        <v>1532</v>
      </c>
      <c r="D80" s="95" t="s">
        <v>231</v>
      </c>
      <c r="E80" s="95"/>
      <c r="F80" s="105">
        <v>43525</v>
      </c>
      <c r="G80" s="98">
        <v>8.76</v>
      </c>
      <c r="H80" s="96" t="s">
        <v>131</v>
      </c>
      <c r="I80" s="97">
        <v>4.8000000000000001E-2</v>
      </c>
      <c r="J80" s="97">
        <v>1.04E-2</v>
      </c>
      <c r="K80" s="98">
        <v>6982000.0000000009</v>
      </c>
      <c r="L80" s="106">
        <v>154.1816099971355</v>
      </c>
      <c r="M80" s="98">
        <v>10764.960010000003</v>
      </c>
      <c r="N80" s="99"/>
      <c r="O80" s="99">
        <f t="shared" si="1"/>
        <v>1.3837498771775862E-2</v>
      </c>
      <c r="P80" s="99">
        <f>M80/'סכום נכסי הקרן'!$C$42</f>
        <v>5.4053800608103277E-3</v>
      </c>
    </row>
    <row r="81" spans="2:16">
      <c r="B81" s="93" t="s">
        <v>1533</v>
      </c>
      <c r="C81" s="95" t="s">
        <v>1534</v>
      </c>
      <c r="D81" s="95" t="s">
        <v>231</v>
      </c>
      <c r="E81" s="95"/>
      <c r="F81" s="105">
        <v>43556</v>
      </c>
      <c r="G81" s="98">
        <v>8.84</v>
      </c>
      <c r="H81" s="96" t="s">
        <v>131</v>
      </c>
      <c r="I81" s="97">
        <v>4.8000000000000001E-2</v>
      </c>
      <c r="J81" s="97">
        <v>1.04E-2</v>
      </c>
      <c r="K81" s="98">
        <v>5730000.0000000009</v>
      </c>
      <c r="L81" s="106">
        <v>153.89059720767887</v>
      </c>
      <c r="M81" s="98">
        <v>8817.9312200000004</v>
      </c>
      <c r="N81" s="99"/>
      <c r="O81" s="99">
        <f t="shared" si="1"/>
        <v>1.1334748323542915E-2</v>
      </c>
      <c r="P81" s="99">
        <f>M81/'סכום נכסי הקרן'!$C$42</f>
        <v>4.4277237955280503E-3</v>
      </c>
    </row>
    <row r="82" spans="2:16">
      <c r="B82" s="93" t="s">
        <v>1535</v>
      </c>
      <c r="C82" s="95" t="s">
        <v>1536</v>
      </c>
      <c r="D82" s="95" t="s">
        <v>231</v>
      </c>
      <c r="E82" s="95"/>
      <c r="F82" s="105">
        <v>43586</v>
      </c>
      <c r="G82" s="98">
        <v>8.9299999999999979</v>
      </c>
      <c r="H82" s="96" t="s">
        <v>131</v>
      </c>
      <c r="I82" s="97">
        <v>4.8000000000000001E-2</v>
      </c>
      <c r="J82" s="97">
        <v>1.04E-2</v>
      </c>
      <c r="K82" s="98">
        <v>6288000.0000000009</v>
      </c>
      <c r="L82" s="106">
        <v>152.99741571246821</v>
      </c>
      <c r="M82" s="98">
        <v>9620.4775000000027</v>
      </c>
      <c r="N82" s="99"/>
      <c r="O82" s="99">
        <f t="shared" si="1"/>
        <v>1.2366357651722231E-2</v>
      </c>
      <c r="P82" s="99">
        <f>M82/'סכום נכסי הקרן'!$C$42</f>
        <v>4.8307041740672839E-3</v>
      </c>
    </row>
    <row r="83" spans="2:16">
      <c r="B83" s="93" t="s">
        <v>1537</v>
      </c>
      <c r="C83" s="95" t="s">
        <v>1538</v>
      </c>
      <c r="D83" s="95" t="s">
        <v>231</v>
      </c>
      <c r="E83" s="95"/>
      <c r="F83" s="105">
        <v>43647</v>
      </c>
      <c r="G83" s="98">
        <v>8.94</v>
      </c>
      <c r="H83" s="96" t="s">
        <v>131</v>
      </c>
      <c r="I83" s="97">
        <v>4.8000000000000001E-2</v>
      </c>
      <c r="J83" s="97">
        <v>1.0399999999999998E-2</v>
      </c>
      <c r="K83" s="98">
        <v>992000.00000000012</v>
      </c>
      <c r="L83" s="106">
        <v>153.8371129032258</v>
      </c>
      <c r="M83" s="98">
        <v>1526.0641600000004</v>
      </c>
      <c r="N83" s="99"/>
      <c r="O83" s="99">
        <f t="shared" si="1"/>
        <v>1.9616339419779379E-3</v>
      </c>
      <c r="P83" s="99">
        <f>M83/'סכום נכסי הקרן'!$C$42</f>
        <v>7.6627844175161609E-4</v>
      </c>
    </row>
    <row r="84" spans="2:16">
      <c r="B84" s="93" t="s">
        <v>1539</v>
      </c>
      <c r="C84" s="95" t="s">
        <v>1540</v>
      </c>
      <c r="D84" s="95" t="s">
        <v>231</v>
      </c>
      <c r="E84" s="95"/>
      <c r="F84" s="105">
        <v>43678</v>
      </c>
      <c r="G84" s="98">
        <v>9.02</v>
      </c>
      <c r="H84" s="96" t="s">
        <v>131</v>
      </c>
      <c r="I84" s="97">
        <v>4.8000000000000001E-2</v>
      </c>
      <c r="J84" s="97">
        <v>1.04E-2</v>
      </c>
      <c r="K84" s="98">
        <v>5739000.0000000009</v>
      </c>
      <c r="L84" s="106">
        <v>154.61548614741247</v>
      </c>
      <c r="M84" s="98">
        <v>8873.3827500000025</v>
      </c>
      <c r="N84" s="99"/>
      <c r="O84" s="99">
        <f t="shared" si="1"/>
        <v>1.1406026849199799E-2</v>
      </c>
      <c r="P84" s="99">
        <f>M84/'סכום נכסי הקרן'!$C$42</f>
        <v>4.4555675213129109E-3</v>
      </c>
    </row>
    <row r="85" spans="2:16">
      <c r="B85" s="93" t="s">
        <v>1541</v>
      </c>
      <c r="C85" s="95" t="s">
        <v>1542</v>
      </c>
      <c r="D85" s="95" t="s">
        <v>231</v>
      </c>
      <c r="E85" s="95"/>
      <c r="F85" s="105">
        <v>43709</v>
      </c>
      <c r="G85" s="98">
        <v>9.11</v>
      </c>
      <c r="H85" s="96" t="s">
        <v>131</v>
      </c>
      <c r="I85" s="97">
        <v>4.8000000000000001E-2</v>
      </c>
      <c r="J85" s="97">
        <v>1.04E-2</v>
      </c>
      <c r="K85" s="98">
        <v>3406000.0000000005</v>
      </c>
      <c r="L85" s="106">
        <v>154.94000939518497</v>
      </c>
      <c r="M85" s="98">
        <v>5277.2567200000012</v>
      </c>
      <c r="N85" s="99"/>
      <c r="O85" s="99">
        <f t="shared" si="1"/>
        <v>6.7834932329995639E-3</v>
      </c>
      <c r="P85" s="99">
        <f>M85/'סכום נכסי הקרן'!$C$42</f>
        <v>2.6498545487922635E-3</v>
      </c>
    </row>
    <row r="86" spans="2:16">
      <c r="B86" s="93" t="s">
        <v>1543</v>
      </c>
      <c r="C86" s="95" t="s">
        <v>1544</v>
      </c>
      <c r="D86" s="95" t="s">
        <v>231</v>
      </c>
      <c r="E86" s="95"/>
      <c r="F86" s="105">
        <v>43740</v>
      </c>
      <c r="G86" s="98">
        <v>9.1900000000000013</v>
      </c>
      <c r="H86" s="96" t="s">
        <v>131</v>
      </c>
      <c r="I86" s="97">
        <v>4.8000000000000001E-2</v>
      </c>
      <c r="J86" s="97">
        <v>1.0399999999999998E-2</v>
      </c>
      <c r="K86" s="98">
        <v>6695000.0000000009</v>
      </c>
      <c r="L86" s="106">
        <v>154.49520687079911</v>
      </c>
      <c r="M86" s="98">
        <v>10343.454100000001</v>
      </c>
      <c r="N86" s="99"/>
      <c r="O86" s="99">
        <f t="shared" si="1"/>
        <v>1.3295686493188375E-2</v>
      </c>
      <c r="P86" s="99">
        <f>M86/'סכום נכסי הקרן'!$C$42</f>
        <v>5.1937304458269714E-3</v>
      </c>
    </row>
    <row r="87" spans="2:16">
      <c r="B87" s="93" t="s">
        <v>1545</v>
      </c>
      <c r="C87" s="95" t="s">
        <v>1546</v>
      </c>
      <c r="D87" s="95" t="s">
        <v>231</v>
      </c>
      <c r="E87" s="95"/>
      <c r="F87" s="105">
        <v>43770</v>
      </c>
      <c r="G87" s="98">
        <v>9.27</v>
      </c>
      <c r="H87" s="96" t="s">
        <v>131</v>
      </c>
      <c r="I87" s="97">
        <v>4.8000000000000001E-2</v>
      </c>
      <c r="J87" s="97">
        <v>1.0399999999999998E-2</v>
      </c>
      <c r="K87" s="98">
        <v>6929000.0000000009</v>
      </c>
      <c r="L87" s="106">
        <v>154.66814807331505</v>
      </c>
      <c r="M87" s="98">
        <v>10716.955980000002</v>
      </c>
      <c r="N87" s="99"/>
      <c r="O87" s="99">
        <f t="shared" si="1"/>
        <v>1.3775793414250313E-2</v>
      </c>
      <c r="P87" s="99">
        <f>M87/'סכום נכסי הקרן'!$C$42</f>
        <v>5.381275927923675E-3</v>
      </c>
    </row>
    <row r="88" spans="2:16">
      <c r="B88" s="93" t="s">
        <v>1547</v>
      </c>
      <c r="C88" s="95" t="s">
        <v>1548</v>
      </c>
      <c r="D88" s="95" t="s">
        <v>231</v>
      </c>
      <c r="E88" s="95"/>
      <c r="F88" s="105">
        <v>43800</v>
      </c>
      <c r="G88" s="98">
        <v>9.36</v>
      </c>
      <c r="H88" s="96" t="s">
        <v>131</v>
      </c>
      <c r="I88" s="97">
        <v>4.8000000000000001E-2</v>
      </c>
      <c r="J88" s="97">
        <v>1.04E-2</v>
      </c>
      <c r="K88" s="98">
        <v>2000000.0000000002</v>
      </c>
      <c r="L88" s="106">
        <v>153.92222899999999</v>
      </c>
      <c r="M88" s="98">
        <v>3078.4445800000003</v>
      </c>
      <c r="N88" s="99"/>
      <c r="O88" s="99">
        <f t="shared" si="1"/>
        <v>3.9570953403597507E-3</v>
      </c>
      <c r="P88" s="99">
        <f>M88/'סכום נכסי הקרן'!$C$42</f>
        <v>1.5457709954875736E-3</v>
      </c>
    </row>
    <row r="89" spans="2:16">
      <c r="B89" s="93" t="s">
        <v>1549</v>
      </c>
      <c r="C89" s="95" t="s">
        <v>1550</v>
      </c>
      <c r="D89" s="95" t="s">
        <v>231</v>
      </c>
      <c r="E89" s="95"/>
      <c r="F89" s="105">
        <v>43831</v>
      </c>
      <c r="G89" s="98">
        <v>9.2799999999999994</v>
      </c>
      <c r="H89" s="96" t="s">
        <v>131</v>
      </c>
      <c r="I89" s="97">
        <v>4.8000000000000001E-2</v>
      </c>
      <c r="J89" s="97">
        <v>1.04E-2</v>
      </c>
      <c r="K89" s="98">
        <v>4362000.0000000009</v>
      </c>
      <c r="L89" s="106">
        <v>157.02950481430534</v>
      </c>
      <c r="M89" s="98">
        <v>6849.6270000000013</v>
      </c>
      <c r="N89" s="99"/>
      <c r="O89" s="99">
        <f t="shared" si="1"/>
        <v>8.8046500044195505E-3</v>
      </c>
      <c r="P89" s="99">
        <f>M89/'סכום נכסי הקרן'!$C$42</f>
        <v>3.4393845565050137E-3</v>
      </c>
    </row>
    <row r="90" spans="2:16">
      <c r="B90" s="93" t="s">
        <v>1551</v>
      </c>
      <c r="C90" s="95" t="s">
        <v>1552</v>
      </c>
      <c r="D90" s="95" t="s">
        <v>231</v>
      </c>
      <c r="E90" s="95"/>
      <c r="F90" s="105">
        <v>43863</v>
      </c>
      <c r="G90" s="98">
        <v>9.3699999999999974</v>
      </c>
      <c r="H90" s="96" t="s">
        <v>131</v>
      </c>
      <c r="I90" s="97">
        <v>4.8000000000000001E-2</v>
      </c>
      <c r="J90" s="97">
        <v>1.0499999999999999E-2</v>
      </c>
      <c r="K90" s="98">
        <v>5000000.0000000009</v>
      </c>
      <c r="L90" s="106">
        <v>156.88356619999999</v>
      </c>
      <c r="M90" s="98">
        <v>7844.1783100000011</v>
      </c>
      <c r="N90" s="99"/>
      <c r="O90" s="99">
        <f t="shared" si="1"/>
        <v>1.0083066507389269E-2</v>
      </c>
      <c r="P90" s="99">
        <f>M90/'סכום נכסי הקרן'!$C$42</f>
        <v>3.9387758979993505E-3</v>
      </c>
    </row>
    <row r="91" spans="2:16">
      <c r="B91" s="93" t="s">
        <v>1553</v>
      </c>
      <c r="C91" s="95" t="s">
        <v>1554</v>
      </c>
      <c r="D91" s="95" t="s">
        <v>231</v>
      </c>
      <c r="E91" s="95"/>
      <c r="F91" s="105">
        <v>43891</v>
      </c>
      <c r="G91" s="98">
        <v>9.4500000000000011</v>
      </c>
      <c r="H91" s="96" t="s">
        <v>131</v>
      </c>
      <c r="I91" s="97">
        <v>4.8000000000000001E-2</v>
      </c>
      <c r="J91" s="97">
        <v>1.0500000000000001E-2</v>
      </c>
      <c r="K91" s="98">
        <v>4652000.0000000009</v>
      </c>
      <c r="L91" s="106">
        <v>157.35651397248495</v>
      </c>
      <c r="M91" s="98">
        <v>7320.2250300000005</v>
      </c>
      <c r="N91" s="99"/>
      <c r="O91" s="99">
        <f t="shared" si="1"/>
        <v>9.4095662935721313E-3</v>
      </c>
      <c r="P91" s="99">
        <f>M91/'סכום נכסי הקרן'!$C$42</f>
        <v>3.6756846640442534E-3</v>
      </c>
    </row>
    <row r="92" spans="2:16">
      <c r="B92" s="93" t="s">
        <v>1555</v>
      </c>
      <c r="C92" s="95" t="s">
        <v>1556</v>
      </c>
      <c r="D92" s="95" t="s">
        <v>231</v>
      </c>
      <c r="E92" s="95"/>
      <c r="F92" s="105">
        <v>44045</v>
      </c>
      <c r="G92" s="98">
        <v>9.7099999999999991</v>
      </c>
      <c r="H92" s="96" t="s">
        <v>131</v>
      </c>
      <c r="I92" s="97">
        <v>4.8000000000000001E-2</v>
      </c>
      <c r="J92" s="97">
        <v>1.0499999999999999E-2</v>
      </c>
      <c r="K92" s="98">
        <v>1737000.0000000002</v>
      </c>
      <c r="L92" s="106">
        <v>159.95426252158896</v>
      </c>
      <c r="M92" s="98">
        <v>2778.4055400000007</v>
      </c>
      <c r="N92" s="99"/>
      <c r="O92" s="99">
        <f t="shared" si="1"/>
        <v>3.5714190495395302E-3</v>
      </c>
      <c r="P92" s="99">
        <f>M92/'סכום נכסי הקרן'!$C$42</f>
        <v>1.3951132092278856E-3</v>
      </c>
    </row>
    <row r="93" spans="2:16">
      <c r="B93" s="93" t="s">
        <v>1557</v>
      </c>
      <c r="C93" s="95" t="s">
        <v>1558</v>
      </c>
      <c r="D93" s="95" t="s">
        <v>231</v>
      </c>
      <c r="E93" s="95"/>
      <c r="F93" s="105">
        <v>44075</v>
      </c>
      <c r="G93" s="98">
        <v>9.7899999999999991</v>
      </c>
      <c r="H93" s="96" t="s">
        <v>131</v>
      </c>
      <c r="I93" s="97">
        <v>4.8000000000000001E-2</v>
      </c>
      <c r="J93" s="97">
        <v>1.0500000000000001E-2</v>
      </c>
      <c r="K93" s="98">
        <v>9867000.0000000019</v>
      </c>
      <c r="L93" s="106">
        <v>159.49373730617205</v>
      </c>
      <c r="M93" s="98">
        <v>15737.24706</v>
      </c>
      <c r="N93" s="99"/>
      <c r="O93" s="99">
        <f t="shared" si="1"/>
        <v>2.0228977781765418E-2</v>
      </c>
      <c r="P93" s="99">
        <f>M93/'סכום נכסי הקרן'!$C$42</f>
        <v>7.9021010195252858E-3</v>
      </c>
    </row>
    <row r="94" spans="2:16">
      <c r="B94" s="93" t="s">
        <v>1559</v>
      </c>
      <c r="C94" s="95" t="s">
        <v>1560</v>
      </c>
      <c r="D94" s="95" t="s">
        <v>231</v>
      </c>
      <c r="E94" s="95"/>
      <c r="F94" s="105">
        <v>44166</v>
      </c>
      <c r="G94" s="98">
        <v>10.039999999999999</v>
      </c>
      <c r="H94" s="96" t="s">
        <v>131</v>
      </c>
      <c r="I94" s="97">
        <v>4.8000000000000001E-2</v>
      </c>
      <c r="J94" s="97">
        <v>1.0499999999999999E-2</v>
      </c>
      <c r="K94" s="98">
        <v>9125000.0000000019</v>
      </c>
      <c r="L94" s="106">
        <v>158.74760405479452</v>
      </c>
      <c r="M94" s="98">
        <v>14485.718870000002</v>
      </c>
      <c r="N94" s="99"/>
      <c r="O94" s="99">
        <f t="shared" si="1"/>
        <v>1.8620237965186404E-2</v>
      </c>
      <c r="P94" s="99">
        <f>M94/'סכום נכסי הקרן'!$C$42</f>
        <v>7.273674576929701E-3</v>
      </c>
    </row>
    <row r="95" spans="2:16">
      <c r="B95" s="93" t="s">
        <v>1561</v>
      </c>
      <c r="C95" s="95" t="s">
        <v>1562</v>
      </c>
      <c r="D95" s="95" t="s">
        <v>231</v>
      </c>
      <c r="E95" s="95"/>
      <c r="F95" s="105">
        <v>44197</v>
      </c>
      <c r="G95" s="98">
        <v>9.9599999999999991</v>
      </c>
      <c r="H95" s="96" t="s">
        <v>131</v>
      </c>
      <c r="I95" s="97">
        <v>4.8000000000000001E-2</v>
      </c>
      <c r="J95" s="97">
        <v>1.0500000000000001E-2</v>
      </c>
      <c r="K95" s="98">
        <v>3735000.0000000005</v>
      </c>
      <c r="L95" s="106">
        <v>161.57219759036144</v>
      </c>
      <c r="M95" s="98">
        <v>6034.7215800000013</v>
      </c>
      <c r="N95" s="99"/>
      <c r="O95" s="99">
        <f t="shared" si="1"/>
        <v>7.7571539860517595E-3</v>
      </c>
      <c r="P95" s="99">
        <f>M95/'סכום נכסי הקרן'!$C$42</f>
        <v>3.0301983166469556E-3</v>
      </c>
    </row>
    <row r="96" spans="2:16">
      <c r="B96" s="93" t="s">
        <v>1563</v>
      </c>
      <c r="C96" s="95" t="s">
        <v>1564</v>
      </c>
      <c r="D96" s="95" t="s">
        <v>231</v>
      </c>
      <c r="E96" s="95"/>
      <c r="F96" s="105">
        <v>44228</v>
      </c>
      <c r="G96" s="98">
        <v>10.040000000000003</v>
      </c>
      <c r="H96" s="96" t="s">
        <v>131</v>
      </c>
      <c r="I96" s="97">
        <v>4.8000000000000001E-2</v>
      </c>
      <c r="J96" s="97">
        <v>1.0500000000000002E-2</v>
      </c>
      <c r="K96" s="98">
        <v>6730000.0000000009</v>
      </c>
      <c r="L96" s="106">
        <v>161.58454353640414</v>
      </c>
      <c r="M96" s="98">
        <v>10874.63978</v>
      </c>
      <c r="N96" s="99"/>
      <c r="O96" s="99">
        <f t="shared" si="1"/>
        <v>1.39784833812174E-2</v>
      </c>
      <c r="P96" s="99">
        <f>M96/'סכום נכסי הקרן'!$C$42</f>
        <v>5.4604532651029132E-3</v>
      </c>
    </row>
    <row r="97" spans="2:16">
      <c r="B97" s="93" t="s">
        <v>1565</v>
      </c>
      <c r="C97" s="95" t="s">
        <v>1566</v>
      </c>
      <c r="D97" s="95" t="s">
        <v>231</v>
      </c>
      <c r="E97" s="95"/>
      <c r="F97" s="105">
        <v>44287</v>
      </c>
      <c r="G97" s="98">
        <v>10.200000000000001</v>
      </c>
      <c r="H97" s="96" t="s">
        <v>131</v>
      </c>
      <c r="I97" s="97">
        <v>4.8000000000000001E-2</v>
      </c>
      <c r="J97" s="97">
        <v>1.0500000000000001E-2</v>
      </c>
      <c r="K97" s="98">
        <v>5691000.0000000009</v>
      </c>
      <c r="L97" s="106">
        <v>160.97477490774909</v>
      </c>
      <c r="M97" s="98">
        <v>9161.0744400000021</v>
      </c>
      <c r="N97" s="99"/>
      <c r="O97" s="99">
        <f t="shared" si="1"/>
        <v>1.1775831604937588E-2</v>
      </c>
      <c r="P97" s="99">
        <f>M97/'סכום נכסי הקרן'!$C$42</f>
        <v>4.6000253663343741E-3</v>
      </c>
    </row>
    <row r="98" spans="2:16">
      <c r="B98" s="93" t="s">
        <v>1567</v>
      </c>
      <c r="C98" s="95" t="s">
        <v>1568</v>
      </c>
      <c r="D98" s="95" t="s">
        <v>231</v>
      </c>
      <c r="E98" s="95"/>
      <c r="F98" s="105">
        <v>44318</v>
      </c>
      <c r="G98" s="98">
        <v>10.290000000000001</v>
      </c>
      <c r="H98" s="96" t="s">
        <v>131</v>
      </c>
      <c r="I98" s="97">
        <v>4.8000000000000001E-2</v>
      </c>
      <c r="J98" s="97">
        <v>1.0500000000000004E-2</v>
      </c>
      <c r="K98" s="98">
        <v>3457000.0000000005</v>
      </c>
      <c r="L98" s="106">
        <v>159.86507492045124</v>
      </c>
      <c r="M98" s="98">
        <v>5526.5356400000001</v>
      </c>
      <c r="N98" s="99"/>
      <c r="O98" s="99">
        <f t="shared" si="1"/>
        <v>7.1039214320941556E-3</v>
      </c>
      <c r="P98" s="99">
        <f>M98/'סכום נכסי הקרן'!$C$42</f>
        <v>2.7750242941974139E-3</v>
      </c>
    </row>
    <row r="99" spans="2:16">
      <c r="B99" s="93" t="s">
        <v>1569</v>
      </c>
      <c r="C99" s="95" t="s">
        <v>1570</v>
      </c>
      <c r="D99" s="95" t="s">
        <v>231</v>
      </c>
      <c r="E99" s="95"/>
      <c r="F99" s="105">
        <v>44348</v>
      </c>
      <c r="G99" s="98">
        <v>10.370000000000001</v>
      </c>
      <c r="H99" s="96" t="s">
        <v>131</v>
      </c>
      <c r="I99" s="97">
        <v>4.8000000000000001E-2</v>
      </c>
      <c r="J99" s="97">
        <v>1.0500000000000001E-2</v>
      </c>
      <c r="K99" s="98">
        <v>3346000.0000000005</v>
      </c>
      <c r="L99" s="106">
        <v>159.24685415421396</v>
      </c>
      <c r="M99" s="98">
        <v>5328.3997399999998</v>
      </c>
      <c r="N99" s="99"/>
      <c r="O99" s="99">
        <f t="shared" si="1"/>
        <v>6.8492335121810455E-3</v>
      </c>
      <c r="P99" s="99">
        <f>M99/'סכום נכסי הקרן'!$C$42</f>
        <v>2.6755348541813045E-3</v>
      </c>
    </row>
    <row r="100" spans="2:16">
      <c r="B100" s="93" t="s">
        <v>1571</v>
      </c>
      <c r="C100" s="95" t="s">
        <v>1572</v>
      </c>
      <c r="D100" s="95" t="s">
        <v>231</v>
      </c>
      <c r="E100" s="95"/>
      <c r="F100" s="105">
        <v>44378</v>
      </c>
      <c r="G100" s="98">
        <v>10.28</v>
      </c>
      <c r="H100" s="96" t="s">
        <v>131</v>
      </c>
      <c r="I100" s="97">
        <v>4.8000000000000001E-2</v>
      </c>
      <c r="J100" s="97">
        <v>1.0500000000000001E-2</v>
      </c>
      <c r="K100" s="98">
        <v>3316000.0000000005</v>
      </c>
      <c r="L100" s="106">
        <v>161.08800995174911</v>
      </c>
      <c r="M100" s="98">
        <v>5341.6784100000013</v>
      </c>
      <c r="N100" s="99"/>
      <c r="O100" s="99">
        <f t="shared" si="1"/>
        <v>6.8663021849531833E-3</v>
      </c>
      <c r="P100" s="99">
        <f>M100/'סכום נכסי הקרן'!$C$42</f>
        <v>2.6822024365954901E-3</v>
      </c>
    </row>
    <row r="101" spans="2:16">
      <c r="B101" s="93" t="s">
        <v>1573</v>
      </c>
      <c r="C101" s="95" t="s">
        <v>1574</v>
      </c>
      <c r="D101" s="95" t="s">
        <v>231</v>
      </c>
      <c r="E101" s="95"/>
      <c r="F101" s="105">
        <v>44409</v>
      </c>
      <c r="G101" s="98">
        <v>10.37</v>
      </c>
      <c r="H101" s="96" t="s">
        <v>131</v>
      </c>
      <c r="I101" s="97">
        <v>4.8000000000000001E-2</v>
      </c>
      <c r="J101" s="97">
        <v>1.0499999999999999E-2</v>
      </c>
      <c r="K101" s="98">
        <v>3068000.0000000005</v>
      </c>
      <c r="L101" s="106">
        <v>160.77915971316821</v>
      </c>
      <c r="M101" s="98">
        <v>4932.7046200000013</v>
      </c>
      <c r="N101" s="99"/>
      <c r="O101" s="99">
        <f t="shared" si="1"/>
        <v>6.3405989485680525E-3</v>
      </c>
      <c r="P101" s="99">
        <f>M101/'סכום נכסי הקרן'!$C$42</f>
        <v>2.4768455409074001E-3</v>
      </c>
    </row>
    <row r="102" spans="2:16">
      <c r="B102" s="93" t="s">
        <v>1575</v>
      </c>
      <c r="C102" s="95" t="s">
        <v>1576</v>
      </c>
      <c r="D102" s="95" t="s">
        <v>231</v>
      </c>
      <c r="E102" s="95"/>
      <c r="F102" s="105">
        <v>44440</v>
      </c>
      <c r="G102" s="98">
        <v>10.45</v>
      </c>
      <c r="H102" s="96" t="s">
        <v>131</v>
      </c>
      <c r="I102" s="97">
        <v>4.8000000000000001E-2</v>
      </c>
      <c r="J102" s="97">
        <v>1.0500000000000001E-2</v>
      </c>
      <c r="K102" s="98">
        <v>5794000.0000000009</v>
      </c>
      <c r="L102" s="106">
        <v>160.00052209181911</v>
      </c>
      <c r="M102" s="98">
        <v>9270.4302500000013</v>
      </c>
      <c r="N102" s="99"/>
      <c r="O102" s="99">
        <f t="shared" si="1"/>
        <v>1.1916399789599292E-2</v>
      </c>
      <c r="P102" s="99">
        <f>M102/'סכום נכסי הקרן'!$C$42</f>
        <v>4.6549359014741842E-3</v>
      </c>
    </row>
    <row r="103" spans="2:16">
      <c r="B103" s="93" t="s">
        <v>1577</v>
      </c>
      <c r="C103" s="95" t="s">
        <v>1578</v>
      </c>
      <c r="D103" s="95" t="s">
        <v>231</v>
      </c>
      <c r="E103" s="95"/>
      <c r="F103" s="105">
        <v>44470</v>
      </c>
      <c r="G103" s="98">
        <v>10.530000000000001</v>
      </c>
      <c r="H103" s="96" t="s">
        <v>131</v>
      </c>
      <c r="I103" s="97">
        <v>4.8000000000000001E-2</v>
      </c>
      <c r="J103" s="97">
        <v>1.0500000000000002E-2</v>
      </c>
      <c r="K103" s="98">
        <v>723000.00000000012</v>
      </c>
      <c r="L103" s="106">
        <v>159.38573720608574</v>
      </c>
      <c r="M103" s="98">
        <v>1152.35888</v>
      </c>
      <c r="N103" s="99"/>
      <c r="O103" s="99">
        <f t="shared" si="1"/>
        <v>1.4812655664147706E-3</v>
      </c>
      <c r="P103" s="99">
        <f>M103/'סכום נכסי הקרן'!$C$42</f>
        <v>5.7863082696669663E-4</v>
      </c>
    </row>
    <row r="104" spans="2:16">
      <c r="B104" s="93" t="s">
        <v>1579</v>
      </c>
      <c r="C104" s="95" t="s">
        <v>1580</v>
      </c>
      <c r="D104" s="95" t="s">
        <v>231</v>
      </c>
      <c r="E104" s="95"/>
      <c r="F104" s="105">
        <v>44501</v>
      </c>
      <c r="G104" s="98">
        <v>10.619999999999997</v>
      </c>
      <c r="H104" s="96" t="s">
        <v>131</v>
      </c>
      <c r="I104" s="97">
        <v>4.8000000000000001E-2</v>
      </c>
      <c r="J104" s="97">
        <v>1.0499999999999999E-2</v>
      </c>
      <c r="K104" s="98">
        <v>11122000.000000002</v>
      </c>
      <c r="L104" s="106">
        <v>158.92256842294555</v>
      </c>
      <c r="M104" s="98">
        <v>17675.368060000004</v>
      </c>
      <c r="N104" s="99"/>
      <c r="O104" s="99">
        <f t="shared" si="1"/>
        <v>2.2720277975369491E-2</v>
      </c>
      <c r="P104" s="99">
        <f>M104/'סכום נכסי הקרן'!$C$42</f>
        <v>8.875284440467486E-3</v>
      </c>
    </row>
    <row r="105" spans="2:16">
      <c r="B105" s="93" t="s">
        <v>1581</v>
      </c>
      <c r="C105" s="95" t="s">
        <v>1582</v>
      </c>
      <c r="D105" s="95" t="s">
        <v>231</v>
      </c>
      <c r="E105" s="95"/>
      <c r="F105" s="105">
        <v>44531</v>
      </c>
      <c r="G105" s="98">
        <v>10.700000000000001</v>
      </c>
      <c r="H105" s="96" t="s">
        <v>131</v>
      </c>
      <c r="I105" s="97">
        <v>4.8000000000000001E-2</v>
      </c>
      <c r="J105" s="97">
        <v>1.0500000000000001E-2</v>
      </c>
      <c r="K105" s="98">
        <v>8548000.0000000019</v>
      </c>
      <c r="L105" s="106">
        <v>158.62475725315863</v>
      </c>
      <c r="M105" s="98">
        <v>13559.244250000002</v>
      </c>
      <c r="N105" s="99"/>
      <c r="O105" s="99">
        <f t="shared" si="1"/>
        <v>1.7429328625586219E-2</v>
      </c>
      <c r="P105" s="99">
        <f>M105/'סכום נכסי הקרן'!$C$42</f>
        <v>6.8084663984373751E-3</v>
      </c>
    </row>
    <row r="106" spans="2:16">
      <c r="B106" s="93" t="s">
        <v>1583</v>
      </c>
      <c r="C106" s="95" t="s">
        <v>1584</v>
      </c>
      <c r="D106" s="95" t="s">
        <v>231</v>
      </c>
      <c r="E106" s="95"/>
      <c r="F106" s="105">
        <v>40118</v>
      </c>
      <c r="G106" s="98">
        <v>1.31</v>
      </c>
      <c r="H106" s="96" t="s">
        <v>131</v>
      </c>
      <c r="I106" s="97">
        <v>4.8000000000000001E-2</v>
      </c>
      <c r="J106" s="97">
        <v>1.6500000000000001E-2</v>
      </c>
      <c r="K106" s="98">
        <v>23000.000000000004</v>
      </c>
      <c r="L106" s="106">
        <v>126.14721739130435</v>
      </c>
      <c r="M106" s="98">
        <v>29.013860000000005</v>
      </c>
      <c r="N106" s="99"/>
      <c r="O106" s="99">
        <f t="shared" si="1"/>
        <v>3.7295006367095349E-5</v>
      </c>
      <c r="P106" s="99">
        <f>M106/'סכום נכסי הקרן'!$C$42</f>
        <v>1.4568650527773053E-5</v>
      </c>
    </row>
    <row r="107" spans="2:16">
      <c r="B107" s="93" t="s">
        <v>1585</v>
      </c>
      <c r="C107" s="95" t="s">
        <v>1586</v>
      </c>
      <c r="D107" s="95" t="s">
        <v>231</v>
      </c>
      <c r="E107" s="95"/>
      <c r="F107" s="105">
        <v>41000</v>
      </c>
      <c r="G107" s="98">
        <v>3.47</v>
      </c>
      <c r="H107" s="96" t="s">
        <v>131</v>
      </c>
      <c r="I107" s="97">
        <v>4.8000000000000001E-2</v>
      </c>
      <c r="J107" s="97">
        <v>1.1500000000000002E-2</v>
      </c>
      <c r="K107" s="98">
        <v>37000.000000000007</v>
      </c>
      <c r="L107" s="106">
        <v>130.67991891891893</v>
      </c>
      <c r="M107" s="98">
        <v>48.351570000000009</v>
      </c>
      <c r="N107" s="99"/>
      <c r="O107" s="99">
        <f t="shared" si="1"/>
        <v>6.2152092517474636E-5</v>
      </c>
      <c r="P107" s="99">
        <f>M107/'סכום נכסי הקרן'!$C$42</f>
        <v>2.4278642200629484E-5</v>
      </c>
    </row>
    <row r="108" spans="2:16">
      <c r="B108" s="93" t="s">
        <v>1587</v>
      </c>
      <c r="C108" s="95" t="s">
        <v>1588</v>
      </c>
      <c r="D108" s="95" t="s">
        <v>231</v>
      </c>
      <c r="E108" s="95"/>
      <c r="F108" s="105">
        <v>41640</v>
      </c>
      <c r="G108" s="98">
        <v>4.8699999999999992</v>
      </c>
      <c r="H108" s="96" t="s">
        <v>131</v>
      </c>
      <c r="I108" s="97">
        <v>4.8000000000000001E-2</v>
      </c>
      <c r="J108" s="97">
        <v>1.0899999999999996E-2</v>
      </c>
      <c r="K108" s="98">
        <v>2872000.0000000005</v>
      </c>
      <c r="L108" s="106">
        <v>134.82110550139276</v>
      </c>
      <c r="M108" s="98">
        <v>3872.0621500000011</v>
      </c>
      <c r="N108" s="99"/>
      <c r="O108" s="99">
        <f t="shared" si="1"/>
        <v>4.9772275229162518E-3</v>
      </c>
      <c r="P108" s="99">
        <f>M108/'סכום נכסי הקרן'!$C$42</f>
        <v>1.9442680251840869E-3</v>
      </c>
    </row>
    <row r="109" spans="2:16">
      <c r="B109" s="100"/>
      <c r="C109" s="95"/>
      <c r="D109" s="95"/>
      <c r="E109" s="95"/>
      <c r="F109" s="95"/>
      <c r="G109" s="95"/>
      <c r="H109" s="95"/>
      <c r="I109" s="95"/>
      <c r="J109" s="95"/>
      <c r="K109" s="98"/>
      <c r="L109" s="106"/>
      <c r="M109" s="95"/>
      <c r="N109" s="95"/>
      <c r="O109" s="99"/>
      <c r="P109" s="95"/>
    </row>
    <row r="110" spans="2:16">
      <c r="B110" s="92" t="s">
        <v>51</v>
      </c>
      <c r="C110" s="87"/>
      <c r="D110" s="87"/>
      <c r="E110" s="87"/>
      <c r="F110" s="107"/>
      <c r="G110" s="90">
        <v>4.7528444848231328E-2</v>
      </c>
      <c r="H110" s="88"/>
      <c r="I110" s="89"/>
      <c r="J110" s="89">
        <v>1.0347190616835297E-2</v>
      </c>
      <c r="K110" s="90"/>
      <c r="L110" s="108"/>
      <c r="M110" s="90">
        <v>1853.6731000000004</v>
      </c>
      <c r="N110" s="91"/>
      <c r="O110" s="91">
        <f t="shared" si="1"/>
        <v>2.3827491435821839E-3</v>
      </c>
      <c r="P110" s="91">
        <f>M110/'סכום נכסי הקרן'!$C$42</f>
        <v>9.3077982683564733E-4</v>
      </c>
    </row>
    <row r="111" spans="2:16">
      <c r="B111" s="93" t="s">
        <v>1589</v>
      </c>
      <c r="C111" s="95" t="s">
        <v>1590</v>
      </c>
      <c r="D111" s="95" t="s">
        <v>231</v>
      </c>
      <c r="E111" s="95"/>
      <c r="F111" s="105">
        <v>37803</v>
      </c>
      <c r="G111" s="98"/>
      <c r="H111" s="96" t="s">
        <v>131</v>
      </c>
      <c r="I111" s="97">
        <v>5.5E-2</v>
      </c>
      <c r="J111" s="97">
        <v>1.04E-2</v>
      </c>
      <c r="K111" s="98">
        <v>628700.00000000012</v>
      </c>
      <c r="L111" s="106">
        <v>139.13786702719898</v>
      </c>
      <c r="M111" s="98">
        <v>874.75977000000012</v>
      </c>
      <c r="N111" s="99"/>
      <c r="O111" s="99">
        <f t="shared" si="1"/>
        <v>1.1244340184942251E-3</v>
      </c>
      <c r="P111" s="99">
        <f>M111/'סכום נכסי הקרן'!$C$42</f>
        <v>4.3924074166226538E-4</v>
      </c>
    </row>
    <row r="112" spans="2:16">
      <c r="B112" s="93" t="s">
        <v>1591</v>
      </c>
      <c r="C112" s="95" t="s">
        <v>1592</v>
      </c>
      <c r="D112" s="95" t="s">
        <v>231</v>
      </c>
      <c r="E112" s="95"/>
      <c r="F112" s="105">
        <v>37834</v>
      </c>
      <c r="G112" s="98">
        <v>0.09</v>
      </c>
      <c r="H112" s="96" t="s">
        <v>131</v>
      </c>
      <c r="I112" s="97">
        <v>5.5E-2</v>
      </c>
      <c r="J112" s="97">
        <v>1.03E-2</v>
      </c>
      <c r="K112" s="98">
        <v>700000.00000000012</v>
      </c>
      <c r="L112" s="106">
        <v>139.84476142857142</v>
      </c>
      <c r="M112" s="98">
        <v>978.9133300000002</v>
      </c>
      <c r="N112" s="99"/>
      <c r="O112" s="99">
        <f t="shared" si="1"/>
        <v>1.2583151250879583E-3</v>
      </c>
      <c r="P112" s="99">
        <f>M112/'סכום נכסי הקרן'!$C$42</f>
        <v>4.9153908517338184E-4</v>
      </c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15" t="s">
        <v>110</v>
      </c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15" t="s">
        <v>201</v>
      </c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15" t="s">
        <v>209</v>
      </c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  <row r="412" spans="2:16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</row>
    <row r="413" spans="2:16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</row>
    <row r="414" spans="2:16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</row>
    <row r="415" spans="2:16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</row>
    <row r="416" spans="2:16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</row>
    <row r="417" spans="2:16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2:16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</row>
    <row r="419" spans="2:16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</row>
    <row r="420" spans="2:16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2:16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</row>
    <row r="422" spans="2:16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</row>
    <row r="423" spans="2:16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</row>
    <row r="424" spans="2:16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2:16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</row>
    <row r="426" spans="2:16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</row>
    <row r="427" spans="2:16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</row>
    <row r="428" spans="2:16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</row>
    <row r="429" spans="2:16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2:16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</row>
    <row r="431" spans="2:16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2:16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</row>
    <row r="433" spans="2:16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</row>
    <row r="434" spans="2:16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</row>
    <row r="435" spans="2:16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</row>
    <row r="436" spans="2:16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</row>
    <row r="437" spans="2:16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</row>
    <row r="438" spans="2:16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</row>
    <row r="439" spans="2:16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</row>
    <row r="440" spans="2:16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</row>
    <row r="441" spans="2:16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</row>
    <row r="442" spans="2:16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</row>
    <row r="443" spans="2:16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</row>
    <row r="444" spans="2:16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</row>
    <row r="445" spans="2:16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</row>
    <row r="446" spans="2:16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</row>
    <row r="447" spans="2:16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</row>
    <row r="448" spans="2:16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</row>
    <row r="449" spans="2:16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</row>
    <row r="450" spans="2:16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</row>
    <row r="451" spans="2:16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</row>
    <row r="452" spans="2:16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144</v>
      </c>
      <c r="C1" s="46" t="s" vm="1">
        <v>226</v>
      </c>
    </row>
    <row r="2" spans="2:19">
      <c r="B2" s="46" t="s">
        <v>143</v>
      </c>
      <c r="C2" s="46" t="s">
        <v>227</v>
      </c>
    </row>
    <row r="3" spans="2:19">
      <c r="B3" s="46" t="s">
        <v>145</v>
      </c>
      <c r="C3" s="46" t="s">
        <v>228</v>
      </c>
    </row>
    <row r="4" spans="2:19">
      <c r="B4" s="46" t="s">
        <v>146</v>
      </c>
      <c r="C4" s="46">
        <v>414</v>
      </c>
    </row>
    <row r="6" spans="2:19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19" ht="26.2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1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203</v>
      </c>
      <c r="O8" s="29" t="s">
        <v>202</v>
      </c>
      <c r="P8" s="29" t="s">
        <v>109</v>
      </c>
      <c r="Q8" s="29" t="s">
        <v>58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12" t="s">
        <v>2667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13">
        <v>0</v>
      </c>
      <c r="Q11" s="95"/>
      <c r="R11" s="114">
        <v>0</v>
      </c>
      <c r="S11" s="114">
        <v>0</v>
      </c>
    </row>
    <row r="12" spans="2:19" ht="20.25" customHeight="1">
      <c r="B12" s="115" t="s">
        <v>218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2:19">
      <c r="B13" s="115" t="s">
        <v>110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2:19">
      <c r="B14" s="115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</row>
    <row r="15" spans="2:19">
      <c r="B15" s="115" t="s">
        <v>209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2:19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2:19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2:19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</row>
    <row r="19" spans="2:19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2:19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</row>
    <row r="21" spans="2:19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</row>
    <row r="22" spans="2:19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</row>
    <row r="23" spans="2:19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</row>
    <row r="24" spans="2:19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2:19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6" spans="2:19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2:19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2:19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2:19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2:19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</row>
    <row r="31" spans="2:19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2:19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</row>
    <row r="33" spans="2:19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</row>
    <row r="34" spans="2:19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2:19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</row>
    <row r="36" spans="2:19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</row>
    <row r="37" spans="2:19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</row>
    <row r="38" spans="2:19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2:19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2:19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2:19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2:19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</row>
    <row r="131" spans="2:19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</row>
    <row r="132" spans="2:19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</row>
    <row r="133" spans="2:19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</row>
    <row r="134" spans="2:19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</row>
    <row r="135" spans="2:19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</row>
    <row r="136" spans="2:19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</row>
    <row r="137" spans="2:19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</row>
    <row r="138" spans="2:19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</row>
    <row r="139" spans="2:19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</row>
    <row r="140" spans="2:19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</row>
    <row r="141" spans="2:19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</row>
    <row r="142" spans="2:19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</row>
    <row r="143" spans="2:19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2:19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2:19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</row>
    <row r="146" spans="2:19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</row>
    <row r="147" spans="2:19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</row>
    <row r="148" spans="2:19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</row>
    <row r="149" spans="2:19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</row>
    <row r="150" spans="2:19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</row>
    <row r="151" spans="2:19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</row>
    <row r="152" spans="2:19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</row>
    <row r="153" spans="2:19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</row>
    <row r="154" spans="2:19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</row>
    <row r="155" spans="2:19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</row>
    <row r="156" spans="2:19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</row>
    <row r="157" spans="2:19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</row>
    <row r="158" spans="2:19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</row>
    <row r="159" spans="2:19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</row>
    <row r="160" spans="2:19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</row>
    <row r="161" spans="2:19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</row>
    <row r="162" spans="2:19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</row>
    <row r="163" spans="2:19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</row>
    <row r="164" spans="2:19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</row>
    <row r="165" spans="2:19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</row>
    <row r="166" spans="2:19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</row>
    <row r="167" spans="2:19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</row>
    <row r="168" spans="2:19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</row>
    <row r="169" spans="2:19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</row>
    <row r="170" spans="2:19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</row>
    <row r="171" spans="2:19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</row>
    <row r="172" spans="2:19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</row>
    <row r="173" spans="2:19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</row>
    <row r="174" spans="2:19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</row>
    <row r="175" spans="2:19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</row>
    <row r="176" spans="2:19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</row>
    <row r="177" spans="2:19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</row>
    <row r="178" spans="2:19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</row>
    <row r="179" spans="2:19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</row>
    <row r="180" spans="2:19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19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</row>
    <row r="182" spans="2:19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</row>
    <row r="183" spans="2:19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</row>
    <row r="184" spans="2:19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</row>
    <row r="185" spans="2:19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</row>
    <row r="186" spans="2:19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</row>
    <row r="187" spans="2:19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</row>
    <row r="188" spans="2:19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</row>
    <row r="189" spans="2:19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</row>
    <row r="190" spans="2:19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</row>
    <row r="191" spans="2:19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</row>
    <row r="192" spans="2:19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</row>
    <row r="193" spans="2:19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</row>
    <row r="194" spans="2:19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</row>
    <row r="195" spans="2:19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2:19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2:19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</row>
    <row r="198" spans="2:19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</row>
    <row r="199" spans="2:19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2:19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</row>
    <row r="201" spans="2:19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</row>
    <row r="202" spans="2:19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</row>
    <row r="203" spans="2:19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2:19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</row>
    <row r="205" spans="2:19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</row>
    <row r="206" spans="2:19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</row>
    <row r="207" spans="2:19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2:19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</row>
    <row r="209" spans="2:19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</row>
    <row r="210" spans="2:19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</row>
    <row r="211" spans="2:19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</row>
    <row r="212" spans="2:19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</row>
    <row r="213" spans="2:19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</row>
    <row r="214" spans="2:19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</row>
    <row r="215" spans="2:19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</row>
    <row r="216" spans="2:19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</row>
    <row r="217" spans="2:19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</row>
    <row r="218" spans="2:19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</row>
    <row r="219" spans="2:19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</row>
    <row r="220" spans="2:19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</row>
    <row r="221" spans="2:19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2:19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</row>
    <row r="223" spans="2:19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</row>
    <row r="224" spans="2:19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</row>
    <row r="225" spans="2:19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</row>
    <row r="226" spans="2:19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</row>
    <row r="227" spans="2:19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</row>
    <row r="228" spans="2:19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</row>
    <row r="229" spans="2:19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</row>
    <row r="230" spans="2:19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</row>
    <row r="231" spans="2:19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</row>
    <row r="232" spans="2:19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</row>
    <row r="233" spans="2:19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</row>
    <row r="234" spans="2:19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</row>
    <row r="235" spans="2:19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</row>
    <row r="236" spans="2:19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</row>
    <row r="237" spans="2:19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</row>
    <row r="238" spans="2:19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</row>
    <row r="239" spans="2:19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</row>
    <row r="240" spans="2:19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</row>
    <row r="241" spans="2:19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</row>
    <row r="242" spans="2:19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</row>
    <row r="243" spans="2:19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</row>
    <row r="244" spans="2:19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</row>
    <row r="245" spans="2:19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</row>
    <row r="246" spans="2:19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</row>
    <row r="247" spans="2:19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</row>
    <row r="248" spans="2:19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</row>
    <row r="249" spans="2:19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</row>
    <row r="250" spans="2:19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</row>
    <row r="251" spans="2:19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</row>
    <row r="252" spans="2:19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</row>
    <row r="253" spans="2:19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</row>
    <row r="254" spans="2:19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</row>
    <row r="255" spans="2:19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</row>
    <row r="256" spans="2:19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</row>
    <row r="257" spans="2:19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</row>
    <row r="258" spans="2:19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</row>
    <row r="259" spans="2:19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</row>
    <row r="260" spans="2:19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</row>
    <row r="261" spans="2:19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</row>
    <row r="262" spans="2:19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</row>
    <row r="263" spans="2:19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</row>
    <row r="264" spans="2:19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</row>
    <row r="265" spans="2:19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</row>
    <row r="266" spans="2:19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</row>
    <row r="267" spans="2:19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</row>
    <row r="268" spans="2:19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</row>
    <row r="269" spans="2:19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</row>
    <row r="270" spans="2:19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</row>
    <row r="271" spans="2:19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</row>
    <row r="272" spans="2:19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</row>
    <row r="273" spans="2:19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</row>
    <row r="274" spans="2:19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</row>
    <row r="275" spans="2:19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</row>
    <row r="276" spans="2:19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</row>
    <row r="277" spans="2:19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</row>
    <row r="278" spans="2:19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</row>
    <row r="279" spans="2:19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</row>
    <row r="280" spans="2:19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</row>
    <row r="281" spans="2:19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</row>
    <row r="282" spans="2:19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</row>
    <row r="283" spans="2:19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</row>
    <row r="284" spans="2:19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</row>
    <row r="285" spans="2:19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</row>
    <row r="286" spans="2:19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</row>
    <row r="287" spans="2:19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</row>
    <row r="288" spans="2:19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</row>
    <row r="289" spans="2:19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</row>
    <row r="290" spans="2:19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</row>
    <row r="291" spans="2:19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</row>
    <row r="292" spans="2:19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</row>
    <row r="293" spans="2:19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</row>
    <row r="294" spans="2:19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</row>
    <row r="295" spans="2:19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</row>
    <row r="296" spans="2:19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</row>
    <row r="297" spans="2:19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</row>
    <row r="298" spans="2:19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</row>
    <row r="299" spans="2:19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</row>
    <row r="300" spans="2:19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</row>
    <row r="301" spans="2:19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</row>
    <row r="302" spans="2:19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</row>
    <row r="303" spans="2:19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</row>
    <row r="304" spans="2:19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</row>
    <row r="305" spans="2:19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</row>
    <row r="306" spans="2:19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</row>
    <row r="307" spans="2:19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</row>
    <row r="308" spans="2:19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</row>
    <row r="309" spans="2:19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</row>
    <row r="310" spans="2:19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</row>
    <row r="311" spans="2:19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1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144</v>
      </c>
      <c r="C1" s="46" t="s" vm="1">
        <v>226</v>
      </c>
    </row>
    <row r="2" spans="2:30">
      <c r="B2" s="46" t="s">
        <v>143</v>
      </c>
      <c r="C2" s="46" t="s">
        <v>227</v>
      </c>
    </row>
    <row r="3" spans="2:30">
      <c r="B3" s="46" t="s">
        <v>145</v>
      </c>
      <c r="C3" s="46" t="s">
        <v>228</v>
      </c>
    </row>
    <row r="4" spans="2:30">
      <c r="B4" s="46" t="s">
        <v>146</v>
      </c>
      <c r="C4" s="46">
        <v>414</v>
      </c>
    </row>
    <row r="6" spans="2:30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30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30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203</v>
      </c>
      <c r="O8" s="29" t="s">
        <v>202</v>
      </c>
      <c r="P8" s="29" t="s">
        <v>109</v>
      </c>
      <c r="Q8" s="29" t="s">
        <v>58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121" t="s">
        <v>52</v>
      </c>
      <c r="C11" s="81"/>
      <c r="D11" s="82"/>
      <c r="E11" s="81"/>
      <c r="F11" s="82"/>
      <c r="G11" s="81"/>
      <c r="H11" s="81"/>
      <c r="I11" s="116"/>
      <c r="J11" s="117">
        <v>6.0712234890926071</v>
      </c>
      <c r="K11" s="82"/>
      <c r="L11" s="83"/>
      <c r="M11" s="85">
        <v>3.355114472535381E-2</v>
      </c>
      <c r="N11" s="84"/>
      <c r="O11" s="117"/>
      <c r="P11" s="84">
        <f>P12+P34</f>
        <v>10883.275922538001</v>
      </c>
      <c r="Q11" s="85"/>
      <c r="R11" s="85">
        <f>IFERROR(P11/$P$11,0)</f>
        <v>1</v>
      </c>
      <c r="S11" s="85">
        <f>P11/'סכום נכסי הקרן'!$C$42</f>
        <v>5.4647897078424932E-3</v>
      </c>
      <c r="AA11" s="1"/>
      <c r="AD11" s="1"/>
    </row>
    <row r="12" spans="2:30" ht="17.25" customHeight="1">
      <c r="B12" s="122" t="s">
        <v>195</v>
      </c>
      <c r="C12" s="87"/>
      <c r="D12" s="88"/>
      <c r="E12" s="87"/>
      <c r="F12" s="88"/>
      <c r="G12" s="87"/>
      <c r="H12" s="87"/>
      <c r="I12" s="107"/>
      <c r="J12" s="108">
        <v>6.0330235093264966</v>
      </c>
      <c r="K12" s="88"/>
      <c r="L12" s="89"/>
      <c r="M12" s="91">
        <v>3.3391649043278258E-2</v>
      </c>
      <c r="N12" s="90"/>
      <c r="O12" s="108"/>
      <c r="P12" s="90">
        <f>P13+P22+P31</f>
        <v>10818.728517336001</v>
      </c>
      <c r="Q12" s="91"/>
      <c r="R12" s="91">
        <f t="shared" ref="R12:R37" si="0">IFERROR(P12/$P$11,0)</f>
        <v>0.99406911984393143</v>
      </c>
      <c r="S12" s="91">
        <f>P12/'סכום נכסי הקרן'!$C$42</f>
        <v>5.4323786950071619E-3</v>
      </c>
    </row>
    <row r="13" spans="2:30">
      <c r="B13" s="123" t="s">
        <v>59</v>
      </c>
      <c r="C13" s="87"/>
      <c r="D13" s="88"/>
      <c r="E13" s="87"/>
      <c r="F13" s="88"/>
      <c r="G13" s="87"/>
      <c r="H13" s="87"/>
      <c r="I13" s="107"/>
      <c r="J13" s="108">
        <v>7.2045890773701027</v>
      </c>
      <c r="K13" s="88"/>
      <c r="L13" s="89"/>
      <c r="M13" s="91">
        <v>2.5806918579386839E-2</v>
      </c>
      <c r="N13" s="90"/>
      <c r="O13" s="108"/>
      <c r="P13" s="90">
        <v>7894.4984772390017</v>
      </c>
      <c r="Q13" s="91"/>
      <c r="R13" s="91">
        <f t="shared" si="0"/>
        <v>0.72537887796177358</v>
      </c>
      <c r="S13" s="91">
        <f>P13/'סכום נכסי הקרן'!$C$42</f>
        <v>3.9640430265718363E-3</v>
      </c>
    </row>
    <row r="14" spans="2:30">
      <c r="B14" s="124" t="s">
        <v>1593</v>
      </c>
      <c r="C14" s="95" t="s">
        <v>1594</v>
      </c>
      <c r="D14" s="96" t="s">
        <v>1595</v>
      </c>
      <c r="E14" s="95" t="s">
        <v>256</v>
      </c>
      <c r="F14" s="96" t="s">
        <v>127</v>
      </c>
      <c r="G14" s="95" t="s">
        <v>257</v>
      </c>
      <c r="H14" s="95" t="s">
        <v>258</v>
      </c>
      <c r="I14" s="105">
        <v>39076</v>
      </c>
      <c r="J14" s="106">
        <v>6.030000000000256</v>
      </c>
      <c r="K14" s="96" t="s">
        <v>131</v>
      </c>
      <c r="L14" s="97">
        <v>4.9000000000000002E-2</v>
      </c>
      <c r="M14" s="99">
        <v>2.4800000000002324E-2</v>
      </c>
      <c r="N14" s="98">
        <v>1317180.6244300003</v>
      </c>
      <c r="O14" s="106">
        <v>156.71</v>
      </c>
      <c r="P14" s="98">
        <v>2064.1537141490003</v>
      </c>
      <c r="Q14" s="99">
        <v>8.1475006041684507E-4</v>
      </c>
      <c r="R14" s="99">
        <f t="shared" si="0"/>
        <v>0.18966290378381179</v>
      </c>
      <c r="S14" s="99">
        <f>P14/'סכום נכסי הקרן'!$C$42</f>
        <v>1.0364678845572956E-3</v>
      </c>
    </row>
    <row r="15" spans="2:30">
      <c r="B15" s="124" t="s">
        <v>1596</v>
      </c>
      <c r="C15" s="95" t="s">
        <v>1597</v>
      </c>
      <c r="D15" s="96" t="s">
        <v>1595</v>
      </c>
      <c r="E15" s="95" t="s">
        <v>256</v>
      </c>
      <c r="F15" s="96" t="s">
        <v>127</v>
      </c>
      <c r="G15" s="95" t="s">
        <v>257</v>
      </c>
      <c r="H15" s="95" t="s">
        <v>258</v>
      </c>
      <c r="I15" s="105">
        <v>40738</v>
      </c>
      <c r="J15" s="106">
        <v>9.7700000000004668</v>
      </c>
      <c r="K15" s="96" t="s">
        <v>131</v>
      </c>
      <c r="L15" s="97">
        <v>4.0999999999999995E-2</v>
      </c>
      <c r="M15" s="99">
        <v>2.4799999999999357E-2</v>
      </c>
      <c r="N15" s="98">
        <v>2688420.2708170004</v>
      </c>
      <c r="O15" s="106">
        <v>137.80000000000001</v>
      </c>
      <c r="P15" s="98">
        <v>3704.6434050380008</v>
      </c>
      <c r="Q15" s="99">
        <v>7.1187500546800967E-4</v>
      </c>
      <c r="R15" s="99">
        <f t="shared" si="0"/>
        <v>0.34039782060161816</v>
      </c>
      <c r="S15" s="99">
        <f>P15/'סכום נכסי הקרן'!$C$42</f>
        <v>1.8602025065957381E-3</v>
      </c>
    </row>
    <row r="16" spans="2:30">
      <c r="B16" s="124" t="s">
        <v>1598</v>
      </c>
      <c r="C16" s="95" t="s">
        <v>1599</v>
      </c>
      <c r="D16" s="96" t="s">
        <v>1595</v>
      </c>
      <c r="E16" s="95" t="s">
        <v>1600</v>
      </c>
      <c r="F16" s="96" t="s">
        <v>473</v>
      </c>
      <c r="G16" s="95" t="s">
        <v>250</v>
      </c>
      <c r="H16" s="95" t="s">
        <v>129</v>
      </c>
      <c r="I16" s="105">
        <v>42795</v>
      </c>
      <c r="J16" s="106">
        <v>5.2899999999963958</v>
      </c>
      <c r="K16" s="96" t="s">
        <v>131</v>
      </c>
      <c r="L16" s="97">
        <v>2.1400000000000002E-2</v>
      </c>
      <c r="M16" s="99">
        <v>1.959999999998888E-2</v>
      </c>
      <c r="N16" s="98">
        <v>884437.08344300021</v>
      </c>
      <c r="O16" s="106">
        <v>113.84</v>
      </c>
      <c r="P16" s="98">
        <v>1006.8432209470001</v>
      </c>
      <c r="Q16" s="99">
        <v>2.0791211926099841E-3</v>
      </c>
      <c r="R16" s="99">
        <f t="shared" si="0"/>
        <v>9.2512881977194442E-2</v>
      </c>
      <c r="S16" s="99">
        <f>P16/'סכום נכסי הקרן'!$C$42</f>
        <v>5.0556344527181941E-4</v>
      </c>
    </row>
    <row r="17" spans="2:19">
      <c r="B17" s="124" t="s">
        <v>1601</v>
      </c>
      <c r="C17" s="95" t="s">
        <v>1602</v>
      </c>
      <c r="D17" s="96" t="s">
        <v>1595</v>
      </c>
      <c r="E17" s="95" t="s">
        <v>248</v>
      </c>
      <c r="F17" s="96" t="s">
        <v>249</v>
      </c>
      <c r="G17" s="95" t="s">
        <v>279</v>
      </c>
      <c r="H17" s="95" t="s">
        <v>258</v>
      </c>
      <c r="I17" s="105">
        <v>36489</v>
      </c>
      <c r="J17" s="106">
        <v>3.0899999996559209</v>
      </c>
      <c r="K17" s="96" t="s">
        <v>131</v>
      </c>
      <c r="L17" s="97">
        <v>6.0499999999999998E-2</v>
      </c>
      <c r="M17" s="99">
        <v>1.6800000004587725E-2</v>
      </c>
      <c r="N17" s="98">
        <v>507.79966400000006</v>
      </c>
      <c r="O17" s="106">
        <v>171.7</v>
      </c>
      <c r="P17" s="98">
        <v>0.87189217000000008</v>
      </c>
      <c r="Q17" s="99"/>
      <c r="R17" s="99">
        <f t="shared" si="0"/>
        <v>8.011302628047981E-5</v>
      </c>
      <c r="S17" s="99">
        <f>P17/'סכום נכסי הקרן'!$C$42</f>
        <v>4.3780084148168122E-7</v>
      </c>
    </row>
    <row r="18" spans="2:19">
      <c r="B18" s="124" t="s">
        <v>1603</v>
      </c>
      <c r="C18" s="95" t="s">
        <v>1604</v>
      </c>
      <c r="D18" s="96" t="s">
        <v>1595</v>
      </c>
      <c r="E18" s="95" t="s">
        <v>276</v>
      </c>
      <c r="F18" s="96" t="s">
        <v>127</v>
      </c>
      <c r="G18" s="95" t="s">
        <v>269</v>
      </c>
      <c r="H18" s="95" t="s">
        <v>129</v>
      </c>
      <c r="I18" s="105">
        <v>39084</v>
      </c>
      <c r="J18" s="106">
        <v>1.9199999999976864</v>
      </c>
      <c r="K18" s="96" t="s">
        <v>131</v>
      </c>
      <c r="L18" s="97">
        <v>5.5999999999999994E-2</v>
      </c>
      <c r="M18" s="99">
        <v>2.4799999999994212E-2</v>
      </c>
      <c r="N18" s="98">
        <v>244293.05977000002</v>
      </c>
      <c r="O18" s="106">
        <v>141.53</v>
      </c>
      <c r="P18" s="98">
        <v>345.74796706500001</v>
      </c>
      <c r="Q18" s="99">
        <v>5.6678085046868833E-4</v>
      </c>
      <c r="R18" s="99">
        <f t="shared" si="0"/>
        <v>3.1768740361438057E-2</v>
      </c>
      <c r="S18" s="99">
        <f>P18/'סכום נכסי הקרן'!$C$42</f>
        <v>1.7360948535830709E-4</v>
      </c>
    </row>
    <row r="19" spans="2:19">
      <c r="B19" s="124" t="s">
        <v>1605</v>
      </c>
      <c r="C19" s="95" t="s">
        <v>1606</v>
      </c>
      <c r="D19" s="96" t="s">
        <v>1595</v>
      </c>
      <c r="E19" s="95" t="s">
        <v>1607</v>
      </c>
      <c r="F19" s="96" t="s">
        <v>249</v>
      </c>
      <c r="G19" s="95" t="s">
        <v>348</v>
      </c>
      <c r="H19" s="95" t="s">
        <v>129</v>
      </c>
      <c r="I19" s="105">
        <v>44381</v>
      </c>
      <c r="J19" s="106">
        <v>2.9699999999996032</v>
      </c>
      <c r="K19" s="96" t="s">
        <v>131</v>
      </c>
      <c r="L19" s="97">
        <v>8.5000000000000006E-3</v>
      </c>
      <c r="M19" s="99">
        <v>4.2799999999986869E-2</v>
      </c>
      <c r="N19" s="98">
        <v>737544.90000000014</v>
      </c>
      <c r="O19" s="106">
        <v>99.05</v>
      </c>
      <c r="P19" s="98">
        <v>730.53825265700004</v>
      </c>
      <c r="Q19" s="99">
        <v>2.3048278125000006E-3</v>
      </c>
      <c r="R19" s="99">
        <f t="shared" si="0"/>
        <v>6.7124848975310833E-2</v>
      </c>
      <c r="S19" s="99">
        <f>P19/'סכום נכסי הקרן'!$C$42</f>
        <v>3.6682318382076038E-4</v>
      </c>
    </row>
    <row r="20" spans="2:19">
      <c r="B20" s="124" t="s">
        <v>1608</v>
      </c>
      <c r="C20" s="95" t="s">
        <v>1609</v>
      </c>
      <c r="D20" s="96" t="s">
        <v>26</v>
      </c>
      <c r="E20" s="95" t="s">
        <v>1610</v>
      </c>
      <c r="F20" s="96" t="s">
        <v>403</v>
      </c>
      <c r="G20" s="95" t="s">
        <v>455</v>
      </c>
      <c r="H20" s="95"/>
      <c r="I20" s="105">
        <v>39104</v>
      </c>
      <c r="J20" s="106">
        <v>1.7500000000059952</v>
      </c>
      <c r="K20" s="96" t="s">
        <v>131</v>
      </c>
      <c r="L20" s="97">
        <v>5.5999999999999994E-2</v>
      </c>
      <c r="M20" s="99"/>
      <c r="N20" s="98">
        <v>312491.57196700003</v>
      </c>
      <c r="O20" s="106">
        <v>13.344352000000001</v>
      </c>
      <c r="P20" s="98">
        <v>41.700025213000011</v>
      </c>
      <c r="Q20" s="99">
        <v>8.3113514181710286E-4</v>
      </c>
      <c r="R20" s="99">
        <f t="shared" si="0"/>
        <v>3.8315692361198064E-3</v>
      </c>
      <c r="S20" s="99">
        <f>P20/'סכום נכסי הקרן'!$C$42</f>
        <v>2.0938720126433441E-5</v>
      </c>
    </row>
    <row r="21" spans="2:19">
      <c r="B21" s="125"/>
      <c r="C21" s="95"/>
      <c r="D21" s="95"/>
      <c r="E21" s="95"/>
      <c r="F21" s="95"/>
      <c r="G21" s="95"/>
      <c r="H21" s="95"/>
      <c r="I21" s="95"/>
      <c r="J21" s="106"/>
      <c r="K21" s="95"/>
      <c r="L21" s="95"/>
      <c r="M21" s="99"/>
      <c r="N21" s="98"/>
      <c r="O21" s="106"/>
      <c r="P21" s="95"/>
      <c r="Q21" s="95"/>
      <c r="R21" s="99"/>
      <c r="S21" s="95"/>
    </row>
    <row r="22" spans="2:19">
      <c r="B22" s="123" t="s">
        <v>60</v>
      </c>
      <c r="C22" s="87"/>
      <c r="D22" s="88"/>
      <c r="E22" s="87"/>
      <c r="F22" s="88"/>
      <c r="G22" s="87"/>
      <c r="H22" s="87"/>
      <c r="I22" s="107"/>
      <c r="J22" s="108">
        <v>2.6163683373101394</v>
      </c>
      <c r="K22" s="88"/>
      <c r="L22" s="89"/>
      <c r="M22" s="91">
        <v>5.5395950157591418E-2</v>
      </c>
      <c r="N22" s="90"/>
      <c r="O22" s="108"/>
      <c r="P22" s="90">
        <f>SUM(P23:P29)</f>
        <v>2922.4072086140004</v>
      </c>
      <c r="Q22" s="91"/>
      <c r="R22" s="91">
        <f t="shared" si="0"/>
        <v>0.26852275265410064</v>
      </c>
      <c r="S22" s="91">
        <f>P22/'סכום נכסי הקרן'!$C$42</f>
        <v>1.4674203750256645E-3</v>
      </c>
    </row>
    <row r="23" spans="2:19">
      <c r="B23" s="124" t="s">
        <v>1626</v>
      </c>
      <c r="C23" s="95">
        <v>9555</v>
      </c>
      <c r="D23" s="96" t="s">
        <v>1595</v>
      </c>
      <c r="E23" s="95" t="s">
        <v>1627</v>
      </c>
      <c r="F23" s="96" t="s">
        <v>421</v>
      </c>
      <c r="G23" s="95" t="s">
        <v>455</v>
      </c>
      <c r="H23" s="95"/>
      <c r="I23" s="105">
        <v>44074</v>
      </c>
      <c r="J23" s="106">
        <v>0</v>
      </c>
      <c r="K23" s="96" t="s">
        <v>131</v>
      </c>
      <c r="L23" s="97">
        <v>0</v>
      </c>
      <c r="M23" s="97">
        <v>0</v>
      </c>
      <c r="N23" s="98">
        <v>368412.22062300006</v>
      </c>
      <c r="O23" s="106">
        <v>59</v>
      </c>
      <c r="P23" s="98">
        <v>217.36321014800001</v>
      </c>
      <c r="Q23" s="99">
        <v>6.3590956734339865E-4</v>
      </c>
      <c r="R23" s="99">
        <f t="shared" ref="R23:R29" si="1">IFERROR(P23/$P$11,0)</f>
        <v>1.9972222674044863E-2</v>
      </c>
      <c r="S23" s="99">
        <f>P23/'סכום נכסי הקרן'!$C$42</f>
        <v>1.0914399691185884E-4</v>
      </c>
    </row>
    <row r="24" spans="2:19">
      <c r="B24" s="124" t="s">
        <v>1628</v>
      </c>
      <c r="C24" s="95">
        <v>9556</v>
      </c>
      <c r="D24" s="96" t="s">
        <v>1595</v>
      </c>
      <c r="E24" s="95" t="s">
        <v>1627</v>
      </c>
      <c r="F24" s="96" t="s">
        <v>421</v>
      </c>
      <c r="G24" s="95" t="s">
        <v>455</v>
      </c>
      <c r="H24" s="95"/>
      <c r="I24" s="105">
        <v>45046</v>
      </c>
      <c r="J24" s="106">
        <v>0</v>
      </c>
      <c r="K24" s="96" t="s">
        <v>131</v>
      </c>
      <c r="L24" s="97">
        <v>0</v>
      </c>
      <c r="M24" s="97">
        <v>0</v>
      </c>
      <c r="N24" s="98">
        <v>773.38834900000018</v>
      </c>
      <c r="O24" s="106">
        <v>29.41732</v>
      </c>
      <c r="P24" s="98">
        <v>0.22751014900000008</v>
      </c>
      <c r="Q24" s="99">
        <v>0</v>
      </c>
      <c r="R24" s="99">
        <f t="shared" si="1"/>
        <v>2.090456500591453E-5</v>
      </c>
      <c r="S24" s="99">
        <f>P24/'סכום נכסי הקרן'!$C$42</f>
        <v>1.1423905169124606E-7</v>
      </c>
    </row>
    <row r="25" spans="2:19">
      <c r="B25" s="124" t="s">
        <v>1618</v>
      </c>
      <c r="C25" s="95" t="s">
        <v>1619</v>
      </c>
      <c r="D25" s="96" t="s">
        <v>1595</v>
      </c>
      <c r="E25" s="95" t="s">
        <v>593</v>
      </c>
      <c r="F25" s="96" t="s">
        <v>466</v>
      </c>
      <c r="G25" s="95" t="s">
        <v>345</v>
      </c>
      <c r="H25" s="95" t="s">
        <v>258</v>
      </c>
      <c r="I25" s="105">
        <v>44007</v>
      </c>
      <c r="J25" s="106">
        <v>3.9399999999942565</v>
      </c>
      <c r="K25" s="96" t="s">
        <v>131</v>
      </c>
      <c r="L25" s="97">
        <v>3.3500000000000002E-2</v>
      </c>
      <c r="M25" s="99">
        <v>6.6499999999908008E-2</v>
      </c>
      <c r="N25" s="98">
        <v>504572.0210650001</v>
      </c>
      <c r="O25" s="106">
        <v>88.34</v>
      </c>
      <c r="P25" s="98">
        <v>445.73891777400007</v>
      </c>
      <c r="Q25" s="99">
        <v>6.3071502633125012E-4</v>
      </c>
      <c r="R25" s="99">
        <f t="shared" si="1"/>
        <v>4.0956318754257301E-2</v>
      </c>
      <c r="S25" s="99">
        <f>P25/'סכום נכסי הקרן'!$C$42</f>
        <v>2.2381766919938177E-4</v>
      </c>
    </row>
    <row r="26" spans="2:19">
      <c r="B26" s="124" t="s">
        <v>1620</v>
      </c>
      <c r="C26" s="95" t="s">
        <v>1621</v>
      </c>
      <c r="D26" s="96" t="s">
        <v>1595</v>
      </c>
      <c r="E26" s="95" t="s">
        <v>1622</v>
      </c>
      <c r="F26" s="96" t="s">
        <v>261</v>
      </c>
      <c r="G26" s="95" t="s">
        <v>391</v>
      </c>
      <c r="H26" s="95" t="s">
        <v>258</v>
      </c>
      <c r="I26" s="105">
        <v>43310</v>
      </c>
      <c r="J26" s="106">
        <v>1.4299999999994177</v>
      </c>
      <c r="K26" s="96" t="s">
        <v>131</v>
      </c>
      <c r="L26" s="97">
        <v>3.5499999999999997E-2</v>
      </c>
      <c r="M26" s="99">
        <v>6.0200000000009461E-2</v>
      </c>
      <c r="N26" s="98">
        <v>568224.97200000018</v>
      </c>
      <c r="O26" s="106">
        <v>96.7</v>
      </c>
      <c r="P26" s="98">
        <v>549.47354792400006</v>
      </c>
      <c r="Q26" s="99">
        <v>2.1139321875000006E-3</v>
      </c>
      <c r="R26" s="99">
        <f t="shared" si="1"/>
        <v>5.048788175866277E-2</v>
      </c>
      <c r="S26" s="99">
        <f>P26/'סכום נכסי הקרן'!$C$42</f>
        <v>2.7590565660550901E-4</v>
      </c>
    </row>
    <row r="27" spans="2:19">
      <c r="B27" s="124" t="s">
        <v>1615</v>
      </c>
      <c r="C27" s="95" t="s">
        <v>1616</v>
      </c>
      <c r="D27" s="96" t="s">
        <v>1595</v>
      </c>
      <c r="E27" s="95" t="s">
        <v>1617</v>
      </c>
      <c r="F27" s="96" t="s">
        <v>261</v>
      </c>
      <c r="G27" s="95" t="s">
        <v>287</v>
      </c>
      <c r="H27" s="95" t="s">
        <v>129</v>
      </c>
      <c r="I27" s="105">
        <v>42598</v>
      </c>
      <c r="J27" s="106">
        <v>2.709999999999718</v>
      </c>
      <c r="K27" s="96" t="s">
        <v>131</v>
      </c>
      <c r="L27" s="97">
        <v>3.1E-2</v>
      </c>
      <c r="M27" s="99">
        <v>5.2400000000010188E-2</v>
      </c>
      <c r="N27" s="98">
        <v>787547.54815300007</v>
      </c>
      <c r="O27" s="106">
        <v>94.65</v>
      </c>
      <c r="P27" s="98">
        <v>745.41375435100008</v>
      </c>
      <c r="Q27" s="99">
        <v>1.1168811915851717E-3</v>
      </c>
      <c r="R27" s="99">
        <f t="shared" si="1"/>
        <v>6.8491671042478552E-2</v>
      </c>
      <c r="S27" s="99">
        <f>P27/'סכום נכסי הקרן'!$C$42</f>
        <v>3.7429257898587051E-4</v>
      </c>
    </row>
    <row r="28" spans="2:19">
      <c r="B28" s="124" t="s">
        <v>1611</v>
      </c>
      <c r="C28" s="95" t="s">
        <v>1612</v>
      </c>
      <c r="D28" s="96" t="s">
        <v>1595</v>
      </c>
      <c r="E28" s="95" t="s">
        <v>1600</v>
      </c>
      <c r="F28" s="96" t="s">
        <v>473</v>
      </c>
      <c r="G28" s="95" t="s">
        <v>250</v>
      </c>
      <c r="H28" s="95" t="s">
        <v>129</v>
      </c>
      <c r="I28" s="105">
        <v>42795</v>
      </c>
      <c r="J28" s="106">
        <v>4.8299999999942846</v>
      </c>
      <c r="K28" s="96" t="s">
        <v>131</v>
      </c>
      <c r="L28" s="97">
        <v>3.7400000000000003E-2</v>
      </c>
      <c r="M28" s="99">
        <v>5.0399999999893981E-2</v>
      </c>
      <c r="N28" s="98">
        <v>305103.59667400009</v>
      </c>
      <c r="O28" s="106">
        <v>95.22</v>
      </c>
      <c r="P28" s="98">
        <v>290.5196515020001</v>
      </c>
      <c r="Q28" s="99">
        <v>4.4952764590205089E-4</v>
      </c>
      <c r="R28" s="99">
        <f t="shared" si="1"/>
        <v>2.6694136358370518E-2</v>
      </c>
      <c r="S28" s="99">
        <f>P28/'סכום נכסי הקרן'!$C$42</f>
        <v>1.458778416309673E-4</v>
      </c>
    </row>
    <row r="29" spans="2:19">
      <c r="B29" s="124" t="s">
        <v>1613</v>
      </c>
      <c r="C29" s="95" t="s">
        <v>1614</v>
      </c>
      <c r="D29" s="96" t="s">
        <v>1595</v>
      </c>
      <c r="E29" s="95" t="s">
        <v>1600</v>
      </c>
      <c r="F29" s="96" t="s">
        <v>473</v>
      </c>
      <c r="G29" s="95" t="s">
        <v>250</v>
      </c>
      <c r="H29" s="95" t="s">
        <v>129</v>
      </c>
      <c r="I29" s="105">
        <v>42795</v>
      </c>
      <c r="J29" s="106">
        <v>1.650000000001633</v>
      </c>
      <c r="K29" s="96" t="s">
        <v>131</v>
      </c>
      <c r="L29" s="97">
        <v>2.5000000000000001E-2</v>
      </c>
      <c r="M29" s="99">
        <v>4.9600000000024354E-2</v>
      </c>
      <c r="N29" s="98">
        <v>695437.81255600019</v>
      </c>
      <c r="O29" s="106">
        <v>96.87</v>
      </c>
      <c r="P29" s="98">
        <v>673.67061676600008</v>
      </c>
      <c r="Q29" s="99">
        <v>1.7043141984668124E-3</v>
      </c>
      <c r="R29" s="99">
        <f t="shared" si="1"/>
        <v>6.1899617501280695E-2</v>
      </c>
      <c r="S29" s="99">
        <f>P29/'סכום נכסי הקרן'!$C$42</f>
        <v>3.3826839264038577E-4</v>
      </c>
    </row>
    <row r="30" spans="2:19">
      <c r="B30" s="125"/>
      <c r="C30" s="95"/>
      <c r="D30" s="95"/>
      <c r="E30" s="95"/>
      <c r="F30" s="95"/>
      <c r="G30" s="95"/>
      <c r="H30" s="95"/>
      <c r="I30" s="95"/>
      <c r="J30" s="106"/>
      <c r="K30" s="95"/>
      <c r="L30" s="95"/>
      <c r="M30" s="99"/>
      <c r="N30" s="98"/>
      <c r="O30" s="106"/>
      <c r="P30" s="95"/>
      <c r="Q30" s="95"/>
      <c r="R30" s="99"/>
      <c r="S30" s="95"/>
    </row>
    <row r="31" spans="2:19">
      <c r="B31" s="123" t="s">
        <v>46</v>
      </c>
      <c r="C31" s="87"/>
      <c r="D31" s="88"/>
      <c r="E31" s="87"/>
      <c r="F31" s="88"/>
      <c r="G31" s="87"/>
      <c r="H31" s="87"/>
      <c r="I31" s="107"/>
      <c r="J31" s="108">
        <v>1.920000000351102</v>
      </c>
      <c r="K31" s="88"/>
      <c r="L31" s="89"/>
      <c r="M31" s="91">
        <v>5.7400000008667823E-2</v>
      </c>
      <c r="N31" s="90"/>
      <c r="O31" s="108"/>
      <c r="P31" s="90">
        <v>1.8228314830000003</v>
      </c>
      <c r="Q31" s="91"/>
      <c r="R31" s="91">
        <f t="shared" si="0"/>
        <v>1.6748922805725507E-4</v>
      </c>
      <c r="S31" s="91">
        <f>P31/'סכום נכסי הקרן'!$C$42</f>
        <v>9.1529340966177156E-7</v>
      </c>
    </row>
    <row r="32" spans="2:19">
      <c r="B32" s="124" t="s">
        <v>1623</v>
      </c>
      <c r="C32" s="95" t="s">
        <v>1624</v>
      </c>
      <c r="D32" s="96" t="s">
        <v>1595</v>
      </c>
      <c r="E32" s="95" t="s">
        <v>1625</v>
      </c>
      <c r="F32" s="96" t="s">
        <v>403</v>
      </c>
      <c r="G32" s="95" t="s">
        <v>269</v>
      </c>
      <c r="H32" s="95" t="s">
        <v>129</v>
      </c>
      <c r="I32" s="105">
        <v>38118</v>
      </c>
      <c r="J32" s="106">
        <v>1.920000000351102</v>
      </c>
      <c r="K32" s="96" t="s">
        <v>130</v>
      </c>
      <c r="L32" s="97">
        <v>7.9699999999999993E-2</v>
      </c>
      <c r="M32" s="99">
        <v>5.7400000008667823E-2</v>
      </c>
      <c r="N32" s="98">
        <v>454.48077500000005</v>
      </c>
      <c r="O32" s="106">
        <v>108.4</v>
      </c>
      <c r="P32" s="98">
        <v>1.8228314830000003</v>
      </c>
      <c r="Q32" s="99">
        <v>1.0018382249611907E-5</v>
      </c>
      <c r="R32" s="99">
        <f t="shared" si="0"/>
        <v>1.6748922805725507E-4</v>
      </c>
      <c r="S32" s="99">
        <f>P32/'סכום נכסי הקרן'!$C$42</f>
        <v>9.1529340966177156E-7</v>
      </c>
    </row>
    <row r="33" spans="2:19">
      <c r="B33" s="125"/>
      <c r="C33" s="95"/>
      <c r="D33" s="95"/>
      <c r="E33" s="95"/>
      <c r="F33" s="95"/>
      <c r="G33" s="95"/>
      <c r="H33" s="95"/>
      <c r="I33" s="95"/>
      <c r="J33" s="106"/>
      <c r="K33" s="95"/>
      <c r="L33" s="95"/>
      <c r="M33" s="99"/>
      <c r="N33" s="98"/>
      <c r="O33" s="106"/>
      <c r="P33" s="95"/>
      <c r="Q33" s="95"/>
      <c r="R33" s="99"/>
      <c r="S33" s="95"/>
    </row>
    <row r="34" spans="2:19">
      <c r="B34" s="122" t="s">
        <v>194</v>
      </c>
      <c r="C34" s="87"/>
      <c r="D34" s="88"/>
      <c r="E34" s="87"/>
      <c r="F34" s="88"/>
      <c r="G34" s="87"/>
      <c r="H34" s="87"/>
      <c r="I34" s="107"/>
      <c r="J34" s="108">
        <v>12.345112394112315</v>
      </c>
      <c r="K34" s="88"/>
      <c r="L34" s="89"/>
      <c r="M34" s="91">
        <v>5.9643359036386373E-2</v>
      </c>
      <c r="N34" s="90"/>
      <c r="O34" s="108"/>
      <c r="P34" s="90">
        <v>64.547405202000022</v>
      </c>
      <c r="Q34" s="91"/>
      <c r="R34" s="91">
        <f t="shared" si="0"/>
        <v>5.9308801560686185E-3</v>
      </c>
      <c r="S34" s="91">
        <f>P34/'סכום נכסי הקרן'!$C$42</f>
        <v>3.2411012835331063E-5</v>
      </c>
    </row>
    <row r="35" spans="2:19">
      <c r="B35" s="123" t="s">
        <v>67</v>
      </c>
      <c r="C35" s="87"/>
      <c r="D35" s="88"/>
      <c r="E35" s="87"/>
      <c r="F35" s="88"/>
      <c r="G35" s="87"/>
      <c r="H35" s="87"/>
      <c r="I35" s="107"/>
      <c r="J35" s="108">
        <v>12.345112394112315</v>
      </c>
      <c r="K35" s="88"/>
      <c r="L35" s="89"/>
      <c r="M35" s="91">
        <v>5.9643359036386373E-2</v>
      </c>
      <c r="N35" s="90"/>
      <c r="O35" s="108"/>
      <c r="P35" s="90">
        <v>64.547405202000022</v>
      </c>
      <c r="Q35" s="91"/>
      <c r="R35" s="91">
        <f t="shared" si="0"/>
        <v>5.9308801560686185E-3</v>
      </c>
      <c r="S35" s="91">
        <f>P35/'סכום נכסי הקרן'!$C$42</f>
        <v>3.2411012835331063E-5</v>
      </c>
    </row>
    <row r="36" spans="2:19">
      <c r="B36" s="124" t="s">
        <v>1629</v>
      </c>
      <c r="C36" s="95">
        <v>4824</v>
      </c>
      <c r="D36" s="96" t="s">
        <v>1595</v>
      </c>
      <c r="E36" s="95"/>
      <c r="F36" s="96" t="s">
        <v>1152</v>
      </c>
      <c r="G36" s="95" t="s">
        <v>1630</v>
      </c>
      <c r="H36" s="95" t="s">
        <v>1631</v>
      </c>
      <c r="I36" s="105">
        <v>42206</v>
      </c>
      <c r="J36" s="106">
        <v>14.339999999623251</v>
      </c>
      <c r="K36" s="96" t="s">
        <v>138</v>
      </c>
      <c r="L36" s="97">
        <v>4.555E-2</v>
      </c>
      <c r="M36" s="99">
        <v>6.2499999998299603E-2</v>
      </c>
      <c r="N36" s="98">
        <v>15189.573450000002</v>
      </c>
      <c r="O36" s="106">
        <v>79.8</v>
      </c>
      <c r="P36" s="98">
        <v>33.815944911000017</v>
      </c>
      <c r="Q36" s="99">
        <v>9.1185404222621103E-5</v>
      </c>
      <c r="R36" s="99">
        <f t="shared" si="0"/>
        <v>3.107147622800881E-3</v>
      </c>
      <c r="S36" s="99">
        <f>P36/'סכום נכסי הקרן'!$C$42</f>
        <v>1.6979908349829522E-5</v>
      </c>
    </row>
    <row r="37" spans="2:19">
      <c r="B37" s="124" t="s">
        <v>1632</v>
      </c>
      <c r="C37" s="95">
        <v>5168</v>
      </c>
      <c r="D37" s="96" t="s">
        <v>1595</v>
      </c>
      <c r="E37" s="95"/>
      <c r="F37" s="96" t="s">
        <v>1152</v>
      </c>
      <c r="G37" s="95" t="s">
        <v>1633</v>
      </c>
      <c r="H37" s="95" t="s">
        <v>1634</v>
      </c>
      <c r="I37" s="105">
        <v>42408</v>
      </c>
      <c r="J37" s="106">
        <v>10.150000000076467</v>
      </c>
      <c r="K37" s="96" t="s">
        <v>138</v>
      </c>
      <c r="L37" s="97">
        <v>3.9510000000000003E-2</v>
      </c>
      <c r="M37" s="99">
        <v>5.6500000000276565E-2</v>
      </c>
      <c r="N37" s="98">
        <v>13037.815092000003</v>
      </c>
      <c r="O37" s="106">
        <v>84.49</v>
      </c>
      <c r="P37" s="98">
        <v>30.731460291000012</v>
      </c>
      <c r="Q37" s="99">
        <v>3.3045024019952002E-5</v>
      </c>
      <c r="R37" s="99">
        <f t="shared" si="0"/>
        <v>2.8237325332677384E-3</v>
      </c>
      <c r="S37" s="99">
        <f>P37/'סכום נכסי הקרן'!$C$42</f>
        <v>1.5431104485501545E-5</v>
      </c>
    </row>
    <row r="38" spans="2:19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15" t="s">
        <v>218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15" t="s">
        <v>110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15" t="s">
        <v>201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15" t="s">
        <v>209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2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2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2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2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2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</row>
    <row r="131" spans="2:19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</row>
    <row r="132" spans="2:19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</row>
    <row r="133" spans="2:19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</row>
    <row r="134" spans="2:19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</row>
    <row r="135" spans="2:19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</row>
    <row r="136" spans="2:19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</row>
    <row r="137" spans="2:19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</row>
    <row r="138" spans="2:19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</row>
    <row r="139" spans="2:19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</row>
    <row r="140" spans="2:19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</row>
    <row r="141" spans="2:19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</row>
    <row r="142" spans="2:19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</row>
    <row r="143" spans="2:19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2:19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2:19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</row>
    <row r="146" spans="2:19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</row>
    <row r="147" spans="2:19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</row>
    <row r="148" spans="2:19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</row>
    <row r="149" spans="2:19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</row>
    <row r="150" spans="2:19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</row>
    <row r="151" spans="2:19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</row>
    <row r="152" spans="2:19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</row>
    <row r="153" spans="2:19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</row>
    <row r="154" spans="2:19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</row>
    <row r="155" spans="2:19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</row>
    <row r="156" spans="2:19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</row>
    <row r="157" spans="2:19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</row>
    <row r="158" spans="2:19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</row>
    <row r="159" spans="2:19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</row>
    <row r="160" spans="2:19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</row>
    <row r="161" spans="2:19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</row>
    <row r="162" spans="2:19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</row>
    <row r="163" spans="2:19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</row>
    <row r="164" spans="2:19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</row>
    <row r="165" spans="2:19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</row>
    <row r="166" spans="2:19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</row>
    <row r="167" spans="2:19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</row>
    <row r="168" spans="2:19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</row>
    <row r="169" spans="2:19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</row>
    <row r="170" spans="2:19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</row>
    <row r="171" spans="2:19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</row>
    <row r="172" spans="2:19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</row>
    <row r="173" spans="2:19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</row>
    <row r="174" spans="2:19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</row>
    <row r="175" spans="2:19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</row>
    <row r="176" spans="2:19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</row>
    <row r="177" spans="2:19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</row>
    <row r="178" spans="2:19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</row>
    <row r="179" spans="2:19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</row>
    <row r="180" spans="2:19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19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</row>
    <row r="182" spans="2:19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</row>
    <row r="183" spans="2:19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</row>
    <row r="184" spans="2:19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</row>
    <row r="185" spans="2:19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</row>
    <row r="186" spans="2:19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</row>
    <row r="187" spans="2:19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</row>
    <row r="188" spans="2:19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</row>
    <row r="189" spans="2:19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</row>
    <row r="190" spans="2:19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</row>
    <row r="191" spans="2:19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</row>
    <row r="192" spans="2:19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</row>
    <row r="193" spans="2:19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</row>
    <row r="194" spans="2:19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</row>
    <row r="195" spans="2:19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2:19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2:19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</row>
    <row r="198" spans="2:19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</row>
    <row r="199" spans="2:19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2:19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</row>
    <row r="201" spans="2:19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</row>
    <row r="202" spans="2:19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</row>
    <row r="203" spans="2:19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2:19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</row>
    <row r="205" spans="2:19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</row>
    <row r="206" spans="2:19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</row>
    <row r="207" spans="2:19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2:19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</row>
    <row r="209" spans="2:19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</row>
    <row r="210" spans="2:19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</row>
    <row r="211" spans="2:19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</row>
    <row r="212" spans="2:19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</row>
    <row r="213" spans="2:19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</row>
    <row r="214" spans="2:19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</row>
    <row r="215" spans="2:19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</row>
    <row r="216" spans="2:19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</row>
    <row r="217" spans="2:19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</row>
    <row r="218" spans="2:19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</row>
    <row r="219" spans="2:19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</row>
    <row r="220" spans="2:19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</row>
    <row r="221" spans="2:19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2:19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</row>
    <row r="223" spans="2:19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</row>
    <row r="224" spans="2:19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</row>
    <row r="225" spans="2:19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</row>
    <row r="226" spans="2:19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</row>
    <row r="227" spans="2:19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</row>
    <row r="228" spans="2:19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</row>
    <row r="229" spans="2:19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</row>
    <row r="230" spans="2:19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</row>
    <row r="231" spans="2:19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</row>
    <row r="232" spans="2:19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</row>
    <row r="233" spans="2:19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</row>
    <row r="234" spans="2:19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</row>
    <row r="235" spans="2:19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</row>
    <row r="236" spans="2:19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</row>
    <row r="237" spans="2:19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</row>
    <row r="238" spans="2:19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</row>
    <row r="239" spans="2:19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</row>
    <row r="240" spans="2:19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</row>
    <row r="241" spans="2:19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</row>
    <row r="242" spans="2:19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</row>
    <row r="243" spans="2:19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</row>
    <row r="244" spans="2:19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</row>
    <row r="245" spans="2:19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</row>
    <row r="246" spans="2:19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</row>
    <row r="247" spans="2:19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</row>
    <row r="248" spans="2:19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</row>
    <row r="249" spans="2:19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</row>
    <row r="250" spans="2:19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</row>
    <row r="251" spans="2:19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</row>
    <row r="252" spans="2:19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</row>
    <row r="253" spans="2:19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</row>
    <row r="254" spans="2:19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</row>
    <row r="255" spans="2:19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</row>
    <row r="256" spans="2:19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</row>
    <row r="257" spans="2:19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</row>
    <row r="258" spans="2:19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</row>
    <row r="259" spans="2:19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</row>
    <row r="260" spans="2:19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</row>
    <row r="261" spans="2:19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</row>
    <row r="262" spans="2:19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</row>
    <row r="263" spans="2:19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</row>
    <row r="264" spans="2:19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</row>
    <row r="265" spans="2:19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</row>
    <row r="266" spans="2:19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</row>
    <row r="267" spans="2:19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</row>
    <row r="268" spans="2:19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</row>
    <row r="269" spans="2:19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</row>
    <row r="270" spans="2:19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</row>
    <row r="271" spans="2:19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</row>
    <row r="272" spans="2:19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</row>
    <row r="273" spans="2:19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</row>
    <row r="274" spans="2:19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</row>
    <row r="275" spans="2:19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</row>
    <row r="276" spans="2:19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</row>
    <row r="277" spans="2:19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</row>
    <row r="278" spans="2:19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</row>
    <row r="279" spans="2:19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</row>
    <row r="280" spans="2:19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</row>
    <row r="281" spans="2:19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</row>
    <row r="282" spans="2:19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</row>
    <row r="283" spans="2:19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</row>
    <row r="284" spans="2:19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</row>
    <row r="285" spans="2:19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</row>
    <row r="286" spans="2:19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</row>
    <row r="287" spans="2:19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</row>
    <row r="288" spans="2:19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</row>
    <row r="289" spans="2:19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</row>
    <row r="290" spans="2:19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</row>
    <row r="291" spans="2:19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</row>
    <row r="292" spans="2:19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</row>
    <row r="293" spans="2:19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</row>
    <row r="294" spans="2:19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</row>
    <row r="295" spans="2:19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</row>
    <row r="296" spans="2:19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</row>
    <row r="297" spans="2:19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</row>
    <row r="298" spans="2:19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</row>
    <row r="299" spans="2:19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</row>
    <row r="300" spans="2:19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</row>
    <row r="301" spans="2:19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</row>
    <row r="302" spans="2:19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</row>
    <row r="303" spans="2:19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</row>
    <row r="304" spans="2:19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</row>
    <row r="305" spans="2:19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</row>
    <row r="306" spans="2:19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</row>
    <row r="307" spans="2:19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</row>
    <row r="308" spans="2:19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</row>
    <row r="309" spans="2:19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</row>
    <row r="310" spans="2:19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</row>
    <row r="311" spans="2:19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</row>
    <row r="312" spans="2:19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</row>
    <row r="313" spans="2:19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</row>
    <row r="314" spans="2:19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</row>
    <row r="315" spans="2:19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</row>
    <row r="316" spans="2:19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</row>
    <row r="317" spans="2:19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</row>
    <row r="318" spans="2:19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</row>
    <row r="319" spans="2:19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</row>
    <row r="320" spans="2:19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</row>
    <row r="321" spans="2:19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</row>
    <row r="322" spans="2:19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</row>
    <row r="323" spans="2:19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</row>
    <row r="324" spans="2:19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</row>
    <row r="325" spans="2:19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spans="2:19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</row>
    <row r="327" spans="2:19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</row>
    <row r="328" spans="2:19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</row>
    <row r="329" spans="2:19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</row>
    <row r="330" spans="2:19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</row>
    <row r="331" spans="2:19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</row>
    <row r="332" spans="2:19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</row>
    <row r="333" spans="2:19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</row>
    <row r="334" spans="2:19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</row>
    <row r="335" spans="2:19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</row>
    <row r="336" spans="2:19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</row>
    <row r="337" spans="2:19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</row>
    <row r="338" spans="2:19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</row>
    <row r="339" spans="2:19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</row>
    <row r="340" spans="2:19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</row>
    <row r="341" spans="2:19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</row>
    <row r="342" spans="2:19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</row>
    <row r="343" spans="2:19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</row>
    <row r="344" spans="2:19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</row>
    <row r="345" spans="2:19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</row>
    <row r="346" spans="2:19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2:19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</row>
    <row r="348" spans="2:19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</row>
    <row r="349" spans="2:19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</row>
    <row r="350" spans="2:19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</row>
    <row r="351" spans="2:19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</row>
    <row r="352" spans="2:19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</row>
    <row r="353" spans="2:19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</row>
    <row r="354" spans="2:19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2:19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</row>
    <row r="356" spans="2:19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</row>
    <row r="357" spans="2:19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</row>
    <row r="358" spans="2:19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</row>
    <row r="359" spans="2:19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</row>
    <row r="360" spans="2:19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</row>
    <row r="361" spans="2:19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</row>
    <row r="362" spans="2:19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</row>
    <row r="363" spans="2:19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</row>
    <row r="364" spans="2:19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</row>
    <row r="365" spans="2:19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</row>
    <row r="366" spans="2:19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</row>
    <row r="367" spans="2:19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</row>
    <row r="368" spans="2:19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</row>
    <row r="369" spans="2:19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</row>
    <row r="370" spans="2:19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</row>
    <row r="371" spans="2:19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</row>
    <row r="372" spans="2:19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</row>
    <row r="373" spans="2:19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</row>
    <row r="374" spans="2:19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</row>
    <row r="375" spans="2:19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</row>
    <row r="376" spans="2:19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</row>
    <row r="377" spans="2:19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</row>
    <row r="378" spans="2:19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</row>
    <row r="379" spans="2:19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</row>
    <row r="380" spans="2:19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</row>
    <row r="381" spans="2:19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</row>
    <row r="382" spans="2:19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</row>
    <row r="383" spans="2:19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</row>
    <row r="384" spans="2:19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</row>
    <row r="385" spans="2:19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</row>
    <row r="386" spans="2:19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</row>
    <row r="387" spans="2:19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</row>
    <row r="388" spans="2:19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</row>
    <row r="389" spans="2:19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</row>
    <row r="390" spans="2:19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</row>
    <row r="391" spans="2:19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</row>
    <row r="392" spans="2:19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</row>
    <row r="393" spans="2:19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</row>
    <row r="394" spans="2:19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</row>
    <row r="395" spans="2:19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</row>
    <row r="396" spans="2:19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</row>
    <row r="397" spans="2:19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</row>
    <row r="398" spans="2:19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</row>
    <row r="399" spans="2:19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</row>
    <row r="400" spans="2:19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</row>
    <row r="401" spans="2:19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</row>
    <row r="402" spans="2:19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</row>
    <row r="403" spans="2:19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</row>
    <row r="404" spans="2:19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</row>
    <row r="405" spans="2:19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</row>
    <row r="406" spans="2:19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</row>
    <row r="407" spans="2:19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</row>
    <row r="408" spans="2:19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</row>
    <row r="409" spans="2:19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</row>
    <row r="410" spans="2:19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</row>
    <row r="411" spans="2:19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</row>
    <row r="412" spans="2:19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</row>
    <row r="413" spans="2:19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</row>
    <row r="414" spans="2:19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</row>
    <row r="415" spans="2:19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</row>
    <row r="416" spans="2:19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</row>
    <row r="417" spans="2:19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</row>
    <row r="418" spans="2:19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</row>
    <row r="419" spans="2:19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</row>
    <row r="420" spans="2:19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</row>
    <row r="421" spans="2:19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</row>
    <row r="422" spans="2:19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</row>
    <row r="423" spans="2:19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</row>
    <row r="424" spans="2:19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</row>
    <row r="425" spans="2:19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</row>
    <row r="426" spans="2:19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</row>
    <row r="427" spans="2:19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</row>
    <row r="428" spans="2:19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</row>
    <row r="429" spans="2:19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</row>
    <row r="430" spans="2:19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</row>
    <row r="431" spans="2:19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</row>
    <row r="432" spans="2:19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</row>
    <row r="433" spans="2:19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</row>
    <row r="434" spans="2:19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</row>
    <row r="435" spans="2:19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</row>
    <row r="436" spans="2:19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</row>
    <row r="437" spans="2:19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</row>
    <row r="438" spans="2:19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</row>
    <row r="439" spans="2:19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</row>
    <row r="440" spans="2:19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</row>
    <row r="441" spans="2:19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</row>
    <row r="442" spans="2:19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</row>
    <row r="443" spans="2:19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</row>
    <row r="444" spans="2:19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</row>
    <row r="445" spans="2:19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</row>
    <row r="446" spans="2:19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</row>
    <row r="447" spans="2:19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</row>
    <row r="448" spans="2:19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</row>
    <row r="449" spans="2:19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</row>
    <row r="450" spans="2:19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</row>
    <row r="451" spans="2:19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</row>
    <row r="452" spans="2:19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</row>
    <row r="453" spans="2:19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</row>
    <row r="454" spans="2:19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</row>
    <row r="455" spans="2:19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</row>
    <row r="456" spans="2:19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</row>
    <row r="457" spans="2:19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</row>
    <row r="458" spans="2:19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</row>
    <row r="459" spans="2:19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</row>
    <row r="460" spans="2:19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</row>
    <row r="461" spans="2:19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</row>
    <row r="462" spans="2:19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</row>
    <row r="463" spans="2:19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</row>
    <row r="464" spans="2:19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</row>
    <row r="465" spans="2:19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</row>
    <row r="466" spans="2:19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</row>
    <row r="467" spans="2:19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</row>
    <row r="468" spans="2:19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</row>
    <row r="469" spans="2:19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</row>
    <row r="470" spans="2:19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</row>
    <row r="471" spans="2:19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</row>
    <row r="472" spans="2:19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</row>
    <row r="473" spans="2:19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</row>
    <row r="474" spans="2:19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</row>
    <row r="475" spans="2:19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</row>
    <row r="476" spans="2:19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</row>
    <row r="477" spans="2:19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</row>
    <row r="478" spans="2:19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</row>
    <row r="479" spans="2:19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</row>
    <row r="480" spans="2:19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</row>
    <row r="481" spans="2:19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</row>
    <row r="482" spans="2:19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</row>
    <row r="483" spans="2:19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</row>
    <row r="484" spans="2:19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</row>
    <row r="485" spans="2:19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</row>
    <row r="486" spans="2:19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</row>
    <row r="487" spans="2:19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</row>
    <row r="488" spans="2:19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</row>
    <row r="489" spans="2:19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</row>
    <row r="490" spans="2:19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</row>
    <row r="491" spans="2:19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</row>
    <row r="492" spans="2:19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</row>
    <row r="493" spans="2:19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</row>
    <row r="494" spans="2:19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</row>
    <row r="495" spans="2:19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</row>
    <row r="496" spans="2:19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</row>
    <row r="497" spans="2:19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</row>
    <row r="498" spans="2:19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</row>
    <row r="499" spans="2:19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</row>
    <row r="500" spans="2:19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</row>
    <row r="501" spans="2:19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</row>
    <row r="502" spans="2:19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</row>
    <row r="503" spans="2:19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</row>
    <row r="504" spans="2:19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</row>
    <row r="505" spans="2:19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</row>
    <row r="506" spans="2:19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</row>
    <row r="507" spans="2:19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</row>
    <row r="508" spans="2:19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</row>
    <row r="509" spans="2:19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</row>
    <row r="510" spans="2:19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</row>
    <row r="511" spans="2:19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</row>
    <row r="512" spans="2:19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</row>
    <row r="513" spans="2:19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</row>
    <row r="514" spans="2:19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</row>
    <row r="515" spans="2:19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</row>
    <row r="516" spans="2:19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</row>
    <row r="517" spans="2:19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</row>
    <row r="518" spans="2:19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</row>
    <row r="519" spans="2:19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</row>
    <row r="520" spans="2:19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</row>
    <row r="521" spans="2:19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</row>
    <row r="522" spans="2:19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</row>
    <row r="523" spans="2:19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</row>
    <row r="524" spans="2:19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</row>
    <row r="525" spans="2:19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</row>
    <row r="526" spans="2:19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</row>
    <row r="527" spans="2:19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</row>
    <row r="528" spans="2:19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</row>
    <row r="529" spans="2:19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</row>
    <row r="530" spans="2:19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</row>
    <row r="531" spans="2:19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</row>
    <row r="532" spans="2:19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</row>
    <row r="533" spans="2:19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</row>
    <row r="534" spans="2:19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</row>
    <row r="535" spans="2:19">
      <c r="B535" s="102"/>
      <c r="C535" s="102"/>
      <c r="D535" s="102"/>
      <c r="E535" s="102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</row>
    <row r="536" spans="2:19">
      <c r="B536" s="102"/>
      <c r="C536" s="102"/>
      <c r="D536" s="102"/>
      <c r="E536" s="102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</row>
    <row r="537" spans="2:19">
      <c r="B537" s="102"/>
      <c r="C537" s="102"/>
      <c r="D537" s="102"/>
      <c r="E537" s="102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</row>
    <row r="538" spans="2:19">
      <c r="B538" s="118"/>
      <c r="C538" s="102"/>
      <c r="D538" s="102"/>
      <c r="E538" s="102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</row>
    <row r="539" spans="2:19">
      <c r="B539" s="118"/>
      <c r="C539" s="102"/>
      <c r="D539" s="102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</row>
    <row r="540" spans="2:19">
      <c r="B540" s="119"/>
      <c r="C540" s="102"/>
      <c r="D540" s="102"/>
      <c r="E540" s="102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</row>
    <row r="541" spans="2:19">
      <c r="B541" s="102"/>
      <c r="C541" s="102"/>
      <c r="D541" s="102"/>
      <c r="E541" s="102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</row>
    <row r="542" spans="2:19">
      <c r="B542" s="102"/>
      <c r="C542" s="102"/>
      <c r="D542" s="102"/>
      <c r="E542" s="102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</row>
    <row r="543" spans="2:19">
      <c r="B543" s="102"/>
      <c r="C543" s="102"/>
      <c r="D543" s="102"/>
      <c r="E543" s="102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</row>
    <row r="544" spans="2:19">
      <c r="B544" s="102"/>
      <c r="C544" s="102"/>
      <c r="D544" s="102"/>
      <c r="E544" s="102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</row>
    <row r="545" spans="2:19">
      <c r="B545" s="102"/>
      <c r="C545" s="102"/>
      <c r="D545" s="102"/>
      <c r="E545" s="102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</row>
    <row r="546" spans="2:19">
      <c r="B546" s="102"/>
      <c r="C546" s="102"/>
      <c r="D546" s="102"/>
      <c r="E546" s="102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</row>
    <row r="547" spans="2:19">
      <c r="B547" s="102"/>
      <c r="C547" s="102"/>
      <c r="D547" s="102"/>
      <c r="E547" s="102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</row>
    <row r="548" spans="2:19">
      <c r="B548" s="102"/>
      <c r="C548" s="102"/>
      <c r="D548" s="102"/>
      <c r="E548" s="102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</row>
    <row r="549" spans="2:19">
      <c r="B549" s="102"/>
      <c r="C549" s="102"/>
      <c r="D549" s="102"/>
      <c r="E549" s="102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</row>
    <row r="550" spans="2:19">
      <c r="B550" s="102"/>
      <c r="C550" s="102"/>
      <c r="D550" s="102"/>
      <c r="E550" s="102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</row>
    <row r="551" spans="2:19">
      <c r="B551" s="102"/>
      <c r="C551" s="102"/>
      <c r="D551" s="102"/>
      <c r="E551" s="102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</row>
    <row r="552" spans="2:19">
      <c r="B552" s="102"/>
      <c r="C552" s="102"/>
      <c r="D552" s="102"/>
      <c r="E552" s="102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</row>
    <row r="553" spans="2:19">
      <c r="B553" s="102"/>
      <c r="C553" s="102"/>
      <c r="D553" s="102"/>
      <c r="E553" s="102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2:19">
      <c r="B554" s="102"/>
      <c r="C554" s="102"/>
      <c r="D554" s="102"/>
      <c r="E554" s="102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</row>
    <row r="555" spans="2:19">
      <c r="B555" s="102"/>
      <c r="C555" s="102"/>
      <c r="D555" s="102"/>
      <c r="E555" s="102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</row>
    <row r="556" spans="2:19">
      <c r="B556" s="102"/>
      <c r="C556" s="102"/>
      <c r="D556" s="102"/>
      <c r="E556" s="102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</row>
    <row r="557" spans="2:19">
      <c r="B557" s="102"/>
      <c r="C557" s="102"/>
      <c r="D557" s="102"/>
      <c r="E557" s="102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</row>
    <row r="558" spans="2:19">
      <c r="B558" s="102"/>
      <c r="C558" s="102"/>
      <c r="D558" s="102"/>
      <c r="E558" s="102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</row>
    <row r="559" spans="2:19">
      <c r="B559" s="102"/>
      <c r="C559" s="102"/>
      <c r="D559" s="102"/>
      <c r="E559" s="102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</row>
    <row r="560" spans="2:19">
      <c r="B560" s="102"/>
      <c r="C560" s="102"/>
      <c r="D560" s="102"/>
      <c r="E560" s="102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</row>
    <row r="561" spans="2:19">
      <c r="B561" s="102"/>
      <c r="C561" s="102"/>
      <c r="D561" s="102"/>
      <c r="E561" s="102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</row>
    <row r="562" spans="2:19">
      <c r="B562" s="102"/>
      <c r="C562" s="102"/>
      <c r="D562" s="102"/>
      <c r="E562" s="102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</row>
    <row r="563" spans="2:19">
      <c r="B563" s="102"/>
      <c r="C563" s="102"/>
      <c r="D563" s="102"/>
      <c r="E563" s="102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</row>
    <row r="564" spans="2:19">
      <c r="B564" s="102"/>
      <c r="C564" s="102"/>
      <c r="D564" s="102"/>
      <c r="E564" s="102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</row>
    <row r="565" spans="2:19">
      <c r="B565" s="102"/>
      <c r="C565" s="102"/>
      <c r="D565" s="102"/>
      <c r="E565" s="102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</row>
    <row r="566" spans="2:19">
      <c r="B566" s="102"/>
      <c r="C566" s="102"/>
      <c r="D566" s="102"/>
      <c r="E566" s="102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</row>
    <row r="567" spans="2:19">
      <c r="B567" s="102"/>
      <c r="C567" s="102"/>
      <c r="D567" s="102"/>
      <c r="E567" s="102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2:19">
      <c r="B568" s="102"/>
      <c r="C568" s="102"/>
      <c r="D568" s="102"/>
      <c r="E568" s="102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</row>
    <row r="569" spans="2:19">
      <c r="B569" s="102"/>
      <c r="C569" s="102"/>
      <c r="D569" s="102"/>
      <c r="E569" s="102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2:19">
      <c r="B570" s="102"/>
      <c r="C570" s="102"/>
      <c r="D570" s="102"/>
      <c r="E570" s="102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</row>
    <row r="571" spans="2:19">
      <c r="B571" s="102"/>
      <c r="C571" s="102"/>
      <c r="D571" s="102"/>
      <c r="E571" s="102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</row>
    <row r="572" spans="2:19">
      <c r="B572" s="102"/>
      <c r="C572" s="102"/>
      <c r="D572" s="102"/>
      <c r="E572" s="102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</row>
    <row r="573" spans="2:19">
      <c r="B573" s="102"/>
      <c r="C573" s="102"/>
      <c r="D573" s="102"/>
      <c r="E573" s="102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</row>
    <row r="574" spans="2:19">
      <c r="B574" s="102"/>
      <c r="C574" s="102"/>
      <c r="D574" s="102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</row>
    <row r="575" spans="2:19">
      <c r="B575" s="102"/>
      <c r="C575" s="102"/>
      <c r="D575" s="102"/>
      <c r="E575" s="102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</row>
    <row r="576" spans="2:19">
      <c r="B576" s="102"/>
      <c r="C576" s="102"/>
      <c r="D576" s="102"/>
      <c r="E576" s="102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</row>
    <row r="577" spans="2:19">
      <c r="B577" s="102"/>
      <c r="C577" s="102"/>
      <c r="D577" s="102"/>
      <c r="E577" s="102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</row>
    <row r="578" spans="2:19">
      <c r="B578" s="102"/>
      <c r="C578" s="102"/>
      <c r="D578" s="102"/>
      <c r="E578" s="102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</row>
    <row r="579" spans="2:19">
      <c r="B579" s="102"/>
      <c r="C579" s="102"/>
      <c r="D579" s="102"/>
      <c r="E579" s="102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</row>
    <row r="580" spans="2:19">
      <c r="B580" s="102"/>
      <c r="C580" s="102"/>
      <c r="D580" s="102"/>
      <c r="E580" s="102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</row>
    <row r="581" spans="2:19">
      <c r="B581" s="102"/>
      <c r="C581" s="102"/>
      <c r="D581" s="102"/>
      <c r="E581" s="102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</row>
    <row r="582" spans="2:19">
      <c r="B582" s="102"/>
      <c r="C582" s="102"/>
      <c r="D582" s="102"/>
      <c r="E582" s="102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</row>
    <row r="583" spans="2:19">
      <c r="B583" s="102"/>
      <c r="C583" s="102"/>
      <c r="D583" s="102"/>
      <c r="E583" s="102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</row>
    <row r="584" spans="2:19">
      <c r="B584" s="102"/>
      <c r="C584" s="102"/>
      <c r="D584" s="102"/>
      <c r="E584" s="102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</row>
    <row r="585" spans="2:19">
      <c r="B585" s="102"/>
      <c r="C585" s="102"/>
      <c r="D585" s="102"/>
      <c r="E585" s="102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</row>
    <row r="586" spans="2:19">
      <c r="B586" s="102"/>
      <c r="C586" s="102"/>
      <c r="D586" s="102"/>
      <c r="E586" s="102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</row>
    <row r="587" spans="2:19">
      <c r="B587" s="102"/>
      <c r="C587" s="102"/>
      <c r="D587" s="102"/>
      <c r="E587" s="102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</row>
    <row r="588" spans="2:19">
      <c r="B588" s="102"/>
      <c r="C588" s="102"/>
      <c r="D588" s="102"/>
      <c r="E588" s="102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</row>
    <row r="589" spans="2:19">
      <c r="B589" s="102"/>
      <c r="C589" s="102"/>
      <c r="D589" s="102"/>
      <c r="E589" s="102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</row>
    <row r="590" spans="2:19">
      <c r="B590" s="102"/>
      <c r="C590" s="102"/>
      <c r="D590" s="102"/>
      <c r="E590" s="102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</row>
    <row r="591" spans="2:19">
      <c r="B591" s="102"/>
      <c r="C591" s="102"/>
      <c r="D591" s="102"/>
      <c r="E591" s="102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</row>
    <row r="592" spans="2:19">
      <c r="B592" s="102"/>
      <c r="C592" s="102"/>
      <c r="D592" s="102"/>
      <c r="E592" s="102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</row>
    <row r="593" spans="2:19">
      <c r="B593" s="102"/>
      <c r="C593" s="102"/>
      <c r="D593" s="102"/>
      <c r="E593" s="102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</row>
    <row r="594" spans="2:19">
      <c r="B594" s="102"/>
      <c r="C594" s="102"/>
      <c r="D594" s="102"/>
      <c r="E594" s="102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</row>
    <row r="595" spans="2:19">
      <c r="B595" s="102"/>
      <c r="C595" s="102"/>
      <c r="D595" s="102"/>
      <c r="E595" s="102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</row>
    <row r="596" spans="2:19">
      <c r="B596" s="102"/>
      <c r="C596" s="102"/>
      <c r="D596" s="102"/>
      <c r="E596" s="102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</row>
    <row r="597" spans="2:19">
      <c r="B597" s="102"/>
      <c r="C597" s="102"/>
      <c r="D597" s="102"/>
      <c r="E597" s="102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</row>
    <row r="598" spans="2:19">
      <c r="B598" s="102"/>
      <c r="C598" s="102"/>
      <c r="D598" s="102"/>
      <c r="E598" s="102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</row>
    <row r="599" spans="2:19">
      <c r="B599" s="102"/>
      <c r="C599" s="102"/>
      <c r="D599" s="102"/>
      <c r="E599" s="102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</row>
    <row r="600" spans="2:19">
      <c r="B600" s="102"/>
      <c r="C600" s="102"/>
      <c r="D600" s="102"/>
      <c r="E600" s="102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</row>
    <row r="601" spans="2:19">
      <c r="B601" s="102"/>
      <c r="C601" s="102"/>
      <c r="D601" s="102"/>
      <c r="E601" s="102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</row>
    <row r="602" spans="2:19">
      <c r="B602" s="102"/>
      <c r="C602" s="102"/>
      <c r="D602" s="102"/>
      <c r="E602" s="102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</row>
    <row r="603" spans="2:19">
      <c r="B603" s="102"/>
      <c r="C603" s="102"/>
      <c r="D603" s="102"/>
      <c r="E603" s="102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</row>
    <row r="604" spans="2:19">
      <c r="B604" s="102"/>
      <c r="C604" s="102"/>
      <c r="D604" s="102"/>
      <c r="E604" s="102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</row>
    <row r="605" spans="2:19">
      <c r="B605" s="102"/>
      <c r="C605" s="102"/>
      <c r="D605" s="102"/>
      <c r="E605" s="102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</row>
    <row r="606" spans="2:19">
      <c r="B606" s="102"/>
      <c r="C606" s="102"/>
      <c r="D606" s="102"/>
      <c r="E606" s="102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</row>
    <row r="607" spans="2:19">
      <c r="B607" s="102"/>
      <c r="C607" s="102"/>
      <c r="D607" s="102"/>
      <c r="E607" s="102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</row>
    <row r="608" spans="2:19">
      <c r="B608" s="102"/>
      <c r="C608" s="102"/>
      <c r="D608" s="102"/>
      <c r="E608" s="102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</row>
    <row r="609" spans="2:19">
      <c r="B609" s="102"/>
      <c r="C609" s="102"/>
      <c r="D609" s="102"/>
      <c r="E609" s="102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</row>
    <row r="610" spans="2:19">
      <c r="B610" s="102"/>
      <c r="C610" s="102"/>
      <c r="D610" s="102"/>
      <c r="E610" s="102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</row>
    <row r="611" spans="2:19">
      <c r="B611" s="102"/>
      <c r="C611" s="102"/>
      <c r="D611" s="102"/>
      <c r="E611" s="102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</row>
    <row r="612" spans="2:19">
      <c r="B612" s="102"/>
      <c r="C612" s="102"/>
      <c r="D612" s="102"/>
      <c r="E612" s="102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</row>
    <row r="613" spans="2:19">
      <c r="B613" s="102"/>
      <c r="C613" s="102"/>
      <c r="D613" s="102"/>
      <c r="E613" s="102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</row>
    <row r="614" spans="2:19">
      <c r="B614" s="102"/>
      <c r="C614" s="102"/>
      <c r="D614" s="102"/>
      <c r="E614" s="102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</row>
    <row r="615" spans="2:19">
      <c r="B615" s="102"/>
      <c r="C615" s="102"/>
      <c r="D615" s="102"/>
      <c r="E615" s="102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</row>
    <row r="616" spans="2:19">
      <c r="B616" s="102"/>
      <c r="C616" s="102"/>
      <c r="D616" s="102"/>
      <c r="E616" s="102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</row>
    <row r="617" spans="2:19">
      <c r="B617" s="102"/>
      <c r="C617" s="102"/>
      <c r="D617" s="102"/>
      <c r="E617" s="102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</row>
    <row r="618" spans="2:19">
      <c r="B618" s="102"/>
      <c r="C618" s="102"/>
      <c r="D618" s="102"/>
      <c r="E618" s="102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</row>
    <row r="619" spans="2:19">
      <c r="B619" s="102"/>
      <c r="C619" s="102"/>
      <c r="D619" s="102"/>
      <c r="E619" s="102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</row>
    <row r="620" spans="2:19">
      <c r="B620" s="102"/>
      <c r="C620" s="102"/>
      <c r="D620" s="102"/>
      <c r="E620" s="102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</row>
    <row r="621" spans="2:19">
      <c r="B621" s="102"/>
      <c r="C621" s="102"/>
      <c r="D621" s="102"/>
      <c r="E621" s="102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</row>
    <row r="622" spans="2:19">
      <c r="B622" s="102"/>
      <c r="C622" s="102"/>
      <c r="D622" s="102"/>
      <c r="E622" s="102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</row>
    <row r="623" spans="2:19">
      <c r="B623" s="102"/>
      <c r="C623" s="102"/>
      <c r="D623" s="102"/>
      <c r="E623" s="102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</row>
    <row r="624" spans="2:19">
      <c r="B624" s="102"/>
      <c r="C624" s="102"/>
      <c r="D624" s="102"/>
      <c r="E624" s="102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</row>
    <row r="625" spans="2:19">
      <c r="B625" s="102"/>
      <c r="C625" s="102"/>
      <c r="D625" s="102"/>
      <c r="E625" s="102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</row>
    <row r="626" spans="2:19">
      <c r="B626" s="102"/>
      <c r="C626" s="102"/>
      <c r="D626" s="102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</row>
    <row r="627" spans="2:19">
      <c r="B627" s="102"/>
      <c r="C627" s="102"/>
      <c r="D627" s="102"/>
      <c r="E627" s="102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</row>
    <row r="628" spans="2:19">
      <c r="B628" s="102"/>
      <c r="C628" s="102"/>
      <c r="D628" s="102"/>
      <c r="E628" s="102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</row>
    <row r="629" spans="2:19">
      <c r="B629" s="102"/>
      <c r="C629" s="102"/>
      <c r="D629" s="102"/>
      <c r="E629" s="102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</row>
    <row r="630" spans="2:19">
      <c r="B630" s="102"/>
      <c r="C630" s="102"/>
      <c r="D630" s="102"/>
      <c r="E630" s="102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</row>
    <row r="631" spans="2:19">
      <c r="B631" s="102"/>
      <c r="C631" s="102"/>
      <c r="D631" s="102"/>
      <c r="E631" s="102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</row>
    <row r="632" spans="2:19">
      <c r="B632" s="102"/>
      <c r="C632" s="102"/>
      <c r="D632" s="102"/>
      <c r="E632" s="102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</row>
    <row r="633" spans="2:19">
      <c r="B633" s="102"/>
      <c r="C633" s="102"/>
      <c r="D633" s="102"/>
      <c r="E633" s="102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</row>
    <row r="634" spans="2:19">
      <c r="B634" s="102"/>
      <c r="C634" s="102"/>
      <c r="D634" s="102"/>
      <c r="E634" s="102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</row>
    <row r="635" spans="2:19">
      <c r="B635" s="102"/>
      <c r="C635" s="102"/>
      <c r="D635" s="102"/>
      <c r="E635" s="102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</row>
    <row r="636" spans="2:19">
      <c r="B636" s="102"/>
      <c r="C636" s="102"/>
      <c r="D636" s="102"/>
      <c r="E636" s="102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</row>
    <row r="637" spans="2:19">
      <c r="B637" s="102"/>
      <c r="C637" s="102"/>
      <c r="D637" s="102"/>
      <c r="E637" s="102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</row>
    <row r="638" spans="2:19">
      <c r="B638" s="102"/>
      <c r="C638" s="102"/>
      <c r="D638" s="102"/>
      <c r="E638" s="102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</row>
    <row r="639" spans="2:19">
      <c r="B639" s="102"/>
      <c r="C639" s="102"/>
      <c r="D639" s="102"/>
      <c r="E639" s="102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</row>
    <row r="640" spans="2:19">
      <c r="B640" s="102"/>
      <c r="C640" s="102"/>
      <c r="D640" s="102"/>
      <c r="E640" s="102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</row>
    <row r="641" spans="2:19">
      <c r="B641" s="102"/>
      <c r="C641" s="102"/>
      <c r="D641" s="102"/>
      <c r="E641" s="102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</row>
    <row r="642" spans="2:19">
      <c r="B642" s="102"/>
      <c r="C642" s="102"/>
      <c r="D642" s="102"/>
      <c r="E642" s="102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</row>
    <row r="643" spans="2:19">
      <c r="B643" s="102"/>
      <c r="C643" s="102"/>
      <c r="D643" s="102"/>
      <c r="E643" s="102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</row>
    <row r="644" spans="2:19">
      <c r="B644" s="102"/>
      <c r="C644" s="102"/>
      <c r="D644" s="102"/>
      <c r="E644" s="102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</row>
    <row r="645" spans="2:19">
      <c r="B645" s="102"/>
      <c r="C645" s="102"/>
      <c r="D645" s="102"/>
      <c r="E645" s="102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</row>
    <row r="646" spans="2:19">
      <c r="B646" s="102"/>
      <c r="C646" s="102"/>
      <c r="D646" s="102"/>
      <c r="E646" s="102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</row>
    <row r="647" spans="2:19">
      <c r="B647" s="102"/>
      <c r="C647" s="102"/>
      <c r="D647" s="102"/>
      <c r="E647" s="102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</row>
    <row r="648" spans="2:19">
      <c r="B648" s="102"/>
      <c r="C648" s="102"/>
      <c r="D648" s="102"/>
      <c r="E648" s="102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</row>
    <row r="649" spans="2:19">
      <c r="B649" s="102"/>
      <c r="C649" s="102"/>
      <c r="D649" s="102"/>
      <c r="E649" s="102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</row>
    <row r="650" spans="2:19">
      <c r="B650" s="102"/>
      <c r="C650" s="102"/>
      <c r="D650" s="102"/>
      <c r="E650" s="102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</row>
    <row r="651" spans="2:19">
      <c r="B651" s="102"/>
      <c r="C651" s="102"/>
      <c r="D651" s="102"/>
      <c r="E651" s="102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</row>
    <row r="652" spans="2:19">
      <c r="B652" s="102"/>
      <c r="C652" s="102"/>
      <c r="D652" s="102"/>
      <c r="E652" s="102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</row>
    <row r="653" spans="2:19">
      <c r="B653" s="102"/>
      <c r="C653" s="102"/>
      <c r="D653" s="102"/>
      <c r="E653" s="102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</row>
    <row r="654" spans="2:19">
      <c r="B654" s="102"/>
      <c r="C654" s="102"/>
      <c r="D654" s="102"/>
      <c r="E654" s="102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</row>
    <row r="655" spans="2:19">
      <c r="B655" s="102"/>
      <c r="C655" s="102"/>
      <c r="D655" s="102"/>
      <c r="E655" s="102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</row>
    <row r="656" spans="2:19">
      <c r="B656" s="102"/>
      <c r="C656" s="102"/>
      <c r="D656" s="102"/>
      <c r="E656" s="102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</row>
    <row r="657" spans="2:19">
      <c r="B657" s="102"/>
      <c r="C657" s="102"/>
      <c r="D657" s="102"/>
      <c r="E657" s="102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</row>
    <row r="658" spans="2:19">
      <c r="B658" s="102"/>
      <c r="C658" s="102"/>
      <c r="D658" s="102"/>
      <c r="E658" s="102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</row>
    <row r="659" spans="2:19">
      <c r="B659" s="102"/>
      <c r="C659" s="102"/>
      <c r="D659" s="102"/>
      <c r="E659" s="102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</row>
    <row r="660" spans="2:19">
      <c r="B660" s="102"/>
      <c r="C660" s="102"/>
      <c r="D660" s="102"/>
      <c r="E660" s="102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</row>
    <row r="661" spans="2:19">
      <c r="B661" s="102"/>
      <c r="C661" s="102"/>
      <c r="D661" s="102"/>
      <c r="E661" s="102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</row>
    <row r="662" spans="2:19">
      <c r="B662" s="102"/>
      <c r="C662" s="102"/>
      <c r="D662" s="102"/>
      <c r="E662" s="102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</row>
    <row r="663" spans="2:19">
      <c r="B663" s="102"/>
      <c r="C663" s="102"/>
      <c r="D663" s="102"/>
      <c r="E663" s="102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</row>
    <row r="664" spans="2:19">
      <c r="B664" s="102"/>
      <c r="C664" s="102"/>
      <c r="D664" s="102"/>
      <c r="E664" s="102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</row>
    <row r="665" spans="2:19">
      <c r="B665" s="102"/>
      <c r="C665" s="102"/>
      <c r="D665" s="102"/>
      <c r="E665" s="102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</row>
    <row r="666" spans="2:19">
      <c r="B666" s="102"/>
      <c r="C666" s="102"/>
      <c r="D666" s="102"/>
      <c r="E666" s="102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</row>
    <row r="667" spans="2:19">
      <c r="B667" s="102"/>
      <c r="C667" s="102"/>
      <c r="D667" s="102"/>
      <c r="E667" s="102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</row>
    <row r="668" spans="2:19">
      <c r="B668" s="102"/>
      <c r="C668" s="102"/>
      <c r="D668" s="102"/>
      <c r="E668" s="102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32 A1:B32 A33:C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46" t="s" vm="1">
        <v>226</v>
      </c>
    </row>
    <row r="2" spans="2:49">
      <c r="B2" s="46" t="s">
        <v>143</v>
      </c>
      <c r="C2" s="46" t="s">
        <v>227</v>
      </c>
    </row>
    <row r="3" spans="2:49">
      <c r="B3" s="46" t="s">
        <v>145</v>
      </c>
      <c r="C3" s="46" t="s">
        <v>228</v>
      </c>
    </row>
    <row r="4" spans="2:49">
      <c r="B4" s="46" t="s">
        <v>146</v>
      </c>
      <c r="C4" s="46">
        <v>414</v>
      </c>
    </row>
    <row r="6" spans="2:49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49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101</v>
      </c>
      <c r="H8" s="29" t="s">
        <v>203</v>
      </c>
      <c r="I8" s="29" t="s">
        <v>202</v>
      </c>
      <c r="J8" s="29" t="s">
        <v>109</v>
      </c>
      <c r="K8" s="29" t="s">
        <v>58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210</v>
      </c>
      <c r="I9" s="31"/>
      <c r="J9" s="31" t="s">
        <v>206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1" t="s">
        <v>28</v>
      </c>
      <c r="C11" s="81"/>
      <c r="D11" s="82"/>
      <c r="E11" s="81"/>
      <c r="F11" s="82"/>
      <c r="G11" s="82"/>
      <c r="H11" s="84"/>
      <c r="I11" s="84"/>
      <c r="J11" s="84">
        <v>3039.9841745500007</v>
      </c>
      <c r="K11" s="85"/>
      <c r="L11" s="85">
        <f>IFERROR(J11/$J$11,0)</f>
        <v>1</v>
      </c>
      <c r="M11" s="85">
        <f>J11/'סכום נכסי הקרן'!$C$42</f>
        <v>1.5264589768124472E-3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86" t="s">
        <v>195</v>
      </c>
      <c r="C12" s="87"/>
      <c r="D12" s="88"/>
      <c r="E12" s="87"/>
      <c r="F12" s="88"/>
      <c r="G12" s="88"/>
      <c r="H12" s="90"/>
      <c r="I12" s="90"/>
      <c r="J12" s="90">
        <v>1918.7203445500004</v>
      </c>
      <c r="K12" s="91"/>
      <c r="L12" s="91">
        <f t="shared" ref="L12:L36" si="0">IFERROR(J12/$J$11,0)</f>
        <v>0.63116129373733421</v>
      </c>
      <c r="M12" s="91">
        <f>J12/'סכום נכסי הקרן'!$C$42</f>
        <v>9.6344182264191162E-4</v>
      </c>
    </row>
    <row r="13" spans="2:49">
      <c r="B13" s="93" t="s">
        <v>1635</v>
      </c>
      <c r="C13" s="95">
        <v>9114</v>
      </c>
      <c r="D13" s="96" t="s">
        <v>26</v>
      </c>
      <c r="E13" s="95" t="s">
        <v>1636</v>
      </c>
      <c r="F13" s="96" t="s">
        <v>856</v>
      </c>
      <c r="G13" s="96" t="s">
        <v>130</v>
      </c>
      <c r="H13" s="98">
        <v>2929.89</v>
      </c>
      <c r="I13" s="98">
        <v>824.19640000000004</v>
      </c>
      <c r="J13" s="98">
        <v>89.347789999999989</v>
      </c>
      <c r="K13" s="99">
        <v>3.5222001550836069E-4</v>
      </c>
      <c r="L13" s="99">
        <f t="shared" si="0"/>
        <v>2.9390873395985971E-2</v>
      </c>
      <c r="M13" s="99">
        <f>J13/'סכום נכסי הקרן'!$C$42</f>
        <v>4.4863962531660923E-5</v>
      </c>
    </row>
    <row r="14" spans="2:49">
      <c r="B14" s="93" t="s">
        <v>1637</v>
      </c>
      <c r="C14" s="95">
        <v>8423</v>
      </c>
      <c r="D14" s="96" t="s">
        <v>26</v>
      </c>
      <c r="E14" s="95" t="s">
        <v>1638</v>
      </c>
      <c r="F14" s="96" t="s">
        <v>413</v>
      </c>
      <c r="G14" s="96" t="s">
        <v>130</v>
      </c>
      <c r="H14" s="98">
        <v>2398881.6700000004</v>
      </c>
      <c r="I14" s="98">
        <v>0</v>
      </c>
      <c r="J14" s="98">
        <v>0</v>
      </c>
      <c r="K14" s="99">
        <v>4.8799614673190786E-4</v>
      </c>
      <c r="L14" s="99">
        <f t="shared" ref="L14" si="1">IFERROR(J14/$J$11,0)</f>
        <v>0</v>
      </c>
      <c r="M14" s="99">
        <f>J14/'סכום נכסי הקרן'!$C$42</f>
        <v>0</v>
      </c>
    </row>
    <row r="15" spans="2:49">
      <c r="B15" s="93" t="s">
        <v>1639</v>
      </c>
      <c r="C15" s="95">
        <v>8460</v>
      </c>
      <c r="D15" s="96" t="s">
        <v>26</v>
      </c>
      <c r="E15" s="95">
        <v>513644005</v>
      </c>
      <c r="F15" s="96" t="s">
        <v>856</v>
      </c>
      <c r="G15" s="96" t="s">
        <v>130</v>
      </c>
      <c r="H15" s="98">
        <v>10874.790000000003</v>
      </c>
      <c r="I15" s="98">
        <v>322.17919999999998</v>
      </c>
      <c r="J15" s="98">
        <v>129.63435000000001</v>
      </c>
      <c r="K15" s="99">
        <v>9.5127837706168229E-4</v>
      </c>
      <c r="L15" s="99">
        <f t="shared" si="0"/>
        <v>4.2643100278372134E-2</v>
      </c>
      <c r="M15" s="99">
        <f>J15/'סכום נכסי הקרן'!$C$42</f>
        <v>6.5092943219034513E-5</v>
      </c>
    </row>
    <row r="16" spans="2:49">
      <c r="B16" s="93" t="s">
        <v>1640</v>
      </c>
      <c r="C16" s="95">
        <v>8525</v>
      </c>
      <c r="D16" s="96" t="s">
        <v>26</v>
      </c>
      <c r="E16" s="95" t="s">
        <v>1641</v>
      </c>
      <c r="F16" s="96" t="s">
        <v>856</v>
      </c>
      <c r="G16" s="96" t="s">
        <v>130</v>
      </c>
      <c r="H16" s="98">
        <v>4204.0600000000013</v>
      </c>
      <c r="I16" s="98">
        <v>580.20000000000005</v>
      </c>
      <c r="J16" s="98">
        <v>90.250250000000008</v>
      </c>
      <c r="K16" s="99">
        <v>4.1954203624567537E-4</v>
      </c>
      <c r="L16" s="99">
        <f t="shared" si="0"/>
        <v>2.9687736783484891E-2</v>
      </c>
      <c r="M16" s="99">
        <f>J16/'סכום נכסי הקרן'!$C$42</f>
        <v>4.5317112314395597E-5</v>
      </c>
    </row>
    <row r="17" spans="2:13">
      <c r="B17" s="93" t="s">
        <v>1642</v>
      </c>
      <c r="C17" s="95">
        <v>9326</v>
      </c>
      <c r="D17" s="96" t="s">
        <v>26</v>
      </c>
      <c r="E17" s="95" t="s">
        <v>1643</v>
      </c>
      <c r="F17" s="96" t="s">
        <v>1032</v>
      </c>
      <c r="G17" s="96" t="s">
        <v>130</v>
      </c>
      <c r="H17" s="98">
        <v>4674.6309120000005</v>
      </c>
      <c r="I17" s="98">
        <v>100</v>
      </c>
      <c r="J17" s="98">
        <v>17.296134374000005</v>
      </c>
      <c r="K17" s="99">
        <v>2.3373154560000002E-6</v>
      </c>
      <c r="L17" s="99">
        <f t="shared" si="0"/>
        <v>5.689547504489985E-3</v>
      </c>
      <c r="M17" s="99">
        <f>J17/'סכום נכסי הקרן'!$C$42</f>
        <v>8.6848608622295952E-6</v>
      </c>
    </row>
    <row r="18" spans="2:13">
      <c r="B18" s="93" t="s">
        <v>1644</v>
      </c>
      <c r="C18" s="95">
        <v>9398</v>
      </c>
      <c r="D18" s="96" t="s">
        <v>26</v>
      </c>
      <c r="E18" s="95" t="s">
        <v>1645</v>
      </c>
      <c r="F18" s="96" t="s">
        <v>1032</v>
      </c>
      <c r="G18" s="96" t="s">
        <v>130</v>
      </c>
      <c r="H18" s="98">
        <v>4674.6309120000005</v>
      </c>
      <c r="I18" s="98">
        <v>100</v>
      </c>
      <c r="J18" s="98">
        <v>17.296134374000005</v>
      </c>
      <c r="K18" s="99">
        <v>2.3373154560000002E-6</v>
      </c>
      <c r="L18" s="99">
        <f t="shared" si="0"/>
        <v>5.689547504489985E-3</v>
      </c>
      <c r="M18" s="99">
        <f>J18/'סכום נכסי הקרן'!$C$42</f>
        <v>8.6848608622295952E-6</v>
      </c>
    </row>
    <row r="19" spans="2:13">
      <c r="B19" s="93" t="s">
        <v>1646</v>
      </c>
      <c r="C19" s="95">
        <v>9113</v>
      </c>
      <c r="D19" s="96" t="s">
        <v>26</v>
      </c>
      <c r="E19" s="95" t="s">
        <v>1647</v>
      </c>
      <c r="F19" s="96" t="s">
        <v>1086</v>
      </c>
      <c r="G19" s="96" t="s">
        <v>131</v>
      </c>
      <c r="H19" s="98">
        <v>12536.788138000002</v>
      </c>
      <c r="I19" s="98">
        <v>2168.9050000000002</v>
      </c>
      <c r="J19" s="98">
        <v>271.91102472500006</v>
      </c>
      <c r="K19" s="99">
        <v>4.1786025248652365E-4</v>
      </c>
      <c r="L19" s="99">
        <f t="shared" si="0"/>
        <v>8.9444881654770519E-2</v>
      </c>
      <c r="M19" s="99">
        <f>J19/'סכום נכסי הקרן'!$C$42</f>
        <v>1.3653394253185144E-4</v>
      </c>
    </row>
    <row r="20" spans="2:13">
      <c r="B20" s="93" t="s">
        <v>1648</v>
      </c>
      <c r="C20" s="95">
        <v>9266</v>
      </c>
      <c r="D20" s="96" t="s">
        <v>26</v>
      </c>
      <c r="E20" s="95" t="s">
        <v>1647</v>
      </c>
      <c r="F20" s="96" t="s">
        <v>1086</v>
      </c>
      <c r="G20" s="96" t="s">
        <v>131</v>
      </c>
      <c r="H20" s="98">
        <v>302228.55321800004</v>
      </c>
      <c r="I20" s="98">
        <v>96.629199999999997</v>
      </c>
      <c r="J20" s="98">
        <v>292.04103318400007</v>
      </c>
      <c r="K20" s="99">
        <v>5.7676097521779492E-4</v>
      </c>
      <c r="L20" s="99">
        <f t="shared" si="0"/>
        <v>9.6066629434750264E-2</v>
      </c>
      <c r="M20" s="99">
        <f>J20/'סכום נכסי הקרן'!$C$42</f>
        <v>1.4664176887278942E-4</v>
      </c>
    </row>
    <row r="21" spans="2:13">
      <c r="B21" s="93" t="s">
        <v>1649</v>
      </c>
      <c r="C21" s="95">
        <v>9152</v>
      </c>
      <c r="D21" s="96" t="s">
        <v>26</v>
      </c>
      <c r="E21" s="95" t="s">
        <v>1650</v>
      </c>
      <c r="F21" s="96" t="s">
        <v>1032</v>
      </c>
      <c r="G21" s="96" t="s">
        <v>130</v>
      </c>
      <c r="H21" s="98">
        <v>4674.6309120000005</v>
      </c>
      <c r="I21" s="98">
        <v>100</v>
      </c>
      <c r="J21" s="98">
        <v>17.296134374000005</v>
      </c>
      <c r="K21" s="99">
        <v>2.3373154560000002E-6</v>
      </c>
      <c r="L21" s="99">
        <f t="shared" si="0"/>
        <v>5.689547504489985E-3</v>
      </c>
      <c r="M21" s="99">
        <f>J21/'סכום נכסי הקרן'!$C$42</f>
        <v>8.6848608622295952E-6</v>
      </c>
    </row>
    <row r="22" spans="2:13">
      <c r="B22" s="93" t="s">
        <v>1651</v>
      </c>
      <c r="C22" s="95">
        <v>9262</v>
      </c>
      <c r="D22" s="96" t="s">
        <v>26</v>
      </c>
      <c r="E22" s="95" t="s">
        <v>1652</v>
      </c>
      <c r="F22" s="96" t="s">
        <v>1032</v>
      </c>
      <c r="G22" s="96" t="s">
        <v>130</v>
      </c>
      <c r="H22" s="98">
        <v>4674.6309120000005</v>
      </c>
      <c r="I22" s="98">
        <v>100</v>
      </c>
      <c r="J22" s="98">
        <v>17.296134374000005</v>
      </c>
      <c r="K22" s="99">
        <v>2.3373154560000002E-6</v>
      </c>
      <c r="L22" s="99">
        <f t="shared" si="0"/>
        <v>5.689547504489985E-3</v>
      </c>
      <c r="M22" s="99">
        <f>J22/'סכום נכסי הקרן'!$C$42</f>
        <v>8.6848608622295952E-6</v>
      </c>
    </row>
    <row r="23" spans="2:13">
      <c r="B23" s="93" t="s">
        <v>1653</v>
      </c>
      <c r="C23" s="95">
        <v>8838</v>
      </c>
      <c r="D23" s="96" t="s">
        <v>26</v>
      </c>
      <c r="E23" s="95" t="s">
        <v>1654</v>
      </c>
      <c r="F23" s="96" t="s">
        <v>344</v>
      </c>
      <c r="G23" s="96" t="s">
        <v>130</v>
      </c>
      <c r="H23" s="98">
        <v>3350.2219910000003</v>
      </c>
      <c r="I23" s="98">
        <v>1115.5499</v>
      </c>
      <c r="J23" s="98">
        <v>138.28157294300004</v>
      </c>
      <c r="K23" s="99">
        <v>1.4196554911979E-4</v>
      </c>
      <c r="L23" s="99">
        <f t="shared" si="0"/>
        <v>4.5487596317329328E-2</v>
      </c>
      <c r="M23" s="99">
        <f>J23/'סכום נכסי הקרן'!$C$42</f>
        <v>6.943494973220816E-5</v>
      </c>
    </row>
    <row r="24" spans="2:13">
      <c r="B24" s="93" t="s">
        <v>1655</v>
      </c>
      <c r="C24" s="95" t="s">
        <v>1656</v>
      </c>
      <c r="D24" s="96" t="s">
        <v>26</v>
      </c>
      <c r="E24" s="95" t="s">
        <v>1657</v>
      </c>
      <c r="F24" s="96" t="s">
        <v>899</v>
      </c>
      <c r="G24" s="96" t="s">
        <v>131</v>
      </c>
      <c r="H24" s="98">
        <v>211628.00000000003</v>
      </c>
      <c r="I24" s="98">
        <v>183</v>
      </c>
      <c r="J24" s="98">
        <v>387.27924000000007</v>
      </c>
      <c r="K24" s="99">
        <v>3.6679365080489958E-4</v>
      </c>
      <c r="L24" s="99">
        <f t="shared" si="0"/>
        <v>0.12739515002815033</v>
      </c>
      <c r="M24" s="99">
        <f>J24/'סכום נכסי הקרן'!$C$42</f>
        <v>1.9446347036283855E-4</v>
      </c>
    </row>
    <row r="25" spans="2:13">
      <c r="B25" s="93" t="s">
        <v>1658</v>
      </c>
      <c r="C25" s="95">
        <v>8726</v>
      </c>
      <c r="D25" s="96" t="s">
        <v>26</v>
      </c>
      <c r="E25" s="95" t="s">
        <v>1659</v>
      </c>
      <c r="F25" s="96" t="s">
        <v>1064</v>
      </c>
      <c r="G25" s="96" t="s">
        <v>130</v>
      </c>
      <c r="H25" s="98">
        <v>14586.340000000002</v>
      </c>
      <c r="I25" s="98">
        <v>334.45</v>
      </c>
      <c r="J25" s="98">
        <v>180.50084000000004</v>
      </c>
      <c r="K25" s="99">
        <v>4.8784003934094403E-6</v>
      </c>
      <c r="L25" s="99">
        <f t="shared" si="0"/>
        <v>5.9375585409657275E-2</v>
      </c>
      <c r="M25" s="99">
        <f>J25/'סכום נכסי הקרן'!$C$42</f>
        <v>9.0634395352065511E-5</v>
      </c>
    </row>
    <row r="26" spans="2:13">
      <c r="B26" s="93" t="s">
        <v>1660</v>
      </c>
      <c r="C26" s="95">
        <v>8603</v>
      </c>
      <c r="D26" s="96" t="s">
        <v>26</v>
      </c>
      <c r="E26" s="95" t="s">
        <v>1661</v>
      </c>
      <c r="F26" s="96" t="s">
        <v>856</v>
      </c>
      <c r="G26" s="96" t="s">
        <v>130</v>
      </c>
      <c r="H26" s="98">
        <v>65.31</v>
      </c>
      <c r="I26" s="98">
        <v>15266.785099999999</v>
      </c>
      <c r="J26" s="98">
        <v>36.891740000000006</v>
      </c>
      <c r="K26" s="99">
        <v>8.1375278337467312E-4</v>
      </c>
      <c r="L26" s="99">
        <f t="shared" si="0"/>
        <v>1.2135503963753685E-2</v>
      </c>
      <c r="M26" s="99">
        <f>J26/'סכום נכסי הקרן'!$C$42</f>
        <v>1.8524348963614848E-5</v>
      </c>
    </row>
    <row r="27" spans="2:13">
      <c r="B27" s="93" t="s">
        <v>1662</v>
      </c>
      <c r="C27" s="95">
        <v>9151</v>
      </c>
      <c r="D27" s="96" t="s">
        <v>26</v>
      </c>
      <c r="E27" s="95" t="s">
        <v>1663</v>
      </c>
      <c r="F27" s="96" t="s">
        <v>1090</v>
      </c>
      <c r="G27" s="96" t="s">
        <v>130</v>
      </c>
      <c r="H27" s="98">
        <v>39027.000000000007</v>
      </c>
      <c r="I27" s="98">
        <v>100</v>
      </c>
      <c r="J27" s="98">
        <v>144.39990000000003</v>
      </c>
      <c r="K27" s="99">
        <v>4.8783750000000005E-6</v>
      </c>
      <c r="L27" s="99">
        <f t="shared" si="0"/>
        <v>4.7500214379035406E-2</v>
      </c>
      <c r="M27" s="99">
        <f>J27/'סכום נכסי הקרן'!$C$42</f>
        <v>7.2507128639394278E-5</v>
      </c>
    </row>
    <row r="28" spans="2:13">
      <c r="B28" s="93" t="s">
        <v>1664</v>
      </c>
      <c r="C28" s="95">
        <v>8824</v>
      </c>
      <c r="D28" s="96" t="s">
        <v>26</v>
      </c>
      <c r="E28" s="95" t="s">
        <v>1665</v>
      </c>
      <c r="F28" s="96" t="s">
        <v>1032</v>
      </c>
      <c r="G28" s="96" t="s">
        <v>131</v>
      </c>
      <c r="H28" s="98">
        <v>467.5128630000001</v>
      </c>
      <c r="I28" s="98">
        <v>3904.375</v>
      </c>
      <c r="J28" s="98">
        <v>18.253455362</v>
      </c>
      <c r="K28" s="99">
        <v>4.6751286300000008E-4</v>
      </c>
      <c r="L28" s="99">
        <f t="shared" si="0"/>
        <v>6.004457363565717E-3</v>
      </c>
      <c r="M28" s="99">
        <f>J28/'סכום נכסי הקרן'!$C$42</f>
        <v>9.16555784350249E-6</v>
      </c>
    </row>
    <row r="29" spans="2:13">
      <c r="B29" s="93" t="s">
        <v>1666</v>
      </c>
      <c r="C29" s="95">
        <v>5992</v>
      </c>
      <c r="D29" s="96" t="s">
        <v>26</v>
      </c>
      <c r="E29" s="95" t="s">
        <v>1610</v>
      </c>
      <c r="F29" s="96" t="s">
        <v>403</v>
      </c>
      <c r="G29" s="96" t="s">
        <v>131</v>
      </c>
      <c r="H29" s="98">
        <v>7130.0000000000009</v>
      </c>
      <c r="I29" s="98">
        <v>9.9999999999999995E-7</v>
      </c>
      <c r="J29" s="98">
        <v>1.0000000000000003E-5</v>
      </c>
      <c r="K29" s="99">
        <v>2.6117216117216123E-4</v>
      </c>
      <c r="L29" s="99">
        <f t="shared" si="0"/>
        <v>3.2894908084448406E-9</v>
      </c>
      <c r="M29" s="99">
        <f>J29/'סכום נכסי הקרן'!$C$42</f>
        <v>5.0212727736926609E-12</v>
      </c>
    </row>
    <row r="30" spans="2:13">
      <c r="B30" s="93" t="s">
        <v>1667</v>
      </c>
      <c r="C30" s="95">
        <v>9552</v>
      </c>
      <c r="D30" s="96" t="s">
        <v>26</v>
      </c>
      <c r="E30" s="95" t="s">
        <v>1668</v>
      </c>
      <c r="F30" s="96" t="s">
        <v>466</v>
      </c>
      <c r="G30" s="96" t="s">
        <v>131</v>
      </c>
      <c r="H30" s="98">
        <v>70744.600840000014</v>
      </c>
      <c r="I30" s="98">
        <v>100</v>
      </c>
      <c r="J30" s="98">
        <v>70.744600840000018</v>
      </c>
      <c r="K30" s="99">
        <v>1.8737759112032705E-4</v>
      </c>
      <c r="L30" s="99">
        <f t="shared" si="0"/>
        <v>2.3271371421027913E-2</v>
      </c>
      <c r="M30" s="99">
        <f>J30/'סכום נכסי הקרן'!$C$42</f>
        <v>3.5522793808364693E-5</v>
      </c>
    </row>
    <row r="31" spans="2:13">
      <c r="B31" s="100"/>
      <c r="C31" s="95"/>
      <c r="D31" s="95"/>
      <c r="E31" s="95"/>
      <c r="F31" s="95"/>
      <c r="G31" s="95"/>
      <c r="H31" s="98"/>
      <c r="I31" s="98"/>
      <c r="J31" s="95"/>
      <c r="K31" s="95"/>
      <c r="L31" s="99"/>
      <c r="M31" s="95"/>
    </row>
    <row r="32" spans="2:13">
      <c r="B32" s="86" t="s">
        <v>194</v>
      </c>
      <c r="C32" s="87"/>
      <c r="D32" s="88"/>
      <c r="E32" s="87"/>
      <c r="F32" s="88"/>
      <c r="G32" s="88"/>
      <c r="H32" s="90"/>
      <c r="I32" s="90"/>
      <c r="J32" s="90">
        <v>1121.2638300000003</v>
      </c>
      <c r="K32" s="91"/>
      <c r="L32" s="91">
        <f t="shared" si="0"/>
        <v>0.36883870626266579</v>
      </c>
      <c r="M32" s="91">
        <f>J32/'סכום נכסי הקרן'!$C$42</f>
        <v>5.6301715417053568E-4</v>
      </c>
    </row>
    <row r="33" spans="2:13">
      <c r="B33" s="92" t="s">
        <v>62</v>
      </c>
      <c r="C33" s="87"/>
      <c r="D33" s="88"/>
      <c r="E33" s="87"/>
      <c r="F33" s="88"/>
      <c r="G33" s="88"/>
      <c r="H33" s="90"/>
      <c r="I33" s="90"/>
      <c r="J33" s="90">
        <v>1121.2638300000003</v>
      </c>
      <c r="K33" s="91"/>
      <c r="L33" s="91">
        <f t="shared" si="0"/>
        <v>0.36883870626266579</v>
      </c>
      <c r="M33" s="91">
        <f>J33/'סכום נכסי הקרן'!$C$42</f>
        <v>5.6301715417053568E-4</v>
      </c>
    </row>
    <row r="34" spans="2:13">
      <c r="B34" s="93" t="s">
        <v>1669</v>
      </c>
      <c r="C34" s="95">
        <v>8255</v>
      </c>
      <c r="D34" s="96" t="s">
        <v>26</v>
      </c>
      <c r="E34" s="95"/>
      <c r="F34" s="96" t="s">
        <v>1177</v>
      </c>
      <c r="G34" s="96" t="s">
        <v>130</v>
      </c>
      <c r="H34" s="98">
        <v>55780.680000000008</v>
      </c>
      <c r="I34" s="98">
        <v>94.301699999999997</v>
      </c>
      <c r="J34" s="98">
        <v>194.62788000000003</v>
      </c>
      <c r="K34" s="99">
        <v>5.5837599564731502E-5</v>
      </c>
      <c r="L34" s="99">
        <f t="shared" si="0"/>
        <v>6.4022662232710525E-2</v>
      </c>
      <c r="M34" s="99">
        <f>J34/'סכום נכסי הקרן'!$C$42</f>
        <v>9.7727967484552224E-5</v>
      </c>
    </row>
    <row r="35" spans="2:13">
      <c r="B35" s="93" t="s">
        <v>1670</v>
      </c>
      <c r="C35" s="95">
        <v>8773</v>
      </c>
      <c r="D35" s="96" t="s">
        <v>26</v>
      </c>
      <c r="E35" s="95"/>
      <c r="F35" s="96" t="s">
        <v>1671</v>
      </c>
      <c r="G35" s="96" t="s">
        <v>130</v>
      </c>
      <c r="H35" s="98">
        <v>4250.5600000000013</v>
      </c>
      <c r="I35" s="98">
        <v>2467.1547</v>
      </c>
      <c r="J35" s="98">
        <v>388.01119000000006</v>
      </c>
      <c r="K35" s="99">
        <v>2.1056822487514055E-6</v>
      </c>
      <c r="L35" s="99">
        <f t="shared" si="0"/>
        <v>0.12763592430787443</v>
      </c>
      <c r="M35" s="99">
        <f>J35/'סכום נכסי הקרן'!$C$42</f>
        <v>1.9483100242350898E-4</v>
      </c>
    </row>
    <row r="36" spans="2:13">
      <c r="B36" s="93" t="s">
        <v>1672</v>
      </c>
      <c r="C36" s="95">
        <v>8432</v>
      </c>
      <c r="D36" s="96" t="s">
        <v>26</v>
      </c>
      <c r="E36" s="95"/>
      <c r="F36" s="96" t="s">
        <v>1070</v>
      </c>
      <c r="G36" s="96" t="s">
        <v>130</v>
      </c>
      <c r="H36" s="98">
        <v>4329.0000000000009</v>
      </c>
      <c r="I36" s="98">
        <v>3362.7687999999998</v>
      </c>
      <c r="J36" s="98">
        <v>538.62476000000015</v>
      </c>
      <c r="K36" s="99">
        <v>1.0561188497221609E-4</v>
      </c>
      <c r="L36" s="99">
        <f t="shared" si="0"/>
        <v>0.17718011972208081</v>
      </c>
      <c r="M36" s="99">
        <f>J36/'סכום נכסי הקרן'!$C$42</f>
        <v>2.7045818426247437E-4</v>
      </c>
    </row>
    <row r="37" spans="2:13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15" t="s">
        <v>218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15" t="s">
        <v>110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15" t="s">
        <v>201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15" t="s">
        <v>209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2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2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2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2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2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2:13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</row>
    <row r="117" spans="2:13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2:13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</row>
    <row r="119" spans="2:13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</row>
    <row r="120" spans="2:13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</row>
    <row r="121" spans="2:13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</row>
    <row r="122" spans="2:13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2:13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2:13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</row>
    <row r="125" spans="2:13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</row>
    <row r="126" spans="2:13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</row>
    <row r="127" spans="2:13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</row>
    <row r="128" spans="2:13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</row>
    <row r="129" spans="2:13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</row>
    <row r="130" spans="2:13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</row>
    <row r="131" spans="2:13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</row>
    <row r="132" spans="2:13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</row>
    <row r="133" spans="2:13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</row>
    <row r="134" spans="2:13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</row>
    <row r="135" spans="2:13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</row>
    <row r="136" spans="2:13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</row>
    <row r="137" spans="2:13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</row>
    <row r="138" spans="2:13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</row>
    <row r="139" spans="2:13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</row>
    <row r="140" spans="2:13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</row>
    <row r="141" spans="2:13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</row>
    <row r="142" spans="2:13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</row>
    <row r="143" spans="2:13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</row>
    <row r="144" spans="2:13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</row>
    <row r="145" spans="2:13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2:13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</row>
    <row r="147" spans="2:13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</row>
    <row r="148" spans="2:13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</row>
    <row r="149" spans="2:13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</row>
    <row r="150" spans="2:13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</row>
    <row r="151" spans="2:13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</row>
    <row r="152" spans="2:13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</row>
    <row r="153" spans="2:13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</row>
    <row r="154" spans="2:13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</row>
    <row r="155" spans="2:13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</row>
    <row r="156" spans="2:13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</row>
    <row r="157" spans="2:13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</row>
    <row r="158" spans="2:13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</row>
    <row r="159" spans="2:13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</row>
    <row r="160" spans="2:13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</row>
    <row r="161" spans="2:13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</row>
    <row r="162" spans="2:13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</row>
    <row r="163" spans="2:13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</row>
    <row r="164" spans="2:13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</row>
    <row r="165" spans="2:13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</row>
    <row r="166" spans="2:13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</row>
    <row r="167" spans="2:13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</row>
    <row r="168" spans="2:13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</row>
    <row r="169" spans="2:13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</row>
    <row r="170" spans="2:13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</row>
    <row r="171" spans="2:13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</row>
    <row r="172" spans="2:13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</row>
    <row r="173" spans="2:13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</row>
    <row r="174" spans="2:13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</row>
    <row r="175" spans="2:13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</row>
    <row r="176" spans="2:13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</row>
    <row r="177" spans="2:13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</row>
    <row r="178" spans="2:13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</row>
    <row r="179" spans="2:13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</row>
    <row r="180" spans="2:13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</row>
    <row r="181" spans="2:13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</row>
    <row r="182" spans="2:13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</row>
    <row r="183" spans="2:13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</row>
    <row r="184" spans="2:13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</row>
    <row r="185" spans="2:13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</row>
    <row r="186" spans="2:13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</row>
    <row r="187" spans="2:13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</row>
    <row r="188" spans="2:13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</row>
    <row r="189" spans="2:13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</row>
    <row r="190" spans="2:13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</row>
    <row r="191" spans="2:13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</row>
    <row r="192" spans="2:13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</row>
    <row r="193" spans="2:13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</row>
    <row r="194" spans="2:13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</row>
    <row r="195" spans="2:13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</row>
    <row r="196" spans="2:13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</row>
    <row r="197" spans="2:13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</row>
    <row r="198" spans="2:13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</row>
    <row r="199" spans="2:13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</row>
    <row r="200" spans="2:13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</row>
    <row r="201" spans="2:13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</row>
    <row r="202" spans="2:13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</row>
    <row r="203" spans="2:13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</row>
    <row r="204" spans="2:13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</row>
    <row r="205" spans="2:13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</row>
    <row r="206" spans="2:13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</row>
    <row r="207" spans="2:13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</row>
    <row r="208" spans="2:13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</row>
    <row r="209" spans="2:13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</row>
    <row r="210" spans="2:13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</row>
    <row r="211" spans="2:13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</row>
    <row r="212" spans="2:13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</row>
    <row r="213" spans="2:13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</row>
    <row r="214" spans="2:13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</row>
    <row r="215" spans="2:13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</row>
    <row r="216" spans="2:13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</row>
    <row r="217" spans="2:13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</row>
    <row r="218" spans="2:13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</row>
    <row r="219" spans="2:13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</row>
    <row r="220" spans="2:13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</row>
    <row r="221" spans="2:13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</row>
    <row r="222" spans="2:13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</row>
    <row r="223" spans="2:13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</row>
    <row r="224" spans="2:13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</row>
    <row r="225" spans="2:13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</row>
    <row r="226" spans="2:13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</row>
    <row r="227" spans="2:13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spans="2:13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2:13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2:13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2:13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  <row r="232" spans="2:13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  <row r="233" spans="2:13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</row>
    <row r="234" spans="2:13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</row>
    <row r="235" spans="2:13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</row>
    <row r="236" spans="2:13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</row>
    <row r="237" spans="2:13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</row>
    <row r="238" spans="2:13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</row>
    <row r="239" spans="2:13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</row>
    <row r="240" spans="2:13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</row>
    <row r="241" spans="2:13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</row>
    <row r="242" spans="2:13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</row>
    <row r="243" spans="2:13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</row>
    <row r="244" spans="2:13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</row>
    <row r="245" spans="2:13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</row>
    <row r="246" spans="2:13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</row>
    <row r="247" spans="2:13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</row>
    <row r="248" spans="2:13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</row>
    <row r="249" spans="2:13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</row>
    <row r="250" spans="2:13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</row>
    <row r="251" spans="2:13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</row>
    <row r="252" spans="2:13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</row>
    <row r="253" spans="2:13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</row>
    <row r="254" spans="2:13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</row>
    <row r="255" spans="2:13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</row>
    <row r="256" spans="2:13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</row>
    <row r="257" spans="2:13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</row>
    <row r="258" spans="2:13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</row>
    <row r="259" spans="2:13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</row>
    <row r="260" spans="2:13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</row>
    <row r="261" spans="2:13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</row>
    <row r="262" spans="2:13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</row>
    <row r="263" spans="2:13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</row>
    <row r="264" spans="2:13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</row>
    <row r="265" spans="2:13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</row>
    <row r="266" spans="2:13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</row>
    <row r="267" spans="2:13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</row>
    <row r="268" spans="2:13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</row>
    <row r="269" spans="2:13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</row>
    <row r="270" spans="2:13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</row>
    <row r="271" spans="2:13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</row>
    <row r="272" spans="2:13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</row>
    <row r="273" spans="2:13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</row>
    <row r="274" spans="2:13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</row>
    <row r="275" spans="2:13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</row>
    <row r="276" spans="2:13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</row>
    <row r="277" spans="2:13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</row>
    <row r="278" spans="2:13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</row>
    <row r="279" spans="2:13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</row>
    <row r="280" spans="2:13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</row>
    <row r="281" spans="2:13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</row>
    <row r="282" spans="2:13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</row>
    <row r="283" spans="2:13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</row>
    <row r="284" spans="2:13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</row>
    <row r="285" spans="2:13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</row>
    <row r="286" spans="2:13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</row>
    <row r="287" spans="2:13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</row>
    <row r="288" spans="2:13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</row>
    <row r="289" spans="2:13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</row>
    <row r="290" spans="2:13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</row>
    <row r="291" spans="2:13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</row>
    <row r="292" spans="2:13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</row>
    <row r="293" spans="2:13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</row>
    <row r="294" spans="2:13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</row>
    <row r="295" spans="2:13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</row>
    <row r="296" spans="2:13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</row>
    <row r="297" spans="2:13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</row>
    <row r="298" spans="2:13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</row>
    <row r="299" spans="2:13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</row>
    <row r="300" spans="2:13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</row>
    <row r="301" spans="2:13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</row>
    <row r="302" spans="2:13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6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3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144</v>
      </c>
      <c r="C1" s="46" t="s" vm="1">
        <v>226</v>
      </c>
    </row>
    <row r="2" spans="2:11">
      <c r="B2" s="46" t="s">
        <v>143</v>
      </c>
      <c r="C2" s="46" t="s">
        <v>227</v>
      </c>
    </row>
    <row r="3" spans="2:11">
      <c r="B3" s="46" t="s">
        <v>145</v>
      </c>
      <c r="C3" s="46" t="s">
        <v>228</v>
      </c>
    </row>
    <row r="4" spans="2:11">
      <c r="B4" s="46" t="s">
        <v>146</v>
      </c>
      <c r="C4" s="46">
        <v>414</v>
      </c>
    </row>
    <row r="6" spans="2:11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203</v>
      </c>
      <c r="G8" s="29" t="s">
        <v>202</v>
      </c>
      <c r="H8" s="29" t="s">
        <v>109</v>
      </c>
      <c r="I8" s="29" t="s">
        <v>58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210</v>
      </c>
      <c r="G9" s="31"/>
      <c r="H9" s="31" t="s">
        <v>206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1" t="s">
        <v>1673</v>
      </c>
      <c r="C11" s="81"/>
      <c r="D11" s="82"/>
      <c r="E11" s="116"/>
      <c r="F11" s="84"/>
      <c r="G11" s="117"/>
      <c r="H11" s="84">
        <v>212435.00093492903</v>
      </c>
      <c r="I11" s="85"/>
      <c r="J11" s="85">
        <f>IFERROR(H11/$H$11,0)</f>
        <v>1</v>
      </c>
      <c r="K11" s="85">
        <f>H11/'סכום נכסי הקרן'!$C$42</f>
        <v>0.10666940863739338</v>
      </c>
    </row>
    <row r="12" spans="2:11" ht="21" customHeight="1">
      <c r="B12" s="86" t="s">
        <v>1674</v>
      </c>
      <c r="C12" s="87"/>
      <c r="D12" s="88"/>
      <c r="E12" s="107"/>
      <c r="F12" s="90"/>
      <c r="G12" s="108"/>
      <c r="H12" s="90">
        <v>12652.129135255002</v>
      </c>
      <c r="I12" s="91"/>
      <c r="J12" s="91">
        <f t="shared" ref="J12:J74" si="0">IFERROR(H12/$H$11,0)</f>
        <v>5.9557648596383961E-2</v>
      </c>
      <c r="K12" s="91">
        <f>H12/'סכום נכסי הקרן'!$C$42</f>
        <v>6.3529791556099589E-3</v>
      </c>
    </row>
    <row r="13" spans="2:11">
      <c r="B13" s="92" t="s">
        <v>190</v>
      </c>
      <c r="C13" s="87"/>
      <c r="D13" s="88"/>
      <c r="E13" s="107"/>
      <c r="F13" s="90"/>
      <c r="G13" s="108"/>
      <c r="H13" s="90">
        <v>3231.2110283410011</v>
      </c>
      <c r="I13" s="91"/>
      <c r="J13" s="91">
        <f t="shared" si="0"/>
        <v>1.5210351468074479E-2</v>
      </c>
      <c r="K13" s="91">
        <f>H13/'סכום נכסי הקרן'!$C$42</f>
        <v>1.6224791962664129E-3</v>
      </c>
    </row>
    <row r="14" spans="2:11">
      <c r="B14" s="93" t="s">
        <v>1675</v>
      </c>
      <c r="C14" s="95">
        <v>7034</v>
      </c>
      <c r="D14" s="96" t="s">
        <v>130</v>
      </c>
      <c r="E14" s="105">
        <v>43850</v>
      </c>
      <c r="F14" s="98">
        <v>113705.40000000002</v>
      </c>
      <c r="G14" s="106">
        <v>67.338499999999996</v>
      </c>
      <c r="H14" s="98">
        <v>283.29979000000003</v>
      </c>
      <c r="I14" s="99">
        <v>1.618254E-3</v>
      </c>
      <c r="J14" s="99">
        <f t="shared" si="0"/>
        <v>1.3335833961126661E-3</v>
      </c>
      <c r="K14" s="99">
        <f>H14/'סכום נכסי הקרן'!$C$42</f>
        <v>1.4225255223198482E-4</v>
      </c>
    </row>
    <row r="15" spans="2:11">
      <c r="B15" s="93" t="s">
        <v>1676</v>
      </c>
      <c r="C15" s="94">
        <v>91381</v>
      </c>
      <c r="D15" s="96" t="s">
        <v>130</v>
      </c>
      <c r="E15" s="105">
        <v>44742</v>
      </c>
      <c r="F15" s="98">
        <v>44476.09</v>
      </c>
      <c r="G15" s="106">
        <v>100</v>
      </c>
      <c r="H15" s="98">
        <v>164.56154000000004</v>
      </c>
      <c r="I15" s="99">
        <v>3.4733543000000001E-4</v>
      </c>
      <c r="J15" s="99">
        <f t="shared" si="0"/>
        <v>7.7464419363929059E-4</v>
      </c>
      <c r="K15" s="99">
        <f>H15/'סכום נכסי הקרן'!$C$42</f>
        <v>8.263083803989357E-5</v>
      </c>
    </row>
    <row r="16" spans="2:11">
      <c r="B16" s="93" t="s">
        <v>1677</v>
      </c>
      <c r="C16" s="95">
        <v>8401</v>
      </c>
      <c r="D16" s="96" t="s">
        <v>130</v>
      </c>
      <c r="E16" s="105">
        <v>44621</v>
      </c>
      <c r="F16" s="98">
        <v>8899.0895369999998</v>
      </c>
      <c r="G16" s="106">
        <v>75.303200000000004</v>
      </c>
      <c r="H16" s="98">
        <v>24.794807013</v>
      </c>
      <c r="I16" s="99">
        <v>3.9551490612087996E-4</v>
      </c>
      <c r="J16" s="99">
        <f t="shared" si="0"/>
        <v>1.1671714596877987E-4</v>
      </c>
      <c r="K16" s="99">
        <f>H16/'סכום נכסי הקרן'!$C$42</f>
        <v>1.2450148938334072E-5</v>
      </c>
    </row>
    <row r="17" spans="2:11">
      <c r="B17" s="93" t="s">
        <v>1678</v>
      </c>
      <c r="C17" s="94">
        <v>72111</v>
      </c>
      <c r="D17" s="96" t="s">
        <v>130</v>
      </c>
      <c r="E17" s="105">
        <v>43466</v>
      </c>
      <c r="F17" s="98">
        <v>64448.110000000008</v>
      </c>
      <c r="G17" s="106">
        <v>100</v>
      </c>
      <c r="H17" s="98">
        <v>238.45801000000003</v>
      </c>
      <c r="I17" s="99">
        <v>5.5773967000000005E-4</v>
      </c>
      <c r="J17" s="99">
        <f t="shared" si="0"/>
        <v>1.1224986887779481E-3</v>
      </c>
      <c r="K17" s="99">
        <f>H17/'סכום נכסי הקרן'!$C$42</f>
        <v>1.1973627132819321E-4</v>
      </c>
    </row>
    <row r="18" spans="2:11">
      <c r="B18" s="93" t="s">
        <v>1679</v>
      </c>
      <c r="C18" s="95">
        <v>8507</v>
      </c>
      <c r="D18" s="96" t="s">
        <v>130</v>
      </c>
      <c r="E18" s="105">
        <v>44621</v>
      </c>
      <c r="F18" s="98">
        <v>7831.201301000001</v>
      </c>
      <c r="G18" s="106">
        <v>92.704099999999997</v>
      </c>
      <c r="H18" s="98">
        <v>26.861425362000006</v>
      </c>
      <c r="I18" s="99">
        <v>2.3730893322175997E-4</v>
      </c>
      <c r="J18" s="99">
        <f t="shared" si="0"/>
        <v>1.2644538444127635E-4</v>
      </c>
      <c r="K18" s="99">
        <f>H18/'סכום נכסי הקרן'!$C$42</f>
        <v>1.3487854383278811E-5</v>
      </c>
    </row>
    <row r="19" spans="2:11">
      <c r="B19" s="93" t="s">
        <v>1680</v>
      </c>
      <c r="C19" s="95">
        <v>5277</v>
      </c>
      <c r="D19" s="96" t="s">
        <v>130</v>
      </c>
      <c r="E19" s="105">
        <v>42481</v>
      </c>
      <c r="F19" s="98">
        <v>258732.21000000005</v>
      </c>
      <c r="G19" s="106">
        <v>100.9482</v>
      </c>
      <c r="H19" s="98">
        <v>966.38639000000012</v>
      </c>
      <c r="I19" s="99">
        <v>1.1404369501466275E-3</v>
      </c>
      <c r="J19" s="99">
        <f t="shared" si="0"/>
        <v>4.5490921258122333E-3</v>
      </c>
      <c r="K19" s="99">
        <f>H19/'סכום נכסי הקרן'!$C$42</f>
        <v>4.8524896689741367E-4</v>
      </c>
    </row>
    <row r="20" spans="2:11">
      <c r="B20" s="93" t="s">
        <v>1681</v>
      </c>
      <c r="C20" s="94">
        <v>85741</v>
      </c>
      <c r="D20" s="96" t="s">
        <v>130</v>
      </c>
      <c r="E20" s="105">
        <v>44404</v>
      </c>
      <c r="F20" s="98">
        <v>24439.080000000005</v>
      </c>
      <c r="G20" s="106">
        <v>100</v>
      </c>
      <c r="H20" s="98">
        <v>90.424600000000027</v>
      </c>
      <c r="I20" s="99">
        <v>1.4147121999999999E-4</v>
      </c>
      <c r="J20" s="99">
        <f t="shared" si="0"/>
        <v>4.256577287266235E-4</v>
      </c>
      <c r="K20" s="99">
        <f>H20/'סכום נכסי הקרן'!$C$42</f>
        <v>4.540465820520494E-5</v>
      </c>
    </row>
    <row r="21" spans="2:11">
      <c r="B21" s="93" t="s">
        <v>1682</v>
      </c>
      <c r="C21" s="94">
        <v>72112</v>
      </c>
      <c r="D21" s="96" t="s">
        <v>130</v>
      </c>
      <c r="E21" s="105">
        <v>43466</v>
      </c>
      <c r="F21" s="98">
        <v>26184.770000000004</v>
      </c>
      <c r="G21" s="106">
        <v>100</v>
      </c>
      <c r="H21" s="98">
        <v>96.88366000000002</v>
      </c>
      <c r="I21" s="99">
        <v>1.4504774999999999E-4</v>
      </c>
      <c r="J21" s="99">
        <f t="shared" si="0"/>
        <v>4.5606260537865158E-4</v>
      </c>
      <c r="K21" s="99">
        <f>H21/'סכום נכסי הקרן'!$C$42</f>
        <v>4.8647928417369666E-5</v>
      </c>
    </row>
    <row r="22" spans="2:11" ht="16.5" customHeight="1">
      <c r="B22" s="93" t="s">
        <v>1683</v>
      </c>
      <c r="C22" s="95">
        <v>8402</v>
      </c>
      <c r="D22" s="96" t="s">
        <v>130</v>
      </c>
      <c r="E22" s="105">
        <v>44560</v>
      </c>
      <c r="F22" s="98">
        <v>6469.5433940000021</v>
      </c>
      <c r="G22" s="106">
        <v>105.0513</v>
      </c>
      <c r="H22" s="98">
        <v>25.146455966000001</v>
      </c>
      <c r="I22" s="99">
        <v>2.3449840818352E-4</v>
      </c>
      <c r="J22" s="99">
        <f t="shared" si="0"/>
        <v>1.1837247089853433E-4</v>
      </c>
      <c r="K22" s="99">
        <f>H22/'סכום נכסי הקרן'!$C$42</f>
        <v>1.2626721469693716E-5</v>
      </c>
    </row>
    <row r="23" spans="2:11" ht="16.5" customHeight="1">
      <c r="B23" s="93" t="s">
        <v>1684</v>
      </c>
      <c r="C23" s="95">
        <v>8291</v>
      </c>
      <c r="D23" s="96" t="s">
        <v>130</v>
      </c>
      <c r="E23" s="105">
        <v>44279</v>
      </c>
      <c r="F23" s="98">
        <v>18293.910000000003</v>
      </c>
      <c r="G23" s="106">
        <v>101.68640000000001</v>
      </c>
      <c r="H23" s="98">
        <v>68.828950000000006</v>
      </c>
      <c r="I23" s="99">
        <v>2.315685195376995E-3</v>
      </c>
      <c r="J23" s="99">
        <f t="shared" si="0"/>
        <v>3.2400004564729428E-4</v>
      </c>
      <c r="K23" s="99">
        <f>H23/'סכום נכסי הקרן'!$C$42</f>
        <v>3.4560893267685339E-5</v>
      </c>
    </row>
    <row r="24" spans="2:11" ht="16.5" customHeight="1">
      <c r="B24" s="93" t="s">
        <v>1685</v>
      </c>
      <c r="C24" s="95">
        <v>6645</v>
      </c>
      <c r="D24" s="96" t="s">
        <v>130</v>
      </c>
      <c r="E24" s="105">
        <v>43466</v>
      </c>
      <c r="F24" s="98">
        <v>216721.19000000003</v>
      </c>
      <c r="G24" s="106">
        <v>155.3329</v>
      </c>
      <c r="H24" s="98">
        <v>1245.5654100000002</v>
      </c>
      <c r="I24" s="99">
        <v>3.3616499999999999E-3</v>
      </c>
      <c r="J24" s="99">
        <f t="shared" si="0"/>
        <v>5.8632777297443995E-3</v>
      </c>
      <c r="K24" s="99">
        <f>H24/'סכום נכסי הקרן'!$C$42</f>
        <v>6.2543236810863351E-4</v>
      </c>
    </row>
    <row r="25" spans="2:11">
      <c r="B25" s="100"/>
      <c r="C25" s="95"/>
      <c r="D25" s="95"/>
      <c r="E25" s="95"/>
      <c r="F25" s="98"/>
      <c r="G25" s="106"/>
      <c r="H25" s="95"/>
      <c r="I25" s="95"/>
      <c r="J25" s="99"/>
      <c r="K25" s="95"/>
    </row>
    <row r="26" spans="2:11">
      <c r="B26" s="92" t="s">
        <v>192</v>
      </c>
      <c r="C26" s="95"/>
      <c r="D26" s="96"/>
      <c r="E26" s="105"/>
      <c r="F26" s="98"/>
      <c r="G26" s="106"/>
      <c r="H26" s="98">
        <v>2501.8123600000004</v>
      </c>
      <c r="I26" s="99"/>
      <c r="J26" s="99">
        <f t="shared" si="0"/>
        <v>1.1776836910064224E-2</v>
      </c>
      <c r="K26" s="99">
        <f>H26/'סכום נכסי הקרן'!$C$42</f>
        <v>1.2562282288155781E-3</v>
      </c>
    </row>
    <row r="27" spans="2:11">
      <c r="B27" s="93" t="s">
        <v>1686</v>
      </c>
      <c r="C27" s="95">
        <v>7004</v>
      </c>
      <c r="D27" s="96" t="s">
        <v>131</v>
      </c>
      <c r="E27" s="105">
        <v>43614</v>
      </c>
      <c r="F27" s="98">
        <v>2652270.3600000003</v>
      </c>
      <c r="G27" s="106">
        <v>94.327214999999995</v>
      </c>
      <c r="H27" s="98">
        <v>2501.8123600000004</v>
      </c>
      <c r="I27" s="99">
        <v>2.2859453000000003E-3</v>
      </c>
      <c r="J27" s="99">
        <f t="shared" si="0"/>
        <v>1.1776836910064224E-2</v>
      </c>
      <c r="K27" s="99">
        <f>H27/'סכום נכסי הקרן'!$C$42</f>
        <v>1.2562282288155781E-3</v>
      </c>
    </row>
    <row r="28" spans="2:11">
      <c r="B28" s="100"/>
      <c r="C28" s="95"/>
      <c r="D28" s="95"/>
      <c r="E28" s="95"/>
      <c r="F28" s="98"/>
      <c r="G28" s="106"/>
      <c r="H28" s="95"/>
      <c r="I28" s="95"/>
      <c r="J28" s="99"/>
      <c r="K28" s="95"/>
    </row>
    <row r="29" spans="2:11">
      <c r="B29" s="92" t="s">
        <v>193</v>
      </c>
      <c r="C29" s="87"/>
      <c r="D29" s="88"/>
      <c r="E29" s="107"/>
      <c r="F29" s="90"/>
      <c r="G29" s="108"/>
      <c r="H29" s="90">
        <v>6919.1057469140023</v>
      </c>
      <c r="I29" s="91"/>
      <c r="J29" s="91">
        <f t="shared" si="0"/>
        <v>3.2570460218245265E-2</v>
      </c>
      <c r="K29" s="91">
        <f>H29/'סכום נכסי הקרן'!$C$42</f>
        <v>3.4742717305279694E-3</v>
      </c>
    </row>
    <row r="30" spans="2:11">
      <c r="B30" s="93" t="s">
        <v>1687</v>
      </c>
      <c r="C30" s="94">
        <v>83021</v>
      </c>
      <c r="D30" s="96" t="s">
        <v>130</v>
      </c>
      <c r="E30" s="105">
        <v>44255</v>
      </c>
      <c r="F30" s="98">
        <v>24834.92</v>
      </c>
      <c r="G30" s="106">
        <v>100</v>
      </c>
      <c r="H30" s="98">
        <v>91.889200000000017</v>
      </c>
      <c r="I30" s="99">
        <v>5.7158160000000002E-5</v>
      </c>
      <c r="J30" s="99">
        <f t="shared" si="0"/>
        <v>4.3255207284861028E-4</v>
      </c>
      <c r="K30" s="99">
        <f>H30/'סכום נכסי הקרן'!$C$42</f>
        <v>4.6140073815639963E-5</v>
      </c>
    </row>
    <row r="31" spans="2:11">
      <c r="B31" s="93" t="s">
        <v>1688</v>
      </c>
      <c r="C31" s="95">
        <v>8292</v>
      </c>
      <c r="D31" s="96" t="s">
        <v>130</v>
      </c>
      <c r="E31" s="105">
        <v>44317</v>
      </c>
      <c r="F31" s="98">
        <v>38975.110000000008</v>
      </c>
      <c r="G31" s="106">
        <v>116.078</v>
      </c>
      <c r="H31" s="98">
        <v>167.39366000000004</v>
      </c>
      <c r="I31" s="99">
        <v>1.2373103200000001E-4</v>
      </c>
      <c r="J31" s="99">
        <f t="shared" si="0"/>
        <v>7.8797589504224117E-4</v>
      </c>
      <c r="K31" s="99">
        <f>H31/'סכום נכסי הקרן'!$C$42</f>
        <v>8.4052922744676622E-5</v>
      </c>
    </row>
    <row r="32" spans="2:11">
      <c r="B32" s="93" t="s">
        <v>1689</v>
      </c>
      <c r="C32" s="95">
        <v>7038</v>
      </c>
      <c r="D32" s="96" t="s">
        <v>130</v>
      </c>
      <c r="E32" s="105">
        <v>43556</v>
      </c>
      <c r="F32" s="98">
        <v>189390.05</v>
      </c>
      <c r="G32" s="106">
        <v>118.4211</v>
      </c>
      <c r="H32" s="98">
        <v>829.82779000000016</v>
      </c>
      <c r="I32" s="99">
        <v>3.349456615384615E-4</v>
      </c>
      <c r="J32" s="99">
        <f t="shared" si="0"/>
        <v>3.9062667938330213E-3</v>
      </c>
      <c r="K32" s="99">
        <f>H32/'סכום נכסי הקרן'!$C$42</f>
        <v>4.1667916887805508E-4</v>
      </c>
    </row>
    <row r="33" spans="2:11">
      <c r="B33" s="93" t="s">
        <v>1690</v>
      </c>
      <c r="C33" s="95">
        <v>7992</v>
      </c>
      <c r="D33" s="96" t="s">
        <v>130</v>
      </c>
      <c r="E33" s="105">
        <v>44196</v>
      </c>
      <c r="F33" s="98">
        <v>76562.720000000016</v>
      </c>
      <c r="G33" s="106">
        <v>110.896</v>
      </c>
      <c r="H33" s="98">
        <v>314.14846999999997</v>
      </c>
      <c r="I33" s="99">
        <v>1.2097E-3</v>
      </c>
      <c r="J33" s="99">
        <f t="shared" si="0"/>
        <v>1.4787980729043177E-3</v>
      </c>
      <c r="K33" s="99">
        <f>H33/'סכום נכסי הקרן'!$C$42</f>
        <v>1.5774251593082052E-4</v>
      </c>
    </row>
    <row r="34" spans="2:11">
      <c r="B34" s="93" t="s">
        <v>1691</v>
      </c>
      <c r="C34" s="95">
        <v>6662</v>
      </c>
      <c r="D34" s="96" t="s">
        <v>130</v>
      </c>
      <c r="E34" s="105">
        <v>43556</v>
      </c>
      <c r="F34" s="98">
        <v>209458.49000000005</v>
      </c>
      <c r="G34" s="106">
        <v>140.39859999999999</v>
      </c>
      <c r="H34" s="98">
        <v>1088.0841200000004</v>
      </c>
      <c r="I34" s="99">
        <v>1.4908338926086957E-3</v>
      </c>
      <c r="J34" s="99">
        <f t="shared" si="0"/>
        <v>5.1219625542463761E-3</v>
      </c>
      <c r="K34" s="99">
        <f>H34/'סכום נכסי הקרן'!$C$42</f>
        <v>5.4635671672433387E-4</v>
      </c>
    </row>
    <row r="35" spans="2:11">
      <c r="B35" s="93" t="s">
        <v>1692</v>
      </c>
      <c r="C35" s="95">
        <v>8283</v>
      </c>
      <c r="D35" s="96" t="s">
        <v>131</v>
      </c>
      <c r="E35" s="105">
        <v>44317</v>
      </c>
      <c r="F35" s="98">
        <v>720652.00000000012</v>
      </c>
      <c r="G35" s="106">
        <v>112.24363</v>
      </c>
      <c r="H35" s="98">
        <v>808.88575000000014</v>
      </c>
      <c r="I35" s="99">
        <v>6.3318507272727264E-4</v>
      </c>
      <c r="J35" s="99">
        <f t="shared" si="0"/>
        <v>3.8076858636292704E-3</v>
      </c>
      <c r="K35" s="99">
        <f>H35/'סכום נכסי הקרן'!$C$42</f>
        <v>4.0616359935029679E-4</v>
      </c>
    </row>
    <row r="36" spans="2:11">
      <c r="B36" s="93" t="s">
        <v>1693</v>
      </c>
      <c r="C36" s="95">
        <v>8405</v>
      </c>
      <c r="D36" s="96" t="s">
        <v>130</v>
      </c>
      <c r="E36" s="105">
        <v>44581</v>
      </c>
      <c r="F36" s="98">
        <v>3682.6501700000003</v>
      </c>
      <c r="G36" s="106">
        <v>131.99100000000001</v>
      </c>
      <c r="H36" s="98">
        <v>17.984836913999999</v>
      </c>
      <c r="I36" s="99">
        <v>3.3499771104678852E-4</v>
      </c>
      <c r="J36" s="99">
        <f t="shared" si="0"/>
        <v>8.4660422410848086E-5</v>
      </c>
      <c r="K36" s="99">
        <f>H36/'סכום נכסי הקרן'!$C$42</f>
        <v>9.0306771935570914E-6</v>
      </c>
    </row>
    <row r="37" spans="2:11">
      <c r="B37" s="93" t="s">
        <v>1694</v>
      </c>
      <c r="C37" s="95">
        <v>5310</v>
      </c>
      <c r="D37" s="96" t="s">
        <v>130</v>
      </c>
      <c r="E37" s="105">
        <v>42979</v>
      </c>
      <c r="F37" s="98">
        <v>385516.07000000007</v>
      </c>
      <c r="G37" s="106">
        <v>124.5215</v>
      </c>
      <c r="H37" s="98">
        <v>1776.1864400000004</v>
      </c>
      <c r="I37" s="99">
        <v>1.1804878048780488E-3</v>
      </c>
      <c r="J37" s="99">
        <f t="shared" si="0"/>
        <v>8.3610818941463605E-3</v>
      </c>
      <c r="K37" s="99">
        <f>H37/'סכום נכסי הקרן'!$C$42</f>
        <v>8.918716612174093E-4</v>
      </c>
    </row>
    <row r="38" spans="2:11">
      <c r="B38" s="93" t="s">
        <v>1695</v>
      </c>
      <c r="C38" s="95">
        <v>7029</v>
      </c>
      <c r="D38" s="96" t="s">
        <v>131</v>
      </c>
      <c r="E38" s="105">
        <v>43739</v>
      </c>
      <c r="F38" s="98">
        <v>1168330.6800000002</v>
      </c>
      <c r="G38" s="106">
        <v>104.348609</v>
      </c>
      <c r="H38" s="98">
        <v>1219.1367100000002</v>
      </c>
      <c r="I38" s="99">
        <v>9.6801255813953489E-4</v>
      </c>
      <c r="J38" s="99">
        <f t="shared" si="0"/>
        <v>5.7388693230144032E-3</v>
      </c>
      <c r="K38" s="99">
        <f>H38/'סכום נכסי הקרן'!$C$42</f>
        <v>6.1216179693322445E-4</v>
      </c>
    </row>
    <row r="39" spans="2:11">
      <c r="B39" s="93" t="s">
        <v>1696</v>
      </c>
      <c r="C39" s="95">
        <v>7076</v>
      </c>
      <c r="D39" s="96" t="s">
        <v>131</v>
      </c>
      <c r="E39" s="105">
        <v>44104</v>
      </c>
      <c r="F39" s="98">
        <v>896202.89000000013</v>
      </c>
      <c r="G39" s="106">
        <v>67.570455999999993</v>
      </c>
      <c r="H39" s="98">
        <v>605.56876999999997</v>
      </c>
      <c r="I39" s="99">
        <v>1.7572585798237023E-3</v>
      </c>
      <c r="J39" s="99">
        <f t="shared" si="0"/>
        <v>2.850607326169814E-3</v>
      </c>
      <c r="K39" s="99">
        <f>H39/'סכום נכסי הקרן'!$C$42</f>
        <v>3.040725977399552E-4</v>
      </c>
    </row>
    <row r="40" spans="2:11">
      <c r="B40" s="100"/>
      <c r="C40" s="95"/>
      <c r="D40" s="95"/>
      <c r="E40" s="95"/>
      <c r="F40" s="98"/>
      <c r="G40" s="106"/>
      <c r="H40" s="95"/>
      <c r="I40" s="95"/>
      <c r="J40" s="99"/>
      <c r="K40" s="95"/>
    </row>
    <row r="41" spans="2:11">
      <c r="B41" s="86" t="s">
        <v>1697</v>
      </c>
      <c r="C41" s="87"/>
      <c r="D41" s="88"/>
      <c r="E41" s="107"/>
      <c r="F41" s="90"/>
      <c r="G41" s="108"/>
      <c r="H41" s="90">
        <v>199782.871799674</v>
      </c>
      <c r="I41" s="91"/>
      <c r="J41" s="91">
        <f t="shared" si="0"/>
        <v>0.94044235140361587</v>
      </c>
      <c r="K41" s="91">
        <f>H41/'סכום נכסי הקרן'!$C$42</f>
        <v>0.1003164294817834</v>
      </c>
    </row>
    <row r="42" spans="2:11">
      <c r="B42" s="92" t="s">
        <v>190</v>
      </c>
      <c r="C42" s="87"/>
      <c r="D42" s="88"/>
      <c r="E42" s="107"/>
      <c r="F42" s="90"/>
      <c r="G42" s="108"/>
      <c r="H42" s="90">
        <v>17392.622063468996</v>
      </c>
      <c r="I42" s="91"/>
      <c r="J42" s="91">
        <f t="shared" si="0"/>
        <v>8.1872676286505769E-2</v>
      </c>
      <c r="K42" s="91">
        <f>H42/'סכום נכסי הקרן'!$C$42</f>
        <v>8.7333099630423124E-3</v>
      </c>
    </row>
    <row r="43" spans="2:11">
      <c r="B43" s="93" t="s">
        <v>1698</v>
      </c>
      <c r="C43" s="94">
        <v>76203</v>
      </c>
      <c r="D43" s="96" t="s">
        <v>130</v>
      </c>
      <c r="E43" s="105">
        <v>43466</v>
      </c>
      <c r="F43" s="98">
        <v>68418.05</v>
      </c>
      <c r="G43" s="106">
        <v>100</v>
      </c>
      <c r="H43" s="98">
        <v>253.14678000000004</v>
      </c>
      <c r="I43" s="99">
        <v>6.2182214000000005E-4</v>
      </c>
      <c r="J43" s="99">
        <f t="shared" si="0"/>
        <v>1.1916434621691244E-3</v>
      </c>
      <c r="K43" s="99">
        <f>H43/'סכום נכסי הקרן'!$C$42</f>
        <v>1.2711190341619657E-4</v>
      </c>
    </row>
    <row r="44" spans="2:11">
      <c r="B44" s="93" t="s">
        <v>1699</v>
      </c>
      <c r="C44" s="94">
        <v>79692</v>
      </c>
      <c r="D44" s="96" t="s">
        <v>130</v>
      </c>
      <c r="E44" s="105">
        <v>43466</v>
      </c>
      <c r="F44" s="98">
        <v>29991.500000000004</v>
      </c>
      <c r="G44" s="106">
        <v>100</v>
      </c>
      <c r="H44" s="98">
        <v>110.96854000000002</v>
      </c>
      <c r="I44" s="99">
        <v>1.8339099999999999E-5</v>
      </c>
      <c r="J44" s="99">
        <f t="shared" si="0"/>
        <v>5.223646739549797E-4</v>
      </c>
      <c r="K44" s="99">
        <f>H44/'סכום נכסי הקרן'!$C$42</f>
        <v>5.5720330863842497E-5</v>
      </c>
    </row>
    <row r="45" spans="2:11">
      <c r="B45" s="93" t="s">
        <v>1700</v>
      </c>
      <c r="C45" s="94">
        <v>79694</v>
      </c>
      <c r="D45" s="96" t="s">
        <v>130</v>
      </c>
      <c r="E45" s="105">
        <v>43466</v>
      </c>
      <c r="F45" s="98">
        <v>50194.27</v>
      </c>
      <c r="G45" s="106">
        <v>100</v>
      </c>
      <c r="H45" s="98">
        <v>185.71879999999999</v>
      </c>
      <c r="I45" s="99">
        <v>1.528258E-5</v>
      </c>
      <c r="J45" s="99">
        <f t="shared" si="0"/>
        <v>8.7423823373102027E-4</v>
      </c>
      <c r="K45" s="99">
        <f>H45/'סכום נכסי הקרן'!$C$42</f>
        <v>9.3254475400287223E-5</v>
      </c>
    </row>
    <row r="46" spans="2:11">
      <c r="B46" s="93" t="s">
        <v>1701</v>
      </c>
      <c r="C46" s="95">
        <v>9239</v>
      </c>
      <c r="D46" s="96" t="s">
        <v>130</v>
      </c>
      <c r="E46" s="105">
        <v>44742</v>
      </c>
      <c r="F46" s="98">
        <v>2832.9960270000006</v>
      </c>
      <c r="G46" s="106">
        <v>100</v>
      </c>
      <c r="H46" s="98">
        <v>10.482085339000001</v>
      </c>
      <c r="I46" s="99">
        <v>7.2640886701123071E-5</v>
      </c>
      <c r="J46" s="99">
        <f t="shared" si="0"/>
        <v>4.9342553218011226E-5</v>
      </c>
      <c r="K46" s="99">
        <f>H46/'סכום נכסי הקרן'!$C$42</f>
        <v>5.2633409724243695E-6</v>
      </c>
    </row>
    <row r="47" spans="2:11">
      <c r="B47" s="93" t="s">
        <v>1702</v>
      </c>
      <c r="C47" s="95">
        <v>5295</v>
      </c>
      <c r="D47" s="96" t="s">
        <v>130</v>
      </c>
      <c r="E47" s="105">
        <v>42879</v>
      </c>
      <c r="F47" s="98">
        <v>435218.00000000006</v>
      </c>
      <c r="G47" s="106">
        <v>211.74430000000001</v>
      </c>
      <c r="H47" s="98">
        <v>3409.7324400000002</v>
      </c>
      <c r="I47" s="99">
        <v>3.3108108108108108E-4</v>
      </c>
      <c r="J47" s="99">
        <f t="shared" si="0"/>
        <v>1.6050709275748941E-2</v>
      </c>
      <c r="K47" s="99">
        <f>H47/'סכום נכסי הקרן'!$C$42</f>
        <v>1.7121196666548641E-3</v>
      </c>
    </row>
    <row r="48" spans="2:11">
      <c r="B48" s="93" t="s">
        <v>1703</v>
      </c>
      <c r="C48" s="95">
        <v>9457</v>
      </c>
      <c r="D48" s="96" t="s">
        <v>130</v>
      </c>
      <c r="E48" s="105">
        <v>44893</v>
      </c>
      <c r="F48" s="98">
        <v>2387.9494530000006</v>
      </c>
      <c r="G48" s="106">
        <v>100</v>
      </c>
      <c r="H48" s="98">
        <v>8.8354129750000006</v>
      </c>
      <c r="I48" s="99">
        <v>1.1565311315780979E-3</v>
      </c>
      <c r="J48" s="99">
        <f t="shared" si="0"/>
        <v>4.159113581149641E-5</v>
      </c>
      <c r="K48" s="99">
        <f>H48/'סכום נכסי הקרן'!$C$42</f>
        <v>4.4365018615698368E-6</v>
      </c>
    </row>
    <row r="49" spans="2:11">
      <c r="B49" s="93" t="s">
        <v>1704</v>
      </c>
      <c r="C49" s="95">
        <v>8338</v>
      </c>
      <c r="D49" s="96" t="s">
        <v>130</v>
      </c>
      <c r="E49" s="105">
        <v>44561</v>
      </c>
      <c r="F49" s="98">
        <v>11796.623923000001</v>
      </c>
      <c r="G49" s="106">
        <v>72.008200000000002</v>
      </c>
      <c r="H49" s="98">
        <v>31.429785155000005</v>
      </c>
      <c r="I49" s="99">
        <v>3.9322058473655335E-4</v>
      </c>
      <c r="J49" s="99">
        <f t="shared" si="0"/>
        <v>1.4795012599937458E-4</v>
      </c>
      <c r="K49" s="99">
        <f>H49/'סכום נכסי הקרן'!$C$42</f>
        <v>1.5781752448181125E-5</v>
      </c>
    </row>
    <row r="50" spans="2:11">
      <c r="B50" s="93" t="s">
        <v>1705</v>
      </c>
      <c r="C50" s="94">
        <v>76202</v>
      </c>
      <c r="D50" s="96" t="s">
        <v>130</v>
      </c>
      <c r="E50" s="105">
        <v>43466</v>
      </c>
      <c r="F50" s="98">
        <v>74290.140000000014</v>
      </c>
      <c r="G50" s="106">
        <v>100</v>
      </c>
      <c r="H50" s="98">
        <v>274.8735200000001</v>
      </c>
      <c r="I50" s="99">
        <v>3.566764E-5</v>
      </c>
      <c r="J50" s="99">
        <f t="shared" si="0"/>
        <v>1.2939182281181461E-3</v>
      </c>
      <c r="K50" s="99">
        <f>H50/'סכום נכסי הקרן'!$C$42</f>
        <v>1.3802149221850651E-4</v>
      </c>
    </row>
    <row r="51" spans="2:11">
      <c r="B51" s="93" t="s">
        <v>1706</v>
      </c>
      <c r="C51" s="94">
        <v>76201</v>
      </c>
      <c r="D51" s="96" t="s">
        <v>130</v>
      </c>
      <c r="E51" s="105">
        <v>43466</v>
      </c>
      <c r="F51" s="98">
        <v>78521.360000000015</v>
      </c>
      <c r="G51" s="106">
        <v>100</v>
      </c>
      <c r="H51" s="98">
        <v>290.52902000000006</v>
      </c>
      <c r="I51" s="99">
        <v>6.1851400000000002E-5</v>
      </c>
      <c r="J51" s="99">
        <f t="shared" si="0"/>
        <v>1.3676137111181222E-3</v>
      </c>
      <c r="K51" s="99">
        <f>H51/'סכום נכסי הקרן'!$C$42</f>
        <v>1.4588254580936104E-4</v>
      </c>
    </row>
    <row r="52" spans="2:11">
      <c r="B52" s="93" t="s">
        <v>1707</v>
      </c>
      <c r="C52" s="94">
        <v>79693</v>
      </c>
      <c r="D52" s="96" t="s">
        <v>130</v>
      </c>
      <c r="E52" s="105">
        <v>43466</v>
      </c>
      <c r="F52" s="98">
        <v>10564.740000000002</v>
      </c>
      <c r="G52" s="106">
        <v>100</v>
      </c>
      <c r="H52" s="98">
        <v>39.089540000000007</v>
      </c>
      <c r="I52" s="99">
        <v>1.1463085E-4</v>
      </c>
      <c r="J52" s="99">
        <f t="shared" si="0"/>
        <v>1.8400706017354231E-4</v>
      </c>
      <c r="K52" s="99">
        <f>H52/'סכום נכסי הקרן'!$C$42</f>
        <v>1.9627924293817021E-5</v>
      </c>
    </row>
    <row r="53" spans="2:11">
      <c r="B53" s="93" t="s">
        <v>1708</v>
      </c>
      <c r="C53" s="95">
        <v>5327</v>
      </c>
      <c r="D53" s="96" t="s">
        <v>130</v>
      </c>
      <c r="E53" s="105">
        <v>43244</v>
      </c>
      <c r="F53" s="98">
        <v>368139.97</v>
      </c>
      <c r="G53" s="106">
        <v>173.25129999999999</v>
      </c>
      <c r="H53" s="98">
        <v>2359.8869400000003</v>
      </c>
      <c r="I53" s="99">
        <v>6.1125702857142857E-4</v>
      </c>
      <c r="J53" s="99">
        <f t="shared" si="0"/>
        <v>1.1108748227053494E-2</v>
      </c>
      <c r="K53" s="99">
        <f>H53/'סכום נכסי הקרן'!$C$42</f>
        <v>1.1849636040814884E-3</v>
      </c>
    </row>
    <row r="54" spans="2:11">
      <c r="B54" s="93" t="s">
        <v>1709</v>
      </c>
      <c r="C54" s="95">
        <v>5288</v>
      </c>
      <c r="D54" s="96" t="s">
        <v>130</v>
      </c>
      <c r="E54" s="105">
        <v>42649</v>
      </c>
      <c r="F54" s="98">
        <v>375116.95000000007</v>
      </c>
      <c r="G54" s="106">
        <v>274.55650000000003</v>
      </c>
      <c r="H54" s="98">
        <v>3810.6595300000008</v>
      </c>
      <c r="I54" s="99">
        <v>9.2929333333333336E-4</v>
      </c>
      <c r="J54" s="99">
        <f t="shared" si="0"/>
        <v>1.7938002274715755E-2</v>
      </c>
      <c r="K54" s="99">
        <f>H54/'סכום נכסי הקרן'!$C$42</f>
        <v>1.9134360947801472E-3</v>
      </c>
    </row>
    <row r="55" spans="2:11">
      <c r="B55" s="93" t="s">
        <v>1710</v>
      </c>
      <c r="C55" s="95">
        <v>7068</v>
      </c>
      <c r="D55" s="96" t="s">
        <v>130</v>
      </c>
      <c r="E55" s="105">
        <v>43885</v>
      </c>
      <c r="F55" s="98">
        <v>208092.96000000005</v>
      </c>
      <c r="G55" s="106">
        <v>108.1541</v>
      </c>
      <c r="H55" s="98">
        <v>832.72596000000021</v>
      </c>
      <c r="I55" s="99">
        <v>2.9389100000000001E-4</v>
      </c>
      <c r="J55" s="99">
        <f t="shared" si="0"/>
        <v>3.9199094138685393E-3</v>
      </c>
      <c r="K55" s="99">
        <f>H55/'סכום נכסי הקרן'!$C$42</f>
        <v>4.181344190895084E-4</v>
      </c>
    </row>
    <row r="56" spans="2:11">
      <c r="B56" s="93" t="s">
        <v>1711</v>
      </c>
      <c r="C56" s="95">
        <v>5333</v>
      </c>
      <c r="D56" s="96" t="s">
        <v>130</v>
      </c>
      <c r="E56" s="105">
        <v>43321</v>
      </c>
      <c r="F56" s="98">
        <v>456190.4800000001</v>
      </c>
      <c r="G56" s="106">
        <v>165.64410000000001</v>
      </c>
      <c r="H56" s="98">
        <v>2795.9146600000008</v>
      </c>
      <c r="I56" s="99">
        <v>2.5097449999999999E-3</v>
      </c>
      <c r="J56" s="99">
        <f t="shared" si="0"/>
        <v>1.3161271201521154E-2</v>
      </c>
      <c r="K56" s="99">
        <f>H56/'סכום נכסי הקרן'!$C$42</f>
        <v>1.4039050159826174E-3</v>
      </c>
    </row>
    <row r="57" spans="2:11">
      <c r="B57" s="93" t="s">
        <v>1712</v>
      </c>
      <c r="C57" s="95">
        <v>8322</v>
      </c>
      <c r="D57" s="96" t="s">
        <v>130</v>
      </c>
      <c r="E57" s="105">
        <v>44197</v>
      </c>
      <c r="F57" s="98">
        <v>306542.00000000006</v>
      </c>
      <c r="G57" s="106">
        <v>102.2908</v>
      </c>
      <c r="H57" s="98">
        <v>1160.1877600000003</v>
      </c>
      <c r="I57" s="99">
        <v>1.5724054586666667E-3</v>
      </c>
      <c r="J57" s="99">
        <f t="shared" si="0"/>
        <v>5.4613776208910945E-3</v>
      </c>
      <c r="K57" s="99">
        <f>H57/'סכום נכסי הקרן'!$C$42</f>
        <v>5.8256192116594744E-4</v>
      </c>
    </row>
    <row r="58" spans="2:11">
      <c r="B58" s="93" t="s">
        <v>1713</v>
      </c>
      <c r="C58" s="95">
        <v>9273</v>
      </c>
      <c r="D58" s="96" t="s">
        <v>130</v>
      </c>
      <c r="E58" s="105">
        <v>44852</v>
      </c>
      <c r="F58" s="98">
        <v>22795.000000000004</v>
      </c>
      <c r="G58" s="106">
        <v>82.215999999999994</v>
      </c>
      <c r="H58" s="98">
        <v>69.342220000000012</v>
      </c>
      <c r="I58" s="99">
        <v>1.1340626865671641E-3</v>
      </c>
      <c r="J58" s="99">
        <f t="shared" si="0"/>
        <v>3.2641617292265422E-4</v>
      </c>
      <c r="K58" s="99">
        <f>H58/'סכום נכסי הקרן'!$C$42</f>
        <v>3.4818620135340666E-5</v>
      </c>
    </row>
    <row r="59" spans="2:11">
      <c r="B59" s="93" t="s">
        <v>1714</v>
      </c>
      <c r="C59" s="95">
        <v>8316</v>
      </c>
      <c r="D59" s="96" t="s">
        <v>130</v>
      </c>
      <c r="E59" s="105">
        <v>44378</v>
      </c>
      <c r="F59" s="98">
        <v>258065.19000000003</v>
      </c>
      <c r="G59" s="106">
        <v>109.86239999999999</v>
      </c>
      <c r="H59" s="98">
        <v>1049.0114600000002</v>
      </c>
      <c r="I59" s="99">
        <v>1.6733053148387097E-3</v>
      </c>
      <c r="J59" s="99">
        <f t="shared" si="0"/>
        <v>4.9380349536718897E-3</v>
      </c>
      <c r="K59" s="99">
        <f>H59/'סכום נכסי הקרן'!$C$42</f>
        <v>5.2673726833895869E-4</v>
      </c>
    </row>
    <row r="60" spans="2:11">
      <c r="B60" s="93" t="s">
        <v>1715</v>
      </c>
      <c r="C60" s="95" t="s">
        <v>1716</v>
      </c>
      <c r="D60" s="96" t="s">
        <v>130</v>
      </c>
      <c r="E60" s="105">
        <v>43466</v>
      </c>
      <c r="F60" s="98">
        <v>189212.87000000002</v>
      </c>
      <c r="G60" s="106">
        <v>100</v>
      </c>
      <c r="H60" s="98">
        <v>700.08761000000015</v>
      </c>
      <c r="I60" s="99">
        <v>4.3499999999999995E-4</v>
      </c>
      <c r="J60" s="99">
        <f t="shared" si="0"/>
        <v>3.2955379618184672E-3</v>
      </c>
      <c r="K60" s="99">
        <f>H60/'סכום נכסי הקרן'!$C$42</f>
        <v>3.5153308552925659E-4</v>
      </c>
    </row>
    <row r="61" spans="2:11">
      <c r="B61" s="100"/>
      <c r="C61" s="95"/>
      <c r="D61" s="95"/>
      <c r="E61" s="95"/>
      <c r="F61" s="98"/>
      <c r="G61" s="106"/>
      <c r="H61" s="95"/>
      <c r="I61" s="95"/>
      <c r="J61" s="99"/>
      <c r="K61" s="95"/>
    </row>
    <row r="62" spans="2:11">
      <c r="B62" s="92" t="s">
        <v>1717</v>
      </c>
      <c r="C62" s="95"/>
      <c r="D62" s="96"/>
      <c r="E62" s="105"/>
      <c r="F62" s="98"/>
      <c r="G62" s="106"/>
      <c r="H62" s="98">
        <v>116.39374925400003</v>
      </c>
      <c r="I62" s="99"/>
      <c r="J62" s="99">
        <f t="shared" si="0"/>
        <v>5.4790288201920449E-4</v>
      </c>
      <c r="K62" s="99">
        <f>H62/'סכום נכסי הקרן'!$C$42</f>
        <v>5.8444476415712068E-5</v>
      </c>
    </row>
    <row r="63" spans="2:11">
      <c r="B63" s="93" t="s">
        <v>1718</v>
      </c>
      <c r="C63" s="95" t="s">
        <v>1719</v>
      </c>
      <c r="D63" s="96" t="s">
        <v>130</v>
      </c>
      <c r="E63" s="105">
        <v>44616</v>
      </c>
      <c r="F63" s="98">
        <v>31.022160000000003</v>
      </c>
      <c r="G63" s="106">
        <v>101404.19</v>
      </c>
      <c r="H63" s="98">
        <v>116.39374925400003</v>
      </c>
      <c r="I63" s="99">
        <v>4.1274379168085118E-5</v>
      </c>
      <c r="J63" s="99">
        <f t="shared" si="0"/>
        <v>5.4790288201920449E-4</v>
      </c>
      <c r="K63" s="99">
        <f>H63/'סכום נכסי הקרן'!$C$42</f>
        <v>5.8444476415712068E-5</v>
      </c>
    </row>
    <row r="64" spans="2:11">
      <c r="B64" s="100"/>
      <c r="C64" s="95"/>
      <c r="D64" s="95"/>
      <c r="E64" s="95"/>
      <c r="F64" s="98"/>
      <c r="G64" s="106"/>
      <c r="H64" s="95"/>
      <c r="I64" s="95"/>
      <c r="J64" s="99"/>
      <c r="K64" s="95"/>
    </row>
    <row r="65" spans="2:11">
      <c r="B65" s="92" t="s">
        <v>192</v>
      </c>
      <c r="C65" s="87"/>
      <c r="D65" s="88"/>
      <c r="E65" s="107"/>
      <c r="F65" s="90"/>
      <c r="G65" s="108"/>
      <c r="H65" s="90">
        <v>12161.589619999999</v>
      </c>
      <c r="I65" s="91"/>
      <c r="J65" s="91">
        <f t="shared" si="0"/>
        <v>5.7248521036913386E-2</v>
      </c>
      <c r="K65" s="91">
        <f>H65/'סכום נכסי הקרן'!$C$42</f>
        <v>6.1066658843729254E-3</v>
      </c>
    </row>
    <row r="66" spans="2:11">
      <c r="B66" s="93" t="s">
        <v>1720</v>
      </c>
      <c r="C66" s="95">
        <v>7064</v>
      </c>
      <c r="D66" s="96" t="s">
        <v>130</v>
      </c>
      <c r="E66" s="105">
        <v>43466</v>
      </c>
      <c r="F66" s="98">
        <v>593691.06000000017</v>
      </c>
      <c r="G66" s="106">
        <v>117.9457</v>
      </c>
      <c r="H66" s="98">
        <v>2590.8623600000005</v>
      </c>
      <c r="I66" s="99">
        <v>3.2878705555555555E-5</v>
      </c>
      <c r="J66" s="99">
        <f t="shared" si="0"/>
        <v>1.2196023953668575E-2</v>
      </c>
      <c r="K66" s="99">
        <f>H66/'סכום נכסי הקרן'!$C$42</f>
        <v>1.3009426628653113E-3</v>
      </c>
    </row>
    <row r="67" spans="2:11">
      <c r="B67" s="93" t="s">
        <v>1721</v>
      </c>
      <c r="C67" s="95">
        <v>7031</v>
      </c>
      <c r="D67" s="96" t="s">
        <v>130</v>
      </c>
      <c r="E67" s="105">
        <v>43090</v>
      </c>
      <c r="F67" s="98">
        <v>812560.81000000017</v>
      </c>
      <c r="G67" s="106">
        <v>111.1357</v>
      </c>
      <c r="H67" s="98">
        <v>3341.2670200000007</v>
      </c>
      <c r="I67" s="99">
        <v>5.8680065333333335E-5</v>
      </c>
      <c r="J67" s="99">
        <f t="shared" si="0"/>
        <v>1.5728420482947932E-2</v>
      </c>
      <c r="K67" s="99">
        <f>H67/'סכום נכסי הקרן'!$C$42</f>
        <v>1.6777413117163211E-3</v>
      </c>
    </row>
    <row r="68" spans="2:11">
      <c r="B68" s="93" t="s">
        <v>1722</v>
      </c>
      <c r="C68" s="95">
        <v>5344</v>
      </c>
      <c r="D68" s="96" t="s">
        <v>130</v>
      </c>
      <c r="E68" s="105">
        <v>43431</v>
      </c>
      <c r="F68" s="98">
        <v>664648.58000000007</v>
      </c>
      <c r="G68" s="106">
        <v>88.2072</v>
      </c>
      <c r="H68" s="98">
        <v>2169.1912300000004</v>
      </c>
      <c r="I68" s="99">
        <v>1.2635016293895346E-4</v>
      </c>
      <c r="J68" s="99">
        <f t="shared" si="0"/>
        <v>1.0211082074297377E-2</v>
      </c>
      <c r="K68" s="99">
        <f>H68/'סכום נכסי הקרן'!$C$42</f>
        <v>1.0892100864131893E-3</v>
      </c>
    </row>
    <row r="69" spans="2:11">
      <c r="B69" s="93" t="s">
        <v>1723</v>
      </c>
      <c r="C69" s="95">
        <v>7989</v>
      </c>
      <c r="D69" s="96" t="s">
        <v>130</v>
      </c>
      <c r="E69" s="105">
        <v>43830</v>
      </c>
      <c r="F69" s="98">
        <v>167514.19000000003</v>
      </c>
      <c r="G69" s="106">
        <v>135.7697</v>
      </c>
      <c r="H69" s="98">
        <v>841.50403000000017</v>
      </c>
      <c r="I69" s="99">
        <v>2.0939275000000002E-4</v>
      </c>
      <c r="J69" s="99">
        <f t="shared" si="0"/>
        <v>3.9612306178197125E-3</v>
      </c>
      <c r="K69" s="99">
        <f>H69/'סכום נכסי הקרן'!$C$42</f>
        <v>4.2254212747916517E-4</v>
      </c>
    </row>
    <row r="70" spans="2:11">
      <c r="B70" s="93" t="s">
        <v>1724</v>
      </c>
      <c r="C70" s="95">
        <v>5299</v>
      </c>
      <c r="D70" s="96" t="s">
        <v>130</v>
      </c>
      <c r="E70" s="105">
        <v>42831</v>
      </c>
      <c r="F70" s="98">
        <v>589516.8600000001</v>
      </c>
      <c r="G70" s="106">
        <v>147.5677</v>
      </c>
      <c r="H70" s="98">
        <v>3218.7649800000004</v>
      </c>
      <c r="I70" s="99">
        <v>7.9558000000000005E-4</v>
      </c>
      <c r="J70" s="99">
        <f t="shared" si="0"/>
        <v>1.5151763908179803E-2</v>
      </c>
      <c r="K70" s="99">
        <f>H70/'סכום נכסי הקרן'!$C$42</f>
        <v>1.6162296958989401E-3</v>
      </c>
    </row>
    <row r="71" spans="2:11">
      <c r="B71" s="100"/>
      <c r="C71" s="95"/>
      <c r="D71" s="95"/>
      <c r="E71" s="95"/>
      <c r="F71" s="98"/>
      <c r="G71" s="106"/>
      <c r="H71" s="95"/>
      <c r="I71" s="95"/>
      <c r="J71" s="99"/>
      <c r="K71" s="95"/>
    </row>
    <row r="72" spans="2:11">
      <c r="B72" s="92" t="s">
        <v>193</v>
      </c>
      <c r="C72" s="87"/>
      <c r="D72" s="88"/>
      <c r="E72" s="107"/>
      <c r="F72" s="90"/>
      <c r="G72" s="108"/>
      <c r="H72" s="90">
        <v>170112.26636695099</v>
      </c>
      <c r="I72" s="91"/>
      <c r="J72" s="91">
        <f t="shared" si="0"/>
        <v>0.80077325119817744</v>
      </c>
      <c r="K72" s="91">
        <f>H72/'סכום נכסי הקרן'!$C$42</f>
        <v>8.541800915795246E-2</v>
      </c>
    </row>
    <row r="73" spans="2:11">
      <c r="B73" s="93" t="s">
        <v>1725</v>
      </c>
      <c r="C73" s="95">
        <v>7055</v>
      </c>
      <c r="D73" s="96" t="s">
        <v>130</v>
      </c>
      <c r="E73" s="105">
        <v>43914</v>
      </c>
      <c r="F73" s="98">
        <v>201823.16000000003</v>
      </c>
      <c r="G73" s="106">
        <v>110.7286</v>
      </c>
      <c r="H73" s="98">
        <v>826.86106000000018</v>
      </c>
      <c r="I73" s="99">
        <v>9.9272307499999996E-4</v>
      </c>
      <c r="J73" s="99">
        <f t="shared" si="0"/>
        <v>3.8923014397861679E-3</v>
      </c>
      <c r="K73" s="99">
        <f>H73/'סכום נכסי הקרן'!$C$42</f>
        <v>4.1518949282046537E-4</v>
      </c>
    </row>
    <row r="74" spans="2:11">
      <c r="B74" s="93" t="s">
        <v>1726</v>
      </c>
      <c r="C74" s="95">
        <v>5238</v>
      </c>
      <c r="D74" s="96" t="s">
        <v>132</v>
      </c>
      <c r="E74" s="105">
        <v>43221</v>
      </c>
      <c r="F74" s="98">
        <v>749849.34</v>
      </c>
      <c r="G74" s="106">
        <v>93.268900000000002</v>
      </c>
      <c r="H74" s="98">
        <v>2810.4433799999997</v>
      </c>
      <c r="I74" s="99">
        <v>1.5624035714285715E-4</v>
      </c>
      <c r="J74" s="99">
        <f t="shared" si="0"/>
        <v>1.3229662567991169E-2</v>
      </c>
      <c r="K74" s="99">
        <f>H74/'סכום נכסי הקרן'!$C$42</f>
        <v>1.4112002825998771E-3</v>
      </c>
    </row>
    <row r="75" spans="2:11">
      <c r="B75" s="93" t="s">
        <v>1727</v>
      </c>
      <c r="C75" s="95">
        <v>7070</v>
      </c>
      <c r="D75" s="96" t="s">
        <v>132</v>
      </c>
      <c r="E75" s="105">
        <v>44075</v>
      </c>
      <c r="F75" s="98">
        <v>771569.91000000015</v>
      </c>
      <c r="G75" s="106">
        <v>102.39149999999999</v>
      </c>
      <c r="H75" s="98">
        <v>3174.7034000000003</v>
      </c>
      <c r="I75" s="99">
        <v>1.0563764726666666E-4</v>
      </c>
      <c r="J75" s="99">
        <f t="shared" ref="J75:J138" si="1">IFERROR(H75/$H$11,0)</f>
        <v>1.494435185364037E-2</v>
      </c>
      <c r="K75" s="99">
        <f>H75/'סכום נכסי הקרן'!$C$42</f>
        <v>1.594105174696952E-3</v>
      </c>
    </row>
    <row r="76" spans="2:11">
      <c r="B76" s="93" t="s">
        <v>1728</v>
      </c>
      <c r="C76" s="95">
        <v>5339</v>
      </c>
      <c r="D76" s="96" t="s">
        <v>130</v>
      </c>
      <c r="E76" s="105">
        <v>42916</v>
      </c>
      <c r="F76" s="98">
        <v>1015021.1200000001</v>
      </c>
      <c r="G76" s="106">
        <v>77.409400000000005</v>
      </c>
      <c r="H76" s="98">
        <v>2907.1705200000006</v>
      </c>
      <c r="I76" s="99">
        <v>6.9114199999999995E-4</v>
      </c>
      <c r="J76" s="99">
        <f t="shared" si="1"/>
        <v>1.3684988383296104E-2</v>
      </c>
      <c r="K76" s="99">
        <f>H76/'סכום נכסי הקרן'!$C$42</f>
        <v>1.4597696180557935E-3</v>
      </c>
    </row>
    <row r="77" spans="2:11">
      <c r="B77" s="93" t="s">
        <v>1729</v>
      </c>
      <c r="C77" s="95">
        <v>7006</v>
      </c>
      <c r="D77" s="96" t="s">
        <v>132</v>
      </c>
      <c r="E77" s="105">
        <v>43617</v>
      </c>
      <c r="F77" s="98">
        <v>366001.68000000005</v>
      </c>
      <c r="G77" s="106">
        <v>143.95820000000001</v>
      </c>
      <c r="H77" s="98">
        <v>2117.3051700000005</v>
      </c>
      <c r="I77" s="99">
        <v>2.2777828571428573E-5</v>
      </c>
      <c r="J77" s="99">
        <f t="shared" si="1"/>
        <v>9.9668376712016126E-3</v>
      </c>
      <c r="K77" s="99">
        <f>H77/'סכום נכסי הקרן'!$C$42</f>
        <v>1.063156680371971E-3</v>
      </c>
    </row>
    <row r="78" spans="2:11">
      <c r="B78" s="93" t="s">
        <v>1730</v>
      </c>
      <c r="C78" s="95">
        <v>8417</v>
      </c>
      <c r="D78" s="96" t="s">
        <v>132</v>
      </c>
      <c r="E78" s="105">
        <v>44713</v>
      </c>
      <c r="F78" s="98">
        <v>61459.000000000007</v>
      </c>
      <c r="G78" s="106">
        <v>104.3445</v>
      </c>
      <c r="H78" s="98">
        <v>257.70275000000004</v>
      </c>
      <c r="I78" s="99">
        <v>1.187652E-5</v>
      </c>
      <c r="J78" s="99">
        <f t="shared" si="1"/>
        <v>1.2130898809793447E-3</v>
      </c>
      <c r="K78" s="99">
        <f>H78/'סכום נכסי הקרן'!$C$42</f>
        <v>1.2939958022807263E-4</v>
      </c>
    </row>
    <row r="79" spans="2:11">
      <c r="B79" s="93" t="s">
        <v>1731</v>
      </c>
      <c r="C79" s="94">
        <v>60831</v>
      </c>
      <c r="D79" s="96" t="s">
        <v>130</v>
      </c>
      <c r="E79" s="105">
        <v>42555</v>
      </c>
      <c r="F79" s="98">
        <v>70128.200000000012</v>
      </c>
      <c r="G79" s="106">
        <v>100</v>
      </c>
      <c r="H79" s="98">
        <v>259.47435000000002</v>
      </c>
      <c r="I79" s="99">
        <v>4.289216E-5</v>
      </c>
      <c r="J79" s="99">
        <f t="shared" si="1"/>
        <v>1.2214293730225727E-3</v>
      </c>
      <c r="K79" s="99">
        <f>H79/'סכום נכסי הקרן'!$C$42</f>
        <v>1.3028914891265999E-4</v>
      </c>
    </row>
    <row r="80" spans="2:11">
      <c r="B80" s="93" t="s">
        <v>1732</v>
      </c>
      <c r="C80" s="95">
        <v>8400</v>
      </c>
      <c r="D80" s="96" t="s">
        <v>130</v>
      </c>
      <c r="E80" s="105">
        <v>44544</v>
      </c>
      <c r="F80" s="98">
        <v>67549.937107999998</v>
      </c>
      <c r="G80" s="106">
        <v>111.9472</v>
      </c>
      <c r="H80" s="98">
        <v>279.79497373200002</v>
      </c>
      <c r="I80" s="99">
        <v>1.8870148703824369E-4</v>
      </c>
      <c r="J80" s="99">
        <f t="shared" si="1"/>
        <v>1.3170850966207025E-3</v>
      </c>
      <c r="K80" s="99">
        <f>H80/'סכום נכסי הקרן'!$C$42</f>
        <v>1.4049268838165445E-4</v>
      </c>
    </row>
    <row r="81" spans="2:11">
      <c r="B81" s="93" t="s">
        <v>1733</v>
      </c>
      <c r="C81" s="95">
        <v>8843</v>
      </c>
      <c r="D81" s="96" t="s">
        <v>130</v>
      </c>
      <c r="E81" s="105">
        <v>44562</v>
      </c>
      <c r="F81" s="98">
        <v>23724.541330000004</v>
      </c>
      <c r="G81" s="106">
        <v>100.0896</v>
      </c>
      <c r="H81" s="98">
        <v>87.859454495000008</v>
      </c>
      <c r="I81" s="99">
        <v>5.0249659360594647E-5</v>
      </c>
      <c r="J81" s="99">
        <f t="shared" si="1"/>
        <v>4.1358276229589981E-4</v>
      </c>
      <c r="K81" s="99">
        <f>H81/'סכום נכסי הקרן'!$C$42</f>
        <v>4.4116628676723272E-5</v>
      </c>
    </row>
    <row r="82" spans="2:11">
      <c r="B82" s="93" t="s">
        <v>1734</v>
      </c>
      <c r="C82" s="95">
        <v>5291</v>
      </c>
      <c r="D82" s="96" t="s">
        <v>130</v>
      </c>
      <c r="E82" s="105">
        <v>42787</v>
      </c>
      <c r="F82" s="98">
        <v>702506.19</v>
      </c>
      <c r="G82" s="106">
        <v>63.1678</v>
      </c>
      <c r="H82" s="98">
        <v>1641.9034900000001</v>
      </c>
      <c r="I82" s="99">
        <v>2.6485083662733676E-4</v>
      </c>
      <c r="J82" s="99">
        <f t="shared" si="1"/>
        <v>7.7289687799748765E-3</v>
      </c>
      <c r="K82" s="99">
        <f>H82/'סכום נכסי הקרן'!$C$42</f>
        <v>8.2444452913679593E-4</v>
      </c>
    </row>
    <row r="83" spans="2:11">
      <c r="B83" s="93" t="s">
        <v>1735</v>
      </c>
      <c r="C83" s="95">
        <v>5281</v>
      </c>
      <c r="D83" s="96" t="s">
        <v>130</v>
      </c>
      <c r="E83" s="105">
        <v>42603</v>
      </c>
      <c r="F83" s="98">
        <v>861847.88000000012</v>
      </c>
      <c r="G83" s="106">
        <v>29.365100000000002</v>
      </c>
      <c r="H83" s="98">
        <v>936.40521000000024</v>
      </c>
      <c r="I83" s="99">
        <v>2.5882352941176468E-4</v>
      </c>
      <c r="J83" s="99">
        <f t="shared" si="1"/>
        <v>4.4079610510455881E-3</v>
      </c>
      <c r="K83" s="99">
        <f>H83/'סכום נכסי הקרן'!$C$42</f>
        <v>4.7019459861169586E-4</v>
      </c>
    </row>
    <row r="84" spans="2:11">
      <c r="B84" s="93" t="s">
        <v>1736</v>
      </c>
      <c r="C84" s="95">
        <v>5302</v>
      </c>
      <c r="D84" s="96" t="s">
        <v>130</v>
      </c>
      <c r="E84" s="105">
        <v>42948</v>
      </c>
      <c r="F84" s="98">
        <v>709541.22</v>
      </c>
      <c r="G84" s="106">
        <v>111.4234</v>
      </c>
      <c r="H84" s="98">
        <v>2925.20136</v>
      </c>
      <c r="I84" s="99">
        <v>3.6170212765957448E-5</v>
      </c>
      <c r="J84" s="99">
        <f t="shared" si="1"/>
        <v>1.376986535705582E-2</v>
      </c>
      <c r="K84" s="99">
        <f>H84/'סכום נכסי הקרן'!$C$42</f>
        <v>1.4688233946536741E-3</v>
      </c>
    </row>
    <row r="85" spans="2:11">
      <c r="B85" s="93" t="s">
        <v>1737</v>
      </c>
      <c r="C85" s="95">
        <v>7025</v>
      </c>
      <c r="D85" s="96" t="s">
        <v>130</v>
      </c>
      <c r="E85" s="105">
        <v>43556</v>
      </c>
      <c r="F85" s="98">
        <v>241502.60000000003</v>
      </c>
      <c r="G85" s="106">
        <v>111.3689</v>
      </c>
      <c r="H85" s="98">
        <v>995.1475200000001</v>
      </c>
      <c r="I85" s="99">
        <v>1.0531187229629631E-4</v>
      </c>
      <c r="J85" s="99">
        <f t="shared" si="1"/>
        <v>4.6844800321055556E-3</v>
      </c>
      <c r="K85" s="99">
        <f>H85/'סכום נכסי הקרן'!$C$42</f>
        <v>4.9969071479837718E-4</v>
      </c>
    </row>
    <row r="86" spans="2:11">
      <c r="B86" s="93" t="s">
        <v>1738</v>
      </c>
      <c r="C86" s="95">
        <v>9386</v>
      </c>
      <c r="D86" s="96" t="s">
        <v>130</v>
      </c>
      <c r="E86" s="105">
        <v>44896</v>
      </c>
      <c r="F86" s="98">
        <v>7284.4800000000014</v>
      </c>
      <c r="G86" s="106">
        <v>120.539</v>
      </c>
      <c r="H86" s="98">
        <v>32.488370000000003</v>
      </c>
      <c r="I86" s="99">
        <v>2.1809956257924106E-4</v>
      </c>
      <c r="J86" s="99">
        <f t="shared" si="1"/>
        <v>1.5293322596096826E-4</v>
      </c>
      <c r="K86" s="99">
        <f>H86/'סכום נכסי הקרן'!$C$42</f>
        <v>1.631329677426534E-5</v>
      </c>
    </row>
    <row r="87" spans="2:11">
      <c r="B87" s="93" t="s">
        <v>1739</v>
      </c>
      <c r="C87" s="95">
        <v>7045</v>
      </c>
      <c r="D87" s="96" t="s">
        <v>132</v>
      </c>
      <c r="E87" s="105">
        <v>43909</v>
      </c>
      <c r="F87" s="98">
        <v>521325.91000000009</v>
      </c>
      <c r="G87" s="106">
        <v>96.738699999999994</v>
      </c>
      <c r="H87" s="98">
        <v>2026.6256300000005</v>
      </c>
      <c r="I87" s="99">
        <v>1.874357975E-4</v>
      </c>
      <c r="J87" s="99">
        <f t="shared" si="1"/>
        <v>9.53997985774847E-3</v>
      </c>
      <c r="K87" s="99">
        <f>H87/'סכום נכסי הקרן'!$C$42</f>
        <v>1.0176240098386737E-3</v>
      </c>
    </row>
    <row r="88" spans="2:11">
      <c r="B88" s="93" t="s">
        <v>1740</v>
      </c>
      <c r="C88" s="95">
        <v>7086</v>
      </c>
      <c r="D88" s="96" t="s">
        <v>130</v>
      </c>
      <c r="E88" s="105">
        <v>44160</v>
      </c>
      <c r="F88" s="98">
        <v>361080.74000000005</v>
      </c>
      <c r="G88" s="106">
        <v>96.479900000000001</v>
      </c>
      <c r="H88" s="98">
        <v>1288.9702600000003</v>
      </c>
      <c r="I88" s="99">
        <v>1.42610825E-4</v>
      </c>
      <c r="J88" s="99">
        <f t="shared" si="1"/>
        <v>6.0675983445629316E-3</v>
      </c>
      <c r="K88" s="99">
        <f>H88/'סכום נכסי הקרן'!$C$42</f>
        <v>6.4722712726375498E-4</v>
      </c>
    </row>
    <row r="89" spans="2:11">
      <c r="B89" s="93" t="s">
        <v>1741</v>
      </c>
      <c r="C89" s="94">
        <v>87952</v>
      </c>
      <c r="D89" s="96" t="s">
        <v>132</v>
      </c>
      <c r="E89" s="105">
        <v>44819</v>
      </c>
      <c r="F89" s="98">
        <v>8746.8100000000013</v>
      </c>
      <c r="G89" s="106">
        <v>100</v>
      </c>
      <c r="H89" s="98">
        <v>35.14905000000001</v>
      </c>
      <c r="I89" s="99">
        <v>2.1318579999999998E-5</v>
      </c>
      <c r="J89" s="99">
        <f t="shared" si="1"/>
        <v>1.6545790404268887E-4</v>
      </c>
      <c r="K89" s="99">
        <f>H89/'סכום נכסי הקרן'!$C$42</f>
        <v>1.7649296778616202E-5</v>
      </c>
    </row>
    <row r="90" spans="2:11">
      <c r="B90" s="93" t="s">
        <v>1742</v>
      </c>
      <c r="C90" s="95">
        <v>6650</v>
      </c>
      <c r="D90" s="96" t="s">
        <v>132</v>
      </c>
      <c r="E90" s="105">
        <v>43466</v>
      </c>
      <c r="F90" s="98">
        <v>733945.44</v>
      </c>
      <c r="G90" s="106">
        <v>139.07859999999999</v>
      </c>
      <c r="H90" s="98">
        <v>4101.928280000001</v>
      </c>
      <c r="I90" s="99">
        <v>2.075E-4</v>
      </c>
      <c r="J90" s="99">
        <f t="shared" si="1"/>
        <v>1.9309098133298959E-2</v>
      </c>
      <c r="K90" s="99">
        <f>H90/'סכום נכסי הקרן'!$C$42</f>
        <v>2.0596900792003965E-3</v>
      </c>
    </row>
    <row r="91" spans="2:11">
      <c r="B91" s="93" t="s">
        <v>1743</v>
      </c>
      <c r="C91" s="95">
        <v>9391</v>
      </c>
      <c r="D91" s="96" t="s">
        <v>132</v>
      </c>
      <c r="E91" s="105">
        <v>44608</v>
      </c>
      <c r="F91" s="98">
        <v>70030.969169999997</v>
      </c>
      <c r="G91" s="106">
        <v>95.853200000000001</v>
      </c>
      <c r="H91" s="98">
        <v>269.74954785400001</v>
      </c>
      <c r="I91" s="99">
        <v>2.3646451518688615E-5</v>
      </c>
      <c r="J91" s="99">
        <f t="shared" si="1"/>
        <v>1.2697980401856048E-3</v>
      </c>
      <c r="K91" s="99">
        <f>H91/'סכום נכסי הקרן'!$C$42</f>
        <v>1.3544860603551955E-4</v>
      </c>
    </row>
    <row r="92" spans="2:11">
      <c r="B92" s="93" t="s">
        <v>1744</v>
      </c>
      <c r="C92" s="94">
        <v>84032</v>
      </c>
      <c r="D92" s="96" t="s">
        <v>130</v>
      </c>
      <c r="E92" s="105">
        <v>44314</v>
      </c>
      <c r="F92" s="98">
        <v>74310.3</v>
      </c>
      <c r="G92" s="106">
        <v>100</v>
      </c>
      <c r="H92" s="98">
        <v>274.94811000000004</v>
      </c>
      <c r="I92" s="99">
        <v>1.1336179799999999E-3</v>
      </c>
      <c r="J92" s="99">
        <f t="shared" si="1"/>
        <v>1.2942693472824632E-3</v>
      </c>
      <c r="K92" s="99">
        <f>H92/'סכום נכסי הקרן'!$C$42</f>
        <v>1.3805894589212546E-4</v>
      </c>
    </row>
    <row r="93" spans="2:11">
      <c r="B93" s="93" t="s">
        <v>1745</v>
      </c>
      <c r="C93" s="94">
        <v>84035</v>
      </c>
      <c r="D93" s="96" t="s">
        <v>130</v>
      </c>
      <c r="E93" s="105">
        <v>44314</v>
      </c>
      <c r="F93" s="98">
        <v>35577.420000000006</v>
      </c>
      <c r="G93" s="106">
        <v>100</v>
      </c>
      <c r="H93" s="98">
        <v>131.63645000000005</v>
      </c>
      <c r="I93" s="99">
        <v>5.6680898999999997E-4</v>
      </c>
      <c r="J93" s="99">
        <f t="shared" si="1"/>
        <v>6.1965518591882893E-4</v>
      </c>
      <c r="K93" s="99">
        <f>H93/'סכום נכסי הקרן'!$C$42</f>
        <v>6.6098252241055533E-5</v>
      </c>
    </row>
    <row r="94" spans="2:11">
      <c r="B94" s="93" t="s">
        <v>1746</v>
      </c>
      <c r="C94" s="95">
        <v>7032</v>
      </c>
      <c r="D94" s="96" t="s">
        <v>130</v>
      </c>
      <c r="E94" s="105">
        <v>43853</v>
      </c>
      <c r="F94" s="98">
        <v>166618.20000000004</v>
      </c>
      <c r="G94" s="106">
        <v>79.964699999999993</v>
      </c>
      <c r="H94" s="98">
        <v>492.97224000000006</v>
      </c>
      <c r="I94" s="99">
        <v>3.0516153846153846E-4</v>
      </c>
      <c r="J94" s="99">
        <f t="shared" si="1"/>
        <v>2.3205791787154809E-3</v>
      </c>
      <c r="K94" s="99">
        <f>H94/'סכום נכסי הקרן'!$C$42</f>
        <v>2.4753480868982836E-4</v>
      </c>
    </row>
    <row r="95" spans="2:11">
      <c r="B95" s="93" t="s">
        <v>1747</v>
      </c>
      <c r="C95" s="95">
        <v>8337</v>
      </c>
      <c r="D95" s="96" t="s">
        <v>130</v>
      </c>
      <c r="E95" s="105">
        <v>44470</v>
      </c>
      <c r="F95" s="98">
        <v>53847.494615000011</v>
      </c>
      <c r="G95" s="106">
        <v>140.2731</v>
      </c>
      <c r="H95" s="98">
        <v>279.47413480700004</v>
      </c>
      <c r="I95" s="99">
        <v>1.0458270402777028E-4</v>
      </c>
      <c r="J95" s="99">
        <f t="shared" si="1"/>
        <v>1.3155748044203213E-3</v>
      </c>
      <c r="K95" s="99">
        <f>H95/'סכום נכסי הקרן'!$C$42</f>
        <v>1.4033158640577013E-4</v>
      </c>
    </row>
    <row r="96" spans="2:11">
      <c r="B96" s="93" t="s">
        <v>1748</v>
      </c>
      <c r="C96" s="95">
        <v>9237</v>
      </c>
      <c r="D96" s="96" t="s">
        <v>130</v>
      </c>
      <c r="E96" s="105">
        <v>44712</v>
      </c>
      <c r="F96" s="98">
        <v>83716.050000000017</v>
      </c>
      <c r="G96" s="106">
        <v>134.3717</v>
      </c>
      <c r="H96" s="98">
        <v>416.21552000000008</v>
      </c>
      <c r="I96" s="99">
        <v>6.1530909090909094E-5</v>
      </c>
      <c r="J96" s="99">
        <f t="shared" si="1"/>
        <v>1.9592605651998518E-3</v>
      </c>
      <c r="K96" s="99">
        <f>H96/'סכום נכסי הקרן'!$C$42</f>
        <v>2.0899316585643331E-4</v>
      </c>
    </row>
    <row r="97" spans="2:11">
      <c r="B97" s="93" t="s">
        <v>1749</v>
      </c>
      <c r="C97" s="95">
        <v>6648</v>
      </c>
      <c r="D97" s="96" t="s">
        <v>130</v>
      </c>
      <c r="E97" s="105">
        <v>43466</v>
      </c>
      <c r="F97" s="98">
        <v>1204693.29</v>
      </c>
      <c r="G97" s="106">
        <v>130.65180000000001</v>
      </c>
      <c r="H97" s="98">
        <v>5823.62781</v>
      </c>
      <c r="I97" s="99">
        <v>1.8400271285714287E-4</v>
      </c>
      <c r="J97" s="99">
        <f t="shared" si="1"/>
        <v>2.7413692585356194E-2</v>
      </c>
      <c r="K97" s="99">
        <f>H97/'סכום נכסי הקרן'!$C$42</f>
        <v>2.9242023766472411E-3</v>
      </c>
    </row>
    <row r="98" spans="2:11">
      <c r="B98" s="93" t="s">
        <v>1750</v>
      </c>
      <c r="C98" s="95">
        <v>6665</v>
      </c>
      <c r="D98" s="96" t="s">
        <v>130</v>
      </c>
      <c r="E98" s="105">
        <v>43586</v>
      </c>
      <c r="F98" s="98">
        <v>160126.77000000002</v>
      </c>
      <c r="G98" s="106">
        <v>236.54920000000001</v>
      </c>
      <c r="H98" s="98">
        <v>1401.4807900000003</v>
      </c>
      <c r="I98" s="99">
        <v>4.0734345351043646E-4</v>
      </c>
      <c r="J98" s="99">
        <f t="shared" si="1"/>
        <v>6.5972216623064288E-3</v>
      </c>
      <c r="K98" s="99">
        <f>H98/'סכום נכסי הקרן'!$C$42</f>
        <v>7.0372173336802812E-4</v>
      </c>
    </row>
    <row r="99" spans="2:11">
      <c r="B99" s="93" t="s">
        <v>1751</v>
      </c>
      <c r="C99" s="95">
        <v>7016</v>
      </c>
      <c r="D99" s="96" t="s">
        <v>130</v>
      </c>
      <c r="E99" s="105">
        <v>43627</v>
      </c>
      <c r="F99" s="98">
        <v>171458.68</v>
      </c>
      <c r="G99" s="106">
        <v>74.216099999999997</v>
      </c>
      <c r="H99" s="98">
        <v>470.82478000000009</v>
      </c>
      <c r="I99" s="99">
        <v>7.7708515837104073E-4</v>
      </c>
      <c r="J99" s="99">
        <f t="shared" si="1"/>
        <v>2.2163239481624709E-3</v>
      </c>
      <c r="K99" s="99">
        <f>H99/'סכום נכסי הקרן'!$C$42</f>
        <v>2.3641396489938366E-4</v>
      </c>
    </row>
    <row r="100" spans="2:11">
      <c r="B100" s="93" t="s">
        <v>1752</v>
      </c>
      <c r="C100" s="95">
        <v>7042</v>
      </c>
      <c r="D100" s="96" t="s">
        <v>130</v>
      </c>
      <c r="E100" s="105">
        <v>43558</v>
      </c>
      <c r="F100" s="98">
        <v>162188.82000000004</v>
      </c>
      <c r="G100" s="106">
        <v>100.4409</v>
      </c>
      <c r="H100" s="98">
        <v>602.74447000000009</v>
      </c>
      <c r="I100" s="99">
        <v>3.7215037461202626E-4</v>
      </c>
      <c r="J100" s="99">
        <f t="shared" si="1"/>
        <v>2.8373124360266165E-3</v>
      </c>
      <c r="K100" s="99">
        <f>H100/'סכום נכסי הקרן'!$C$42</f>
        <v>3.0265443967048125E-4</v>
      </c>
    </row>
    <row r="101" spans="2:11">
      <c r="B101" s="93" t="s">
        <v>1753</v>
      </c>
      <c r="C101" s="95">
        <v>7057</v>
      </c>
      <c r="D101" s="96" t="s">
        <v>130</v>
      </c>
      <c r="E101" s="105">
        <v>43917</v>
      </c>
      <c r="F101" s="98">
        <v>17673.830000000005</v>
      </c>
      <c r="G101" s="106">
        <v>117.3138</v>
      </c>
      <c r="H101" s="98">
        <v>76.71520000000001</v>
      </c>
      <c r="I101" s="99">
        <v>2.0736664705882351E-3</v>
      </c>
      <c r="J101" s="99">
        <f t="shared" si="1"/>
        <v>3.611231654970955E-4</v>
      </c>
      <c r="K101" s="99">
        <f>H101/'סכום נכסי הקרן'!$C$42</f>
        <v>3.8520794508838715E-5</v>
      </c>
    </row>
    <row r="102" spans="2:11">
      <c r="B102" s="93" t="s">
        <v>1754</v>
      </c>
      <c r="C102" s="94">
        <v>87954</v>
      </c>
      <c r="D102" s="96" t="s">
        <v>132</v>
      </c>
      <c r="E102" s="105">
        <v>44837</v>
      </c>
      <c r="F102" s="98">
        <v>18283.460000000003</v>
      </c>
      <c r="G102" s="106">
        <v>100</v>
      </c>
      <c r="H102" s="98">
        <v>73.472090000000009</v>
      </c>
      <c r="I102" s="99">
        <v>4.8004579999999996E-5</v>
      </c>
      <c r="J102" s="99">
        <f t="shared" si="1"/>
        <v>3.4585680173534702E-4</v>
      </c>
      <c r="K102" s="99">
        <f>H102/'סכום נכסי הקרן'!$C$42</f>
        <v>3.6892340514329676E-5</v>
      </c>
    </row>
    <row r="103" spans="2:11">
      <c r="B103" s="93" t="s">
        <v>1755</v>
      </c>
      <c r="C103" s="94">
        <v>87953</v>
      </c>
      <c r="D103" s="96" t="s">
        <v>132</v>
      </c>
      <c r="E103" s="105">
        <v>44792</v>
      </c>
      <c r="F103" s="98">
        <v>24719.240000000005</v>
      </c>
      <c r="G103" s="106">
        <v>100</v>
      </c>
      <c r="H103" s="98">
        <v>99.334270000000018</v>
      </c>
      <c r="I103" s="99">
        <v>7.3626329999999999E-5</v>
      </c>
      <c r="J103" s="99">
        <f t="shared" si="1"/>
        <v>4.6759841628182119E-4</v>
      </c>
      <c r="K103" s="99">
        <f>H103/'סכום נכסי הקרן'!$C$42</f>
        <v>4.9878446544563566E-5</v>
      </c>
    </row>
    <row r="104" spans="2:11">
      <c r="B104" s="93" t="s">
        <v>1756</v>
      </c>
      <c r="C104" s="95">
        <v>5237</v>
      </c>
      <c r="D104" s="96" t="s">
        <v>130</v>
      </c>
      <c r="E104" s="105">
        <v>43007</v>
      </c>
      <c r="F104" s="98">
        <v>1266521.7600000002</v>
      </c>
      <c r="G104" s="106">
        <v>36.017400000000002</v>
      </c>
      <c r="H104" s="98">
        <v>1687.8223799999998</v>
      </c>
      <c r="I104" s="99">
        <v>7.9462563125000006E-4</v>
      </c>
      <c r="J104" s="99">
        <f t="shared" si="1"/>
        <v>7.9451237911449292E-3</v>
      </c>
      <c r="K104" s="99">
        <f>H104/'סכום נכסי הקרן'!$C$42</f>
        <v>8.4750165635231458E-4</v>
      </c>
    </row>
    <row r="105" spans="2:11">
      <c r="B105" s="93" t="s">
        <v>1757</v>
      </c>
      <c r="C105" s="95">
        <v>9011</v>
      </c>
      <c r="D105" s="96" t="s">
        <v>133</v>
      </c>
      <c r="E105" s="105">
        <v>44644</v>
      </c>
      <c r="F105" s="98">
        <v>284897.98025800008</v>
      </c>
      <c r="G105" s="106">
        <v>103.40689999999999</v>
      </c>
      <c r="H105" s="98">
        <v>1376.0076946440001</v>
      </c>
      <c r="I105" s="99">
        <v>3.7819990050598907E-4</v>
      </c>
      <c r="J105" s="99">
        <f t="shared" si="1"/>
        <v>6.4773115945497371E-3</v>
      </c>
      <c r="K105" s="99">
        <f>H105/'סכום נכסי הקרן'!$C$42</f>
        <v>6.9093099735075209E-4</v>
      </c>
    </row>
    <row r="106" spans="2:11">
      <c r="B106" s="93" t="s">
        <v>1758</v>
      </c>
      <c r="C106" s="95">
        <v>8329</v>
      </c>
      <c r="D106" s="96" t="s">
        <v>130</v>
      </c>
      <c r="E106" s="105">
        <v>43810</v>
      </c>
      <c r="F106" s="98">
        <v>275862.00000000006</v>
      </c>
      <c r="G106" s="106">
        <v>109.4639</v>
      </c>
      <c r="H106" s="98">
        <v>1117.2864100000002</v>
      </c>
      <c r="I106" s="99">
        <v>2.9566520064285715E-5</v>
      </c>
      <c r="J106" s="99">
        <f t="shared" si="1"/>
        <v>5.2594271428098435E-3</v>
      </c>
      <c r="K106" s="99">
        <f>H106/'סכום נכסי הקרן'!$C$42</f>
        <v>5.6101998309498146E-4</v>
      </c>
    </row>
    <row r="107" spans="2:11">
      <c r="B107" s="93" t="s">
        <v>1759</v>
      </c>
      <c r="C107" s="95">
        <v>5290</v>
      </c>
      <c r="D107" s="96" t="s">
        <v>130</v>
      </c>
      <c r="E107" s="105">
        <v>42359</v>
      </c>
      <c r="F107" s="98">
        <v>885890.41000000015</v>
      </c>
      <c r="G107" s="106">
        <v>57.095799999999997</v>
      </c>
      <c r="H107" s="98">
        <v>1871.4830200000004</v>
      </c>
      <c r="I107" s="99">
        <v>1.856221349510315E-4</v>
      </c>
      <c r="J107" s="99">
        <f t="shared" si="1"/>
        <v>8.8096736025776393E-3</v>
      </c>
      <c r="K107" s="99">
        <f>H107/'סכום נכסי הקרן'!$C$42</f>
        <v>9.3972267347541166E-4</v>
      </c>
    </row>
    <row r="108" spans="2:11">
      <c r="B108" s="93" t="s">
        <v>1760</v>
      </c>
      <c r="C108" s="95">
        <v>8278</v>
      </c>
      <c r="D108" s="96" t="s">
        <v>130</v>
      </c>
      <c r="E108" s="105">
        <v>44256</v>
      </c>
      <c r="F108" s="98">
        <v>50886.490000000013</v>
      </c>
      <c r="G108" s="106">
        <v>121.0505</v>
      </c>
      <c r="H108" s="98">
        <v>227.91390000000001</v>
      </c>
      <c r="I108" s="99">
        <v>2.0354460000000002E-4</v>
      </c>
      <c r="J108" s="99">
        <f t="shared" si="1"/>
        <v>1.072864165495084E-3</v>
      </c>
      <c r="K108" s="99">
        <f>H108/'סכום נכסי הקרן'!$C$42</f>
        <v>1.1444178608161115E-4</v>
      </c>
    </row>
    <row r="109" spans="2:11">
      <c r="B109" s="93" t="s">
        <v>1761</v>
      </c>
      <c r="C109" s="95">
        <v>8413</v>
      </c>
      <c r="D109" s="96" t="s">
        <v>132</v>
      </c>
      <c r="E109" s="105">
        <v>44661</v>
      </c>
      <c r="F109" s="98">
        <v>22654.750000000004</v>
      </c>
      <c r="G109" s="106">
        <v>96.896000000000001</v>
      </c>
      <c r="H109" s="98">
        <v>88.212300000000013</v>
      </c>
      <c r="I109" s="99">
        <v>1.2339733333333335E-4</v>
      </c>
      <c r="J109" s="99">
        <f t="shared" si="1"/>
        <v>4.1524371978147014E-4</v>
      </c>
      <c r="K109" s="99">
        <f>H109/'סכום נכסי הקרן'!$C$42</f>
        <v>4.4293802029480905E-5</v>
      </c>
    </row>
    <row r="110" spans="2:11">
      <c r="B110" s="93" t="s">
        <v>1762</v>
      </c>
      <c r="C110" s="95">
        <v>7053</v>
      </c>
      <c r="D110" s="96" t="s">
        <v>137</v>
      </c>
      <c r="E110" s="105">
        <v>43096</v>
      </c>
      <c r="F110" s="98">
        <v>7405408.5700000012</v>
      </c>
      <c r="G110" s="106">
        <v>46.0306</v>
      </c>
      <c r="H110" s="98">
        <v>1839.3636600000004</v>
      </c>
      <c r="I110" s="99">
        <v>3.7746092894316955E-4</v>
      </c>
      <c r="J110" s="99">
        <f t="shared" si="1"/>
        <v>8.6584774255887148E-3</v>
      </c>
      <c r="K110" s="99">
        <f>H110/'סכום נכסי הקרן'!$C$42</f>
        <v>9.2359466668776838E-4</v>
      </c>
    </row>
    <row r="111" spans="2:11">
      <c r="B111" s="93" t="s">
        <v>1763</v>
      </c>
      <c r="C111" s="95">
        <v>8281</v>
      </c>
      <c r="D111" s="96" t="s">
        <v>132</v>
      </c>
      <c r="E111" s="105">
        <v>44302</v>
      </c>
      <c r="F111" s="98">
        <v>325185.51</v>
      </c>
      <c r="G111" s="106">
        <v>135.31280000000001</v>
      </c>
      <c r="H111" s="98">
        <v>1768.2108100000003</v>
      </c>
      <c r="I111" s="99">
        <v>1.1589959E-4</v>
      </c>
      <c r="J111" s="99">
        <f t="shared" si="1"/>
        <v>8.3235380338366229E-3</v>
      </c>
      <c r="K111" s="99">
        <f>H111/'סכום נכסי הקרן'!$C$42</f>
        <v>8.8786687984020456E-4</v>
      </c>
    </row>
    <row r="112" spans="2:11">
      <c r="B112" s="93" t="s">
        <v>1764</v>
      </c>
      <c r="C112" s="95">
        <v>5332</v>
      </c>
      <c r="D112" s="96" t="s">
        <v>130</v>
      </c>
      <c r="E112" s="105">
        <v>43318</v>
      </c>
      <c r="F112" s="98">
        <v>609319.84000000008</v>
      </c>
      <c r="G112" s="106">
        <v>109.24290000000001</v>
      </c>
      <c r="H112" s="98">
        <v>2462.8630400000006</v>
      </c>
      <c r="I112" s="99">
        <v>2.9401629629629628E-4</v>
      </c>
      <c r="J112" s="99">
        <f t="shared" si="1"/>
        <v>1.1593489910612235E-2</v>
      </c>
      <c r="K112" s="99">
        <f>H112/'סכום נכסי הקרן'!$C$42</f>
        <v>1.2366707128085939E-3</v>
      </c>
    </row>
    <row r="113" spans="2:11">
      <c r="B113" s="93" t="s">
        <v>1765</v>
      </c>
      <c r="C113" s="95">
        <v>5294</v>
      </c>
      <c r="D113" s="96" t="s">
        <v>133</v>
      </c>
      <c r="E113" s="105">
        <v>42646</v>
      </c>
      <c r="F113" s="98">
        <v>724053.84</v>
      </c>
      <c r="G113" s="106">
        <v>44.360900000000001</v>
      </c>
      <c r="H113" s="98">
        <v>1500.2139</v>
      </c>
      <c r="I113" s="99">
        <v>1.2067566666666668E-3</v>
      </c>
      <c r="J113" s="99">
        <f t="shared" si="1"/>
        <v>7.0619902247630586E-3</v>
      </c>
      <c r="K113" s="99">
        <f>H113/'סכום נכסי הקרן'!$C$42</f>
        <v>7.5329832107852825E-4</v>
      </c>
    </row>
    <row r="114" spans="2:11">
      <c r="B114" s="93" t="s">
        <v>1766</v>
      </c>
      <c r="C114" s="95">
        <v>8323</v>
      </c>
      <c r="D114" s="96" t="s">
        <v>130</v>
      </c>
      <c r="E114" s="105">
        <v>44406</v>
      </c>
      <c r="F114" s="98">
        <v>524446.64000000013</v>
      </c>
      <c r="G114" s="106">
        <v>87.685599999999994</v>
      </c>
      <c r="H114" s="98">
        <v>1701.4974600000003</v>
      </c>
      <c r="I114" s="99">
        <v>2.9624125331010452E-5</v>
      </c>
      <c r="J114" s="99">
        <f t="shared" si="1"/>
        <v>8.0094967990759023E-3</v>
      </c>
      <c r="K114" s="99">
        <f>H114/'סכום נכסי הקרן'!$C$42</f>
        <v>8.5436828704052166E-4</v>
      </c>
    </row>
    <row r="115" spans="2:11">
      <c r="B115" s="93" t="s">
        <v>1767</v>
      </c>
      <c r="C115" s="95">
        <v>7060</v>
      </c>
      <c r="D115" s="96" t="s">
        <v>132</v>
      </c>
      <c r="E115" s="105">
        <v>44197</v>
      </c>
      <c r="F115" s="98">
        <v>271440.14</v>
      </c>
      <c r="G115" s="106">
        <v>113.1347</v>
      </c>
      <c r="H115" s="98">
        <v>1234.0531800000001</v>
      </c>
      <c r="I115" s="99">
        <v>2.2514810360360359E-5</v>
      </c>
      <c r="J115" s="99">
        <f t="shared" si="1"/>
        <v>5.8090859536748512E-3</v>
      </c>
      <c r="K115" s="99">
        <f>H115/'סכום נכסי הקרן'!$C$42</f>
        <v>6.1965176340228478E-4</v>
      </c>
    </row>
    <row r="116" spans="2:11">
      <c r="B116" s="93" t="s">
        <v>1768</v>
      </c>
      <c r="C116" s="95">
        <v>9317</v>
      </c>
      <c r="D116" s="96" t="s">
        <v>132</v>
      </c>
      <c r="E116" s="105">
        <v>44545</v>
      </c>
      <c r="F116" s="98">
        <v>280403.87844399997</v>
      </c>
      <c r="G116" s="106">
        <v>103.5138</v>
      </c>
      <c r="H116" s="98">
        <v>1166.3965889240003</v>
      </c>
      <c r="I116" s="99">
        <v>7.2488434266115351E-5</v>
      </c>
      <c r="J116" s="99">
        <f t="shared" si="1"/>
        <v>5.4906045792391771E-3</v>
      </c>
      <c r="K116" s="99">
        <f>H116/'סכום נכסי הקרן'!$C$42</f>
        <v>5.8567954352920718E-4</v>
      </c>
    </row>
    <row r="117" spans="2:11">
      <c r="B117" s="93" t="s">
        <v>1769</v>
      </c>
      <c r="C117" s="94">
        <v>60833</v>
      </c>
      <c r="D117" s="96" t="s">
        <v>130</v>
      </c>
      <c r="E117" s="105">
        <v>42555</v>
      </c>
      <c r="F117" s="98">
        <v>386781.96000000008</v>
      </c>
      <c r="G117" s="106">
        <v>100</v>
      </c>
      <c r="H117" s="98">
        <v>1431.0932500000001</v>
      </c>
      <c r="I117" s="99">
        <v>1.4569978999999999E-4</v>
      </c>
      <c r="J117" s="99">
        <f t="shared" si="1"/>
        <v>6.7366170532244746E-3</v>
      </c>
      <c r="K117" s="99">
        <f>H117/'סכום נכסי הקרן'!$C$42</f>
        <v>7.1859095728403434E-4</v>
      </c>
    </row>
    <row r="118" spans="2:11">
      <c r="B118" s="93" t="s">
        <v>1770</v>
      </c>
      <c r="C118" s="95">
        <v>8313</v>
      </c>
      <c r="D118" s="96" t="s">
        <v>130</v>
      </c>
      <c r="E118" s="105">
        <v>44357</v>
      </c>
      <c r="F118" s="98">
        <v>56810.19000000001</v>
      </c>
      <c r="G118" s="106">
        <v>99.419300000000007</v>
      </c>
      <c r="H118" s="98">
        <v>208.97707000000003</v>
      </c>
      <c r="I118" s="99">
        <v>4.0655411437908497E-3</v>
      </c>
      <c r="J118" s="99">
        <f t="shared" si="1"/>
        <v>9.8372240487814818E-4</v>
      </c>
      <c r="K118" s="99">
        <f>H118/'סכום נכסי הקרן'!$C$42</f>
        <v>1.0493308719170653E-4</v>
      </c>
    </row>
    <row r="119" spans="2:11">
      <c r="B119" s="93" t="s">
        <v>1771</v>
      </c>
      <c r="C119" s="95">
        <v>6657</v>
      </c>
      <c r="D119" s="96" t="s">
        <v>130</v>
      </c>
      <c r="E119" s="105">
        <v>42916</v>
      </c>
      <c r="F119" s="98">
        <v>94679.039999999994</v>
      </c>
      <c r="G119" s="126">
        <v>0</v>
      </c>
      <c r="H119" s="126">
        <v>0</v>
      </c>
      <c r="I119" s="99">
        <v>4.0639151559519809E-3</v>
      </c>
      <c r="J119" s="99">
        <f t="shared" ref="J119:J123" si="2">IFERROR(H119/$H$11,0)</f>
        <v>0</v>
      </c>
      <c r="K119" s="99">
        <f>H119/'סכום נכסי הקרן'!$C$42</f>
        <v>0</v>
      </c>
    </row>
    <row r="120" spans="2:11">
      <c r="B120" s="93" t="s">
        <v>1772</v>
      </c>
      <c r="C120" s="95">
        <v>7009</v>
      </c>
      <c r="D120" s="96" t="s">
        <v>130</v>
      </c>
      <c r="E120" s="105">
        <v>42916</v>
      </c>
      <c r="F120" s="98">
        <v>65393.94000000001</v>
      </c>
      <c r="G120" s="106">
        <v>96.946600000000004</v>
      </c>
      <c r="H120" s="98">
        <v>234.56964000000005</v>
      </c>
      <c r="I120" s="99">
        <v>4.0639148281021971E-3</v>
      </c>
      <c r="J120" s="99">
        <f t="shared" si="2"/>
        <v>1.1041948782811505E-3</v>
      </c>
      <c r="K120" s="99">
        <f>H120/'סכום נכסי הקרן'!$C$42</f>
        <v>1.1778381468668889E-4</v>
      </c>
    </row>
    <row r="121" spans="2:11">
      <c r="B121" s="93" t="s">
        <v>1773</v>
      </c>
      <c r="C121" s="95">
        <v>7987</v>
      </c>
      <c r="D121" s="96" t="s">
        <v>130</v>
      </c>
      <c r="E121" s="105">
        <v>42916</v>
      </c>
      <c r="F121" s="98">
        <v>76602.170000000013</v>
      </c>
      <c r="G121" s="106">
        <v>98.843800000000002</v>
      </c>
      <c r="H121" s="98">
        <v>280.15105000000005</v>
      </c>
      <c r="I121" s="99">
        <v>4.0639460015680119E-3</v>
      </c>
      <c r="J121" s="99">
        <f t="shared" si="2"/>
        <v>1.3187612623487273E-3</v>
      </c>
      <c r="K121" s="99">
        <f>H121/'סכום נכסי הקרן'!$C$42</f>
        <v>1.4067148398864111E-4</v>
      </c>
    </row>
    <row r="122" spans="2:11">
      <c r="B122" s="93" t="s">
        <v>1774</v>
      </c>
      <c r="C122" s="95">
        <v>7988</v>
      </c>
      <c r="D122" s="96" t="s">
        <v>130</v>
      </c>
      <c r="E122" s="105">
        <v>42916</v>
      </c>
      <c r="F122" s="98">
        <v>76551.630000000019</v>
      </c>
      <c r="G122" s="106">
        <v>0.68720000000000003</v>
      </c>
      <c r="H122" s="98">
        <v>1.9464200000000003</v>
      </c>
      <c r="I122" s="99">
        <v>4.0639460015680119E-3</v>
      </c>
      <c r="J122" s="99">
        <f t="shared" si="2"/>
        <v>9.1624261135584157E-6</v>
      </c>
      <c r="K122" s="99">
        <f>H122/'סכום נכסי הקרן'!$C$42</f>
        <v>9.7735057521708684E-7</v>
      </c>
    </row>
    <row r="123" spans="2:11">
      <c r="B123" s="93" t="s">
        <v>1775</v>
      </c>
      <c r="C123" s="95">
        <v>8271</v>
      </c>
      <c r="D123" s="96" t="s">
        <v>130</v>
      </c>
      <c r="E123" s="105">
        <v>42916</v>
      </c>
      <c r="F123" s="98">
        <v>50950.970000000008</v>
      </c>
      <c r="G123" s="106">
        <v>104.7855</v>
      </c>
      <c r="H123" s="98">
        <v>197.54015000000001</v>
      </c>
      <c r="I123" s="99">
        <v>4.0639133333333329E-3</v>
      </c>
      <c r="J123" s="99">
        <f t="shared" si="2"/>
        <v>9.2988513724491441E-4</v>
      </c>
      <c r="K123" s="99">
        <f>H123/'סכום נכסי הקרן'!$C$42</f>
        <v>9.9190297690616411E-5</v>
      </c>
    </row>
    <row r="124" spans="2:11">
      <c r="B124" s="93" t="s">
        <v>1776</v>
      </c>
      <c r="C124" s="94">
        <v>60834</v>
      </c>
      <c r="D124" s="96" t="s">
        <v>130</v>
      </c>
      <c r="E124" s="105">
        <v>42555</v>
      </c>
      <c r="F124" s="98">
        <v>30149.190000000006</v>
      </c>
      <c r="G124" s="106">
        <v>100</v>
      </c>
      <c r="H124" s="98">
        <v>111.55200000000002</v>
      </c>
      <c r="I124" s="99">
        <v>1.5179150999999999E-4</v>
      </c>
      <c r="J124" s="99">
        <f t="shared" si="1"/>
        <v>5.2511120817689324E-4</v>
      </c>
      <c r="K124" s="99">
        <f>H124/'סכום נכסי הקרן'!$C$42</f>
        <v>5.6013302045096366E-5</v>
      </c>
    </row>
    <row r="125" spans="2:11">
      <c r="B125" s="93" t="s">
        <v>1777</v>
      </c>
      <c r="C125" s="94">
        <v>87957</v>
      </c>
      <c r="D125" s="96" t="s">
        <v>132</v>
      </c>
      <c r="E125" s="105">
        <v>44895</v>
      </c>
      <c r="F125" s="98">
        <v>45635.519999999997</v>
      </c>
      <c r="G125" s="106">
        <v>100</v>
      </c>
      <c r="H125" s="98">
        <v>183.38634000000002</v>
      </c>
      <c r="I125" s="99">
        <v>7.6861229999999997E-5</v>
      </c>
      <c r="J125" s="99">
        <f t="shared" si="1"/>
        <v>8.6325859294802878E-4</v>
      </c>
      <c r="K125" s="99">
        <f>H125/'סכום נכסי הקרן'!$C$42</f>
        <v>9.2083283610914517E-5</v>
      </c>
    </row>
    <row r="126" spans="2:11">
      <c r="B126" s="93" t="s">
        <v>1778</v>
      </c>
      <c r="C126" s="94">
        <v>87958</v>
      </c>
      <c r="D126" s="96" t="s">
        <v>132</v>
      </c>
      <c r="E126" s="105">
        <v>44895</v>
      </c>
      <c r="F126" s="98">
        <v>34226.640000000007</v>
      </c>
      <c r="G126" s="106">
        <v>100</v>
      </c>
      <c r="H126" s="98">
        <v>137.53975000000003</v>
      </c>
      <c r="I126" s="99">
        <v>7.1753960000000002E-5</v>
      </c>
      <c r="J126" s="99">
        <f t="shared" si="1"/>
        <v>6.4744392117441056E-4</v>
      </c>
      <c r="K126" s="99">
        <f>H126/'סכום נכסי הקרן'!$C$42</f>
        <v>6.9062460197549512E-5</v>
      </c>
    </row>
    <row r="127" spans="2:11">
      <c r="B127" s="93" t="s">
        <v>1779</v>
      </c>
      <c r="C127" s="95">
        <v>9600</v>
      </c>
      <c r="D127" s="96" t="s">
        <v>130</v>
      </c>
      <c r="E127" s="105">
        <v>44967</v>
      </c>
      <c r="F127" s="98">
        <v>183675.32729900003</v>
      </c>
      <c r="G127" s="106">
        <v>100.3535</v>
      </c>
      <c r="H127" s="98">
        <v>682.00109260200009</v>
      </c>
      <c r="I127" s="99">
        <v>7.3470137919918609E-4</v>
      </c>
      <c r="J127" s="99">
        <f t="shared" si="1"/>
        <v>3.2103988966060439E-3</v>
      </c>
      <c r="K127" s="99">
        <f>H127/'סכום נכסי הקרן'!$C$42</f>
        <v>3.4245135179110695E-4</v>
      </c>
    </row>
    <row r="128" spans="2:11">
      <c r="B128" s="93" t="s">
        <v>1780</v>
      </c>
      <c r="C128" s="95">
        <v>7991</v>
      </c>
      <c r="D128" s="96" t="s">
        <v>130</v>
      </c>
      <c r="E128" s="105">
        <v>44105</v>
      </c>
      <c r="F128" s="98">
        <v>334331.82000000007</v>
      </c>
      <c r="G128" s="106">
        <v>113.50579999999999</v>
      </c>
      <c r="H128" s="98">
        <v>1404.0982100000001</v>
      </c>
      <c r="I128" s="99">
        <v>5.7515811111111111E-5</v>
      </c>
      <c r="J128" s="99">
        <f t="shared" si="1"/>
        <v>6.6095427016289532E-3</v>
      </c>
      <c r="K128" s="99">
        <f>H128/'סכום נכסי הקרן'!$C$42</f>
        <v>7.0503601134635986E-4</v>
      </c>
    </row>
    <row r="129" spans="2:11">
      <c r="B129" s="93" t="s">
        <v>1781</v>
      </c>
      <c r="C129" s="95">
        <v>9229</v>
      </c>
      <c r="D129" s="96" t="s">
        <v>130</v>
      </c>
      <c r="E129" s="105">
        <v>44735</v>
      </c>
      <c r="F129" s="98">
        <v>88835.87</v>
      </c>
      <c r="G129" s="106">
        <v>99.064599999999999</v>
      </c>
      <c r="H129" s="98">
        <v>325.61813000000006</v>
      </c>
      <c r="I129" s="99">
        <v>2.9611957333333335E-4</v>
      </c>
      <c r="J129" s="99">
        <f t="shared" si="1"/>
        <v>1.5327894582670026E-3</v>
      </c>
      <c r="K129" s="99">
        <f>H129/'סכום נכסי הקרן'!$C$42</f>
        <v>1.6350174507897172E-4</v>
      </c>
    </row>
    <row r="130" spans="2:11">
      <c r="B130" s="93" t="s">
        <v>1782</v>
      </c>
      <c r="C130" s="95">
        <v>9385</v>
      </c>
      <c r="D130" s="96" t="s">
        <v>132</v>
      </c>
      <c r="E130" s="105">
        <v>44896</v>
      </c>
      <c r="F130" s="98">
        <v>150572.50000000003</v>
      </c>
      <c r="G130" s="106">
        <v>101.77809999999999</v>
      </c>
      <c r="H130" s="98">
        <v>615.83443999999997</v>
      </c>
      <c r="I130" s="99">
        <v>3.6522951111111113E-4</v>
      </c>
      <c r="J130" s="99">
        <f t="shared" si="1"/>
        <v>2.8989311426540123E-3</v>
      </c>
      <c r="K130" s="99">
        <f>H130/'סכום נכסי הקרן'!$C$42</f>
        <v>3.0922727066742654E-4</v>
      </c>
    </row>
    <row r="131" spans="2:11">
      <c r="B131" s="93" t="s">
        <v>1783</v>
      </c>
      <c r="C131" s="95">
        <v>7027</v>
      </c>
      <c r="D131" s="96" t="s">
        <v>133</v>
      </c>
      <c r="E131" s="105">
        <v>43738</v>
      </c>
      <c r="F131" s="98">
        <v>312184.01</v>
      </c>
      <c r="G131" s="106">
        <v>113.4568</v>
      </c>
      <c r="H131" s="98">
        <v>1654.3338700000004</v>
      </c>
      <c r="I131" s="99">
        <v>1.3007667083333335E-4</v>
      </c>
      <c r="J131" s="99">
        <f t="shared" si="1"/>
        <v>7.7874825839398254E-3</v>
      </c>
      <c r="K131" s="99">
        <f>H131/'סכום נכסי הקרן'!$C$42</f>
        <v>8.306861620028614E-4</v>
      </c>
    </row>
    <row r="132" spans="2:11">
      <c r="B132" s="93" t="s">
        <v>1784</v>
      </c>
      <c r="C132" s="95">
        <v>9246</v>
      </c>
      <c r="D132" s="96" t="s">
        <v>132</v>
      </c>
      <c r="E132" s="105">
        <v>44816</v>
      </c>
      <c r="F132" s="98">
        <v>317493.00000000006</v>
      </c>
      <c r="G132" s="106">
        <v>88.216899999999995</v>
      </c>
      <c r="H132" s="98">
        <v>1125.5114500000002</v>
      </c>
      <c r="I132" s="99">
        <v>1.9500397727272728E-4</v>
      </c>
      <c r="J132" s="99">
        <f t="shared" si="1"/>
        <v>5.2981450563542283E-3</v>
      </c>
      <c r="K132" s="99">
        <f>H132/'סכום נכסי הקרן'!$C$42</f>
        <v>5.6515000003643477E-4</v>
      </c>
    </row>
    <row r="133" spans="2:11">
      <c r="B133" s="93" t="s">
        <v>1785</v>
      </c>
      <c r="C133" s="95">
        <v>9245</v>
      </c>
      <c r="D133" s="96" t="s">
        <v>130</v>
      </c>
      <c r="E133" s="105">
        <v>44816</v>
      </c>
      <c r="F133" s="98">
        <v>29742.570000000003</v>
      </c>
      <c r="G133" s="106">
        <v>100.83</v>
      </c>
      <c r="H133" s="98">
        <v>110.96089000000002</v>
      </c>
      <c r="I133" s="99">
        <v>2.0931666666666667E-4</v>
      </c>
      <c r="J133" s="99">
        <f t="shared" si="1"/>
        <v>5.2232866294000418E-4</v>
      </c>
      <c r="K133" s="99">
        <f>H133/'סכום נכסי הקרן'!$C$42</f>
        <v>5.5716489590170617E-5</v>
      </c>
    </row>
    <row r="134" spans="2:11">
      <c r="B134" s="93" t="s">
        <v>1786</v>
      </c>
      <c r="C134" s="95">
        <v>9534</v>
      </c>
      <c r="D134" s="96" t="s">
        <v>132</v>
      </c>
      <c r="E134" s="105">
        <v>45007</v>
      </c>
      <c r="F134" s="98">
        <v>73040.033272999994</v>
      </c>
      <c r="G134" s="106">
        <v>100.5012</v>
      </c>
      <c r="H134" s="98">
        <v>294.98245281300007</v>
      </c>
      <c r="I134" s="99">
        <v>7.304004115030972E-4</v>
      </c>
      <c r="J134" s="99">
        <f t="shared" si="1"/>
        <v>1.3885774543497009E-3</v>
      </c>
      <c r="K134" s="99">
        <f>H134/'סכום נכסי הקרן'!$C$42</f>
        <v>1.4811873590269968E-4</v>
      </c>
    </row>
    <row r="135" spans="2:11">
      <c r="B135" s="93" t="s">
        <v>1787</v>
      </c>
      <c r="C135" s="95">
        <v>8412</v>
      </c>
      <c r="D135" s="96" t="s">
        <v>132</v>
      </c>
      <c r="E135" s="105">
        <v>44440</v>
      </c>
      <c r="F135" s="98">
        <v>68518.3</v>
      </c>
      <c r="G135" s="106">
        <v>104.2736</v>
      </c>
      <c r="H135" s="98">
        <v>287.10775999999998</v>
      </c>
      <c r="I135" s="99">
        <v>3.8065708777777779E-4</v>
      </c>
      <c r="J135" s="99">
        <f t="shared" si="1"/>
        <v>1.3515087379030537E-3</v>
      </c>
      <c r="K135" s="99">
        <f>H135/'סכום נכסי הקרן'!$C$42</f>
        <v>1.4416463784038864E-4</v>
      </c>
    </row>
    <row r="136" spans="2:11">
      <c r="B136" s="93" t="s">
        <v>1788</v>
      </c>
      <c r="C136" s="95">
        <v>9495</v>
      </c>
      <c r="D136" s="96" t="s">
        <v>130</v>
      </c>
      <c r="E136" s="105">
        <v>44980</v>
      </c>
      <c r="F136" s="98">
        <v>213586.35000000003</v>
      </c>
      <c r="G136" s="106">
        <v>100.3541</v>
      </c>
      <c r="H136" s="98">
        <v>793.06785000000013</v>
      </c>
      <c r="I136" s="99">
        <v>4.9949200000000003E-4</v>
      </c>
      <c r="J136" s="99">
        <f t="shared" si="1"/>
        <v>3.7332259115009244E-3</v>
      </c>
      <c r="K136" s="99">
        <f>H136/'סכום נכסי הקרן'!$C$42</f>
        <v>3.9822100028959748E-4</v>
      </c>
    </row>
    <row r="137" spans="2:11">
      <c r="B137" s="93" t="s">
        <v>1789</v>
      </c>
      <c r="C137" s="95">
        <v>7018</v>
      </c>
      <c r="D137" s="96" t="s">
        <v>130</v>
      </c>
      <c r="E137" s="105">
        <v>43525</v>
      </c>
      <c r="F137" s="98">
        <v>500129.60000000009</v>
      </c>
      <c r="G137" s="106">
        <v>109.1545</v>
      </c>
      <c r="H137" s="98">
        <v>2019.8816900000004</v>
      </c>
      <c r="I137" s="99">
        <v>3.0893940454545454E-5</v>
      </c>
      <c r="J137" s="99">
        <f t="shared" si="1"/>
        <v>9.508233959142685E-3</v>
      </c>
      <c r="K137" s="99">
        <f>H137/'סכום נכסי הקרן'!$C$42</f>
        <v>1.0142376936077319E-3</v>
      </c>
    </row>
    <row r="138" spans="2:11">
      <c r="B138" s="93" t="s">
        <v>1790</v>
      </c>
      <c r="C138" s="95">
        <v>8287</v>
      </c>
      <c r="D138" s="96" t="s">
        <v>130</v>
      </c>
      <c r="E138" s="105">
        <v>43800</v>
      </c>
      <c r="F138" s="98">
        <v>103057.22000000002</v>
      </c>
      <c r="G138" s="106">
        <v>211.35</v>
      </c>
      <c r="H138" s="98">
        <v>805.90229000000011</v>
      </c>
      <c r="I138" s="99">
        <v>7.8594643939393935E-4</v>
      </c>
      <c r="J138" s="99">
        <f t="shared" si="1"/>
        <v>3.7936417560816924E-3</v>
      </c>
      <c r="K138" s="99">
        <f>H138/'סכום נכסי הקרן'!$C$42</f>
        <v>4.0466552270335669E-4</v>
      </c>
    </row>
    <row r="139" spans="2:11">
      <c r="B139" s="93" t="s">
        <v>1791</v>
      </c>
      <c r="C139" s="94">
        <v>1181106</v>
      </c>
      <c r="D139" s="96" t="s">
        <v>130</v>
      </c>
      <c r="E139" s="105">
        <v>44287</v>
      </c>
      <c r="F139" s="98">
        <v>77886.300000000017</v>
      </c>
      <c r="G139" s="106">
        <v>122.12390000000001</v>
      </c>
      <c r="H139" s="98">
        <v>351.93583000000007</v>
      </c>
      <c r="I139" s="99">
        <v>5.4436386666666667E-4</v>
      </c>
      <c r="J139" s="99">
        <f t="shared" ref="J139:J202" si="3">IFERROR(H139/$H$11,0)</f>
        <v>1.6566753522306878E-3</v>
      </c>
      <c r="K139" s="99">
        <f>H139/'סכום נכסי הקרן'!$C$42</f>
        <v>1.7671658012659286E-4</v>
      </c>
    </row>
    <row r="140" spans="2:11">
      <c r="B140" s="93" t="s">
        <v>1792</v>
      </c>
      <c r="C140" s="94">
        <v>62171</v>
      </c>
      <c r="D140" s="96" t="s">
        <v>130</v>
      </c>
      <c r="E140" s="105">
        <v>42549</v>
      </c>
      <c r="F140" s="98">
        <v>54785.290000000008</v>
      </c>
      <c r="G140" s="106">
        <v>100</v>
      </c>
      <c r="H140" s="98">
        <v>202.70559000000003</v>
      </c>
      <c r="I140" s="99">
        <v>1.1602710000000001E-5</v>
      </c>
      <c r="J140" s="99">
        <f t="shared" si="3"/>
        <v>9.5420052772796505E-4</v>
      </c>
      <c r="K140" s="99">
        <f>H140/'סכום נכסי הקרן'!$C$42</f>
        <v>1.0178400601423073E-4</v>
      </c>
    </row>
    <row r="141" spans="2:11">
      <c r="B141" s="93" t="s">
        <v>1793</v>
      </c>
      <c r="C141" s="94">
        <v>62172</v>
      </c>
      <c r="D141" s="96" t="s">
        <v>130</v>
      </c>
      <c r="E141" s="105">
        <v>42549</v>
      </c>
      <c r="F141" s="98">
        <v>142072.28000000003</v>
      </c>
      <c r="G141" s="106">
        <v>100</v>
      </c>
      <c r="H141" s="98">
        <v>525.66744999999992</v>
      </c>
      <c r="I141" s="99">
        <v>5.2445029999999999E-5</v>
      </c>
      <c r="J141" s="99">
        <f t="shared" si="3"/>
        <v>2.4744860672042319E-3</v>
      </c>
      <c r="K141" s="99">
        <f>H141/'סכום נכסי הקרן'!$C$42</f>
        <v>2.639519654701447E-4</v>
      </c>
    </row>
    <row r="142" spans="2:11">
      <c r="B142" s="93" t="s">
        <v>1794</v>
      </c>
      <c r="C142" s="94">
        <v>62173</v>
      </c>
      <c r="D142" s="96" t="s">
        <v>130</v>
      </c>
      <c r="E142" s="105">
        <v>42549</v>
      </c>
      <c r="F142" s="98">
        <v>340172.23</v>
      </c>
      <c r="G142" s="106">
        <v>100</v>
      </c>
      <c r="H142" s="98">
        <v>1258.6372500000002</v>
      </c>
      <c r="I142" s="99">
        <v>3.3716344E-4</v>
      </c>
      <c r="J142" s="99">
        <f t="shared" si="3"/>
        <v>5.924811092619965E-3</v>
      </c>
      <c r="K142" s="99">
        <f>H142/'סכום נכסי הקרן'!$C$42</f>
        <v>6.3199609553804027E-4</v>
      </c>
    </row>
    <row r="143" spans="2:11">
      <c r="B143" s="93" t="s">
        <v>1795</v>
      </c>
      <c r="C143" s="94">
        <v>87956</v>
      </c>
      <c r="D143" s="96" t="s">
        <v>132</v>
      </c>
      <c r="E143" s="105">
        <v>44837</v>
      </c>
      <c r="F143" s="98">
        <v>29253.540000000005</v>
      </c>
      <c r="G143" s="106">
        <v>100</v>
      </c>
      <c r="H143" s="98">
        <v>117.55535000000002</v>
      </c>
      <c r="I143" s="99">
        <v>3.8413739999999997E-5</v>
      </c>
      <c r="J143" s="99">
        <f t="shared" si="3"/>
        <v>5.5337091102048851E-4</v>
      </c>
      <c r="K143" s="99">
        <f>H143/'סכום נכסי הקרן'!$C$42</f>
        <v>5.9027747835691148E-5</v>
      </c>
    </row>
    <row r="144" spans="2:11">
      <c r="B144" s="93" t="s">
        <v>1796</v>
      </c>
      <c r="C144" s="95">
        <v>8299</v>
      </c>
      <c r="D144" s="96" t="s">
        <v>133</v>
      </c>
      <c r="E144" s="105">
        <v>44286</v>
      </c>
      <c r="F144" s="98">
        <v>176100.24</v>
      </c>
      <c r="G144" s="106">
        <v>100.87390000000001</v>
      </c>
      <c r="H144" s="98">
        <v>829.69931999999994</v>
      </c>
      <c r="I144" s="99">
        <v>6.8305565591397853E-4</v>
      </c>
      <c r="J144" s="99">
        <f t="shared" si="3"/>
        <v>3.9056620441475422E-3</v>
      </c>
      <c r="K144" s="99">
        <f>H144/'סכום נכסי הקרן'!$C$42</f>
        <v>4.166146605867313E-4</v>
      </c>
    </row>
    <row r="145" spans="2:11">
      <c r="B145" s="93" t="s">
        <v>1797</v>
      </c>
      <c r="C145" s="95">
        <v>5326</v>
      </c>
      <c r="D145" s="96" t="s">
        <v>133</v>
      </c>
      <c r="E145" s="105">
        <v>43220</v>
      </c>
      <c r="F145" s="98">
        <v>927147.31000000017</v>
      </c>
      <c r="G145" s="106">
        <v>92.826899999999995</v>
      </c>
      <c r="H145" s="98">
        <v>4019.8011000000006</v>
      </c>
      <c r="I145" s="99">
        <v>6.7515546923076924E-4</v>
      </c>
      <c r="J145" s="99">
        <f t="shared" si="3"/>
        <v>1.8922499034098934E-2</v>
      </c>
      <c r="K145" s="99">
        <f>H145/'סכום נכסי הקרן'!$C$42</f>
        <v>2.0184517819089808E-3</v>
      </c>
    </row>
    <row r="146" spans="2:11">
      <c r="B146" s="93" t="s">
        <v>1798</v>
      </c>
      <c r="C146" s="95">
        <v>7036</v>
      </c>
      <c r="D146" s="96" t="s">
        <v>130</v>
      </c>
      <c r="E146" s="105">
        <v>37987</v>
      </c>
      <c r="F146" s="98">
        <v>1293946.6700000002</v>
      </c>
      <c r="G146" s="106">
        <v>128.74770000000001</v>
      </c>
      <c r="H146" s="98">
        <v>6163.928350000001</v>
      </c>
      <c r="I146" s="99">
        <v>6.353218421052631E-5</v>
      </c>
      <c r="J146" s="99">
        <f t="shared" si="3"/>
        <v>2.9015596878445064E-2</v>
      </c>
      <c r="K146" s="99">
        <f>H146/'סכום נכסי הקרן'!$C$42</f>
        <v>3.0950765602847322E-3</v>
      </c>
    </row>
    <row r="147" spans="2:11">
      <c r="B147" s="93" t="s">
        <v>1799</v>
      </c>
      <c r="C147" s="94">
        <v>62174</v>
      </c>
      <c r="D147" s="96" t="s">
        <v>130</v>
      </c>
      <c r="E147" s="105">
        <v>42549</v>
      </c>
      <c r="F147" s="98">
        <v>104898.76000000002</v>
      </c>
      <c r="G147" s="106">
        <v>100</v>
      </c>
      <c r="H147" s="98">
        <v>388.12540000000007</v>
      </c>
      <c r="I147" s="99">
        <v>1.5959610999999999E-4</v>
      </c>
      <c r="J147" s="99">
        <f t="shared" si="3"/>
        <v>1.8270313191887187E-3</v>
      </c>
      <c r="K147" s="99">
        <f>H147/'סכום נכסי הקרן'!$C$42</f>
        <v>1.9488835037985734E-4</v>
      </c>
    </row>
    <row r="148" spans="2:11">
      <c r="B148" s="93" t="s">
        <v>1800</v>
      </c>
      <c r="C148" s="94">
        <v>60837</v>
      </c>
      <c r="D148" s="96" t="s">
        <v>130</v>
      </c>
      <c r="E148" s="105">
        <v>42555</v>
      </c>
      <c r="F148" s="98">
        <v>50965.030000000006</v>
      </c>
      <c r="G148" s="106">
        <v>100</v>
      </c>
      <c r="H148" s="98">
        <v>188.57063000000002</v>
      </c>
      <c r="I148" s="99">
        <v>7.7599949999999999E-5</v>
      </c>
      <c r="J148" s="99">
        <f t="shared" si="3"/>
        <v>8.8766271645490799E-4</v>
      </c>
      <c r="K148" s="99">
        <f>H148/'סכום נכסי הקרן'!$C$42</f>
        <v>9.4686457033707234E-5</v>
      </c>
    </row>
    <row r="149" spans="2:11">
      <c r="B149" s="93" t="s">
        <v>1801</v>
      </c>
      <c r="C149" s="95">
        <v>5309</v>
      </c>
      <c r="D149" s="96" t="s">
        <v>130</v>
      </c>
      <c r="E149" s="105">
        <v>42795</v>
      </c>
      <c r="F149" s="98">
        <v>644145.55000000016</v>
      </c>
      <c r="G149" s="106">
        <v>123.2107</v>
      </c>
      <c r="H149" s="98">
        <v>2936.5280899999998</v>
      </c>
      <c r="I149" s="99">
        <v>8.7622100000000005E-4</v>
      </c>
      <c r="J149" s="99">
        <f t="shared" si="3"/>
        <v>1.3823183924853738E-2</v>
      </c>
      <c r="K149" s="99">
        <f>H149/'סכום נכסי הקרן'!$C$42</f>
        <v>1.4745108547500707E-3</v>
      </c>
    </row>
    <row r="150" spans="2:11">
      <c r="B150" s="93" t="s">
        <v>1802</v>
      </c>
      <c r="C150" s="95">
        <v>7046</v>
      </c>
      <c r="D150" s="96" t="s">
        <v>130</v>
      </c>
      <c r="E150" s="105">
        <v>43795</v>
      </c>
      <c r="F150" s="98">
        <v>302104.65999999997</v>
      </c>
      <c r="G150" s="106">
        <v>145.29949999999999</v>
      </c>
      <c r="H150" s="98">
        <v>1624.1392700000004</v>
      </c>
      <c r="I150" s="99">
        <v>3.4846362222222226E-5</v>
      </c>
      <c r="J150" s="99">
        <f t="shared" si="3"/>
        <v>7.6453468724651946E-3</v>
      </c>
      <c r="K150" s="99">
        <f>H150/'סכום נכסי הקרן'!$C$42</f>
        <v>8.155246297136073E-4</v>
      </c>
    </row>
    <row r="151" spans="2:11">
      <c r="B151" s="93" t="s">
        <v>1803</v>
      </c>
      <c r="C151" s="95">
        <v>8315</v>
      </c>
      <c r="D151" s="96" t="s">
        <v>130</v>
      </c>
      <c r="E151" s="105">
        <v>44337</v>
      </c>
      <c r="F151" s="98">
        <v>512773.15000000008</v>
      </c>
      <c r="G151" s="106">
        <v>91.9084</v>
      </c>
      <c r="H151" s="98">
        <v>1743.7419200000004</v>
      </c>
      <c r="I151" s="99">
        <v>9.555454032894737E-5</v>
      </c>
      <c r="J151" s="99">
        <f t="shared" si="3"/>
        <v>8.2083550842646964E-3</v>
      </c>
      <c r="K151" s="99">
        <f>H151/'סכום נכסי הקרן'!$C$42</f>
        <v>8.7558038272425663E-4</v>
      </c>
    </row>
    <row r="152" spans="2:11">
      <c r="B152" s="93" t="s">
        <v>1804</v>
      </c>
      <c r="C152" s="94">
        <v>62175</v>
      </c>
      <c r="D152" s="96" t="s">
        <v>130</v>
      </c>
      <c r="E152" s="105">
        <v>42549</v>
      </c>
      <c r="F152" s="98">
        <v>297330.77000000008</v>
      </c>
      <c r="G152" s="106">
        <v>100</v>
      </c>
      <c r="H152" s="98">
        <v>1100.1238500000004</v>
      </c>
      <c r="I152" s="99">
        <v>2.3788039999999999E-5</v>
      </c>
      <c r="J152" s="99">
        <f t="shared" si="3"/>
        <v>5.178637442786461E-3</v>
      </c>
      <c r="K152" s="99">
        <f>H152/'סכום נכסי הקרן'!$C$42</f>
        <v>5.5240219356949497E-4</v>
      </c>
    </row>
    <row r="153" spans="2:11">
      <c r="B153" s="93" t="s">
        <v>1805</v>
      </c>
      <c r="C153" s="94">
        <v>62176</v>
      </c>
      <c r="D153" s="96" t="s">
        <v>130</v>
      </c>
      <c r="E153" s="105">
        <v>42549</v>
      </c>
      <c r="F153" s="98">
        <v>82897.080000000016</v>
      </c>
      <c r="G153" s="106">
        <v>100</v>
      </c>
      <c r="H153" s="98">
        <v>306.7192</v>
      </c>
      <c r="I153" s="99">
        <v>4.0643609999999999E-5</v>
      </c>
      <c r="J153" s="99">
        <f t="shared" si="3"/>
        <v>1.4438261051621674E-3</v>
      </c>
      <c r="K153" s="99">
        <f>H153/'סכום נכסי הקרן'!$C$42</f>
        <v>1.5401207681287936E-4</v>
      </c>
    </row>
    <row r="154" spans="2:11">
      <c r="B154" s="93" t="s">
        <v>1806</v>
      </c>
      <c r="C154" s="95">
        <v>8296</v>
      </c>
      <c r="D154" s="96" t="s">
        <v>130</v>
      </c>
      <c r="E154" s="105">
        <v>44085</v>
      </c>
      <c r="F154" s="98">
        <v>199703.00000000003</v>
      </c>
      <c r="G154" s="106">
        <v>121.708</v>
      </c>
      <c r="H154" s="98">
        <v>899.30176000000017</v>
      </c>
      <c r="I154" s="99">
        <v>6.3584230769230771E-5</v>
      </c>
      <c r="J154" s="99">
        <f t="shared" si="3"/>
        <v>4.2333031564580322E-3</v>
      </c>
      <c r="K154" s="99">
        <f>H154/'סכום נכסי הקרן'!$C$42</f>
        <v>4.5156394428218916E-4</v>
      </c>
    </row>
    <row r="155" spans="2:11">
      <c r="B155" s="93" t="s">
        <v>1807</v>
      </c>
      <c r="C155" s="94">
        <v>87955</v>
      </c>
      <c r="D155" s="96" t="s">
        <v>132</v>
      </c>
      <c r="E155" s="105">
        <v>44827</v>
      </c>
      <c r="F155" s="98">
        <v>34226.640000000007</v>
      </c>
      <c r="G155" s="106">
        <v>100</v>
      </c>
      <c r="H155" s="98">
        <v>137.53975000000003</v>
      </c>
      <c r="I155" s="99">
        <v>6.1631760000000006E-5</v>
      </c>
      <c r="J155" s="99">
        <f t="shared" si="3"/>
        <v>6.4744392117441056E-4</v>
      </c>
      <c r="K155" s="99">
        <f>H155/'סכום נכסי הקרן'!$C$42</f>
        <v>6.9062460197549512E-5</v>
      </c>
    </row>
    <row r="156" spans="2:11">
      <c r="B156" s="93" t="s">
        <v>1808</v>
      </c>
      <c r="C156" s="94">
        <v>84031</v>
      </c>
      <c r="D156" s="96" t="s">
        <v>130</v>
      </c>
      <c r="E156" s="105">
        <v>44314</v>
      </c>
      <c r="F156" s="98">
        <v>42824.500000000007</v>
      </c>
      <c r="G156" s="106">
        <v>100</v>
      </c>
      <c r="H156" s="98">
        <v>158.45064000000005</v>
      </c>
      <c r="I156" s="99">
        <v>7.0851123000000005E-4</v>
      </c>
      <c r="J156" s="99">
        <f t="shared" si="3"/>
        <v>7.4587821829103895E-4</v>
      </c>
      <c r="K156" s="99">
        <f>H156/'סכום נכסי הקרן'!$C$42</f>
        <v>7.9562388460617739E-5</v>
      </c>
    </row>
    <row r="157" spans="2:11">
      <c r="B157" s="93" t="s">
        <v>1809</v>
      </c>
      <c r="C157" s="95">
        <v>6653</v>
      </c>
      <c r="D157" s="96" t="s">
        <v>130</v>
      </c>
      <c r="E157" s="105">
        <v>39264</v>
      </c>
      <c r="F157" s="98">
        <v>3145541.6100000008</v>
      </c>
      <c r="G157" s="106">
        <v>90.406899999999993</v>
      </c>
      <c r="H157" s="98">
        <v>10522.01065</v>
      </c>
      <c r="I157" s="99">
        <v>7.9174565626247796E-5</v>
      </c>
      <c r="J157" s="99">
        <f t="shared" si="3"/>
        <v>4.9530494521583084E-2</v>
      </c>
      <c r="K157" s="99">
        <f>H157/'סכום נכסי הקרן'!$C$42</f>
        <v>5.2833885601349202E-3</v>
      </c>
    </row>
    <row r="158" spans="2:11">
      <c r="B158" s="93" t="s">
        <v>1810</v>
      </c>
      <c r="C158" s="95">
        <v>8410</v>
      </c>
      <c r="D158" s="96" t="s">
        <v>132</v>
      </c>
      <c r="E158" s="105">
        <v>44651</v>
      </c>
      <c r="F158" s="98">
        <v>66582.658637</v>
      </c>
      <c r="G158" s="106">
        <v>117.68559999999999</v>
      </c>
      <c r="H158" s="98">
        <v>314.88243175500003</v>
      </c>
      <c r="I158" s="99">
        <v>2.017656320259257E-4</v>
      </c>
      <c r="J158" s="99">
        <f t="shared" si="3"/>
        <v>1.4822530673815454E-3</v>
      </c>
      <c r="K158" s="99">
        <f>H158/'סכום נכסי הקרן'!$C$42</f>
        <v>1.5811105814855187E-4</v>
      </c>
    </row>
    <row r="159" spans="2:11">
      <c r="B159" s="93" t="s">
        <v>1811</v>
      </c>
      <c r="C159" s="95">
        <v>7001</v>
      </c>
      <c r="D159" s="96" t="s">
        <v>132</v>
      </c>
      <c r="E159" s="105">
        <v>43602</v>
      </c>
      <c r="F159" s="98">
        <v>270112.48000000004</v>
      </c>
      <c r="G159" s="106">
        <v>67.743700000000004</v>
      </c>
      <c r="H159" s="98">
        <v>735.32197000000019</v>
      </c>
      <c r="I159" s="99">
        <v>4.6671444999999995E-4</v>
      </c>
      <c r="J159" s="99">
        <f t="shared" si="3"/>
        <v>3.4613974475196613E-3</v>
      </c>
      <c r="K159" s="99">
        <f>H159/'סכום נכסי הקרן'!$C$42</f>
        <v>3.6922521878590518E-4</v>
      </c>
    </row>
    <row r="160" spans="2:11">
      <c r="B160" s="93" t="s">
        <v>1812</v>
      </c>
      <c r="C160" s="95">
        <v>8319</v>
      </c>
      <c r="D160" s="96" t="s">
        <v>132</v>
      </c>
      <c r="E160" s="105">
        <v>44377</v>
      </c>
      <c r="F160" s="98">
        <v>116884.81000000001</v>
      </c>
      <c r="G160" s="106">
        <v>105.889</v>
      </c>
      <c r="H160" s="98">
        <v>497.36235000000011</v>
      </c>
      <c r="I160" s="99">
        <v>1.247596167857143E-4</v>
      </c>
      <c r="J160" s="99">
        <f t="shared" si="3"/>
        <v>2.3412448410624538E-3</v>
      </c>
      <c r="K160" s="99">
        <f>H160/'סכום נכסי הקרן'!$C$42</f>
        <v>2.4973920267147998E-4</v>
      </c>
    </row>
    <row r="161" spans="2:11">
      <c r="B161" s="93" t="s">
        <v>1813</v>
      </c>
      <c r="C161" s="95">
        <v>8411</v>
      </c>
      <c r="D161" s="96" t="s">
        <v>132</v>
      </c>
      <c r="E161" s="105">
        <v>44651</v>
      </c>
      <c r="F161" s="98">
        <v>88675.991612000013</v>
      </c>
      <c r="G161" s="106">
        <v>104.7353</v>
      </c>
      <c r="H161" s="98">
        <v>373.21845225600003</v>
      </c>
      <c r="I161" s="99">
        <v>3.0264844803888852E-4</v>
      </c>
      <c r="J161" s="99">
        <f t="shared" si="3"/>
        <v>1.7568595128555139E-3</v>
      </c>
      <c r="K161" s="99">
        <f>H161/'סכום נכסי הקרן'!$C$42</f>
        <v>1.8740316529527667E-4</v>
      </c>
    </row>
    <row r="162" spans="2:11">
      <c r="B162" s="93" t="s">
        <v>1814</v>
      </c>
      <c r="C162" s="95">
        <v>9384</v>
      </c>
      <c r="D162" s="96" t="s">
        <v>132</v>
      </c>
      <c r="E162" s="105">
        <v>44910</v>
      </c>
      <c r="F162" s="98">
        <v>11813.456550000003</v>
      </c>
      <c r="G162" s="106">
        <v>91.305400000000006</v>
      </c>
      <c r="H162" s="98">
        <v>43.344841904000006</v>
      </c>
      <c r="I162" s="99">
        <v>1.1813456486869273E-4</v>
      </c>
      <c r="J162" s="99">
        <f t="shared" si="3"/>
        <v>2.0403813737490916E-4</v>
      </c>
      <c r="K162" s="99">
        <f>H162/'סכום נכסי הקרן'!$C$42</f>
        <v>2.1764627453256792E-5</v>
      </c>
    </row>
    <row r="163" spans="2:11">
      <c r="B163" s="93" t="s">
        <v>1815</v>
      </c>
      <c r="C163" s="95">
        <v>5303</v>
      </c>
      <c r="D163" s="96" t="s">
        <v>132</v>
      </c>
      <c r="E163" s="105">
        <v>42788</v>
      </c>
      <c r="F163" s="98">
        <v>667862.05000000016</v>
      </c>
      <c r="G163" s="106">
        <v>64.000600000000006</v>
      </c>
      <c r="H163" s="98">
        <v>1717.6504400000003</v>
      </c>
      <c r="I163" s="99">
        <v>8.4317879467803896E-4</v>
      </c>
      <c r="J163" s="99">
        <f t="shared" si="3"/>
        <v>8.0855340807333993E-3</v>
      </c>
      <c r="K163" s="99">
        <f>H163/'סכום נכסי הקרן'!$C$42</f>
        <v>8.6247913890932185E-4</v>
      </c>
    </row>
    <row r="164" spans="2:11">
      <c r="B164" s="93" t="s">
        <v>1816</v>
      </c>
      <c r="C164" s="95">
        <v>7011</v>
      </c>
      <c r="D164" s="96" t="s">
        <v>132</v>
      </c>
      <c r="E164" s="105">
        <v>43651</v>
      </c>
      <c r="F164" s="98">
        <v>437199.50000000006</v>
      </c>
      <c r="G164" s="106">
        <v>98.567700000000002</v>
      </c>
      <c r="H164" s="98">
        <v>1731.7223000000004</v>
      </c>
      <c r="I164" s="99">
        <v>5.1029241473353644E-4</v>
      </c>
      <c r="J164" s="99">
        <f t="shared" si="3"/>
        <v>8.1517748599744359E-3</v>
      </c>
      <c r="K164" s="99">
        <f>H164/'סכום נכסי הקרן'!$C$42</f>
        <v>8.6954500365864337E-4</v>
      </c>
    </row>
    <row r="165" spans="2:11">
      <c r="B165" s="93" t="s">
        <v>1817</v>
      </c>
      <c r="C165" s="94">
        <v>62177</v>
      </c>
      <c r="D165" s="96" t="s">
        <v>130</v>
      </c>
      <c r="E165" s="105">
        <v>42549</v>
      </c>
      <c r="F165" s="98">
        <v>220948.97000000003</v>
      </c>
      <c r="G165" s="106">
        <v>100</v>
      </c>
      <c r="H165" s="98">
        <v>817.51119999999992</v>
      </c>
      <c r="I165" s="99">
        <v>5.3625039999999998E-5</v>
      </c>
      <c r="J165" s="99">
        <f t="shared" si="3"/>
        <v>3.8482886360633752E-3</v>
      </c>
      <c r="K165" s="99">
        <f>H165/'סכום נכסי הקרן'!$C$42</f>
        <v>4.1049467307488144E-4</v>
      </c>
    </row>
    <row r="166" spans="2:11">
      <c r="B166" s="93" t="s">
        <v>1818</v>
      </c>
      <c r="C166" s="95">
        <v>8406</v>
      </c>
      <c r="D166" s="96" t="s">
        <v>130</v>
      </c>
      <c r="E166" s="105">
        <v>44621</v>
      </c>
      <c r="F166" s="98">
        <v>291202.00000000006</v>
      </c>
      <c r="G166" s="106">
        <v>100</v>
      </c>
      <c r="H166" s="98">
        <v>1077.4474</v>
      </c>
      <c r="I166" s="99">
        <v>3.42591E-4</v>
      </c>
      <c r="J166" s="99">
        <f t="shared" si="3"/>
        <v>5.0718920858528064E-3</v>
      </c>
      <c r="K166" s="99">
        <f>H166/'סכום נכסי הקרן'!$C$42</f>
        <v>5.4101572947059444E-4</v>
      </c>
    </row>
    <row r="167" spans="2:11">
      <c r="B167" s="93" t="s">
        <v>1819</v>
      </c>
      <c r="C167" s="95">
        <v>8502</v>
      </c>
      <c r="D167" s="96" t="s">
        <v>130</v>
      </c>
      <c r="E167" s="105">
        <v>44621</v>
      </c>
      <c r="F167" s="98">
        <v>238440.42083300007</v>
      </c>
      <c r="G167" s="106">
        <v>100.4263</v>
      </c>
      <c r="H167" s="98">
        <v>885.99050153100018</v>
      </c>
      <c r="I167" s="99">
        <v>1.983711995667238E-4</v>
      </c>
      <c r="J167" s="99">
        <f t="shared" si="3"/>
        <v>4.1706427737036988E-3</v>
      </c>
      <c r="K167" s="99">
        <f>H167/'סכום נכסי הקרן'!$C$42</f>
        <v>4.4487999830879161E-4</v>
      </c>
    </row>
    <row r="168" spans="2:11">
      <c r="B168" s="93" t="s">
        <v>1820</v>
      </c>
      <c r="C168" s="95">
        <v>7017</v>
      </c>
      <c r="D168" s="96" t="s">
        <v>131</v>
      </c>
      <c r="E168" s="105">
        <v>43709</v>
      </c>
      <c r="F168" s="98">
        <v>699291.62000000011</v>
      </c>
      <c r="G168" s="106">
        <v>98.397369999999995</v>
      </c>
      <c r="H168" s="98">
        <v>688.08478000000014</v>
      </c>
      <c r="I168" s="99">
        <v>4.2381359999999998E-4</v>
      </c>
      <c r="J168" s="99">
        <f t="shared" si="3"/>
        <v>3.2390367734682637E-3</v>
      </c>
      <c r="K168" s="99">
        <f>H168/'סכום נכסי הקרן'!$C$42</f>
        <v>3.4550613718063044E-4</v>
      </c>
    </row>
    <row r="169" spans="2:11">
      <c r="B169" s="93" t="s">
        <v>1821</v>
      </c>
      <c r="C169" s="95">
        <v>9536</v>
      </c>
      <c r="D169" s="96" t="s">
        <v>131</v>
      </c>
      <c r="E169" s="105">
        <v>45015</v>
      </c>
      <c r="F169" s="98">
        <v>181750.12242900004</v>
      </c>
      <c r="G169" s="106">
        <v>100</v>
      </c>
      <c r="H169" s="98">
        <v>181.75012242900004</v>
      </c>
      <c r="I169" s="99">
        <v>5.0486142590610997E-4</v>
      </c>
      <c r="J169" s="99">
        <f t="shared" si="3"/>
        <v>8.5555638962089831E-4</v>
      </c>
      <c r="K169" s="99">
        <f>H169/'סכום נכסי הקרן'!$C$42</f>
        <v>9.1261694136804546E-5</v>
      </c>
    </row>
    <row r="170" spans="2:11">
      <c r="B170" s="93" t="s">
        <v>1822</v>
      </c>
      <c r="C170" s="95">
        <v>6885</v>
      </c>
      <c r="D170" s="96" t="s">
        <v>132</v>
      </c>
      <c r="E170" s="105">
        <v>43602</v>
      </c>
      <c r="F170" s="98">
        <v>386680.28000000009</v>
      </c>
      <c r="G170" s="106">
        <v>95.516800000000003</v>
      </c>
      <c r="H170" s="98">
        <v>1484.2113999999999</v>
      </c>
      <c r="I170" s="99">
        <v>5.4850221990075741E-4</v>
      </c>
      <c r="J170" s="99">
        <f t="shared" si="3"/>
        <v>6.9866613009530792E-3</v>
      </c>
      <c r="K170" s="99">
        <f>H170/'סכום נכסי הקרן'!$C$42</f>
        <v>7.4526302932242645E-4</v>
      </c>
    </row>
    <row r="171" spans="2:11">
      <c r="B171" s="93" t="s">
        <v>1823</v>
      </c>
      <c r="C171" s="94">
        <v>84034</v>
      </c>
      <c r="D171" s="96" t="s">
        <v>130</v>
      </c>
      <c r="E171" s="105">
        <v>44314</v>
      </c>
      <c r="F171" s="98">
        <v>40944.580000000009</v>
      </c>
      <c r="G171" s="106">
        <v>100</v>
      </c>
      <c r="H171" s="98">
        <v>151.49495000000005</v>
      </c>
      <c r="I171" s="99">
        <v>6.5183034E-4</v>
      </c>
      <c r="J171" s="99">
        <f t="shared" si="3"/>
        <v>7.1313554420537537E-4</v>
      </c>
      <c r="K171" s="99">
        <f>H171/'סכום נכסי הקרן'!$C$42</f>
        <v>7.6069746778693103E-5</v>
      </c>
    </row>
    <row r="172" spans="2:11">
      <c r="B172" s="93" t="s">
        <v>1824</v>
      </c>
      <c r="C172" s="95">
        <v>5317</v>
      </c>
      <c r="D172" s="96" t="s">
        <v>130</v>
      </c>
      <c r="E172" s="105">
        <v>43191</v>
      </c>
      <c r="F172" s="98">
        <v>733541.13000000012</v>
      </c>
      <c r="G172" s="106">
        <v>161.4555</v>
      </c>
      <c r="H172" s="98">
        <v>4382.0672800000002</v>
      </c>
      <c r="I172" s="99">
        <v>4.4024150000000002E-4</v>
      </c>
      <c r="J172" s="99">
        <f t="shared" si="3"/>
        <v>2.0627802672414944E-2</v>
      </c>
      <c r="K172" s="99">
        <f>H172/'סכום נכסי הקרן'!$C$42</f>
        <v>2.2003555125553451E-3</v>
      </c>
    </row>
    <row r="173" spans="2:11">
      <c r="B173" s="93" t="s">
        <v>1825</v>
      </c>
      <c r="C173" s="94">
        <v>60838</v>
      </c>
      <c r="D173" s="96" t="s">
        <v>130</v>
      </c>
      <c r="E173" s="105">
        <v>42555</v>
      </c>
      <c r="F173" s="98">
        <v>43500.110000000008</v>
      </c>
      <c r="G173" s="106">
        <v>100</v>
      </c>
      <c r="H173" s="98">
        <v>160.95039000000006</v>
      </c>
      <c r="I173" s="99">
        <v>2.3659319999999997E-5</v>
      </c>
      <c r="J173" s="99">
        <f t="shared" si="3"/>
        <v>7.5764534700805157E-4</v>
      </c>
      <c r="K173" s="99">
        <f>H173/'סכום נכסי הקרן'!$C$42</f>
        <v>8.081758112222156E-5</v>
      </c>
    </row>
    <row r="174" spans="2:11">
      <c r="B174" s="93" t="s">
        <v>1826</v>
      </c>
      <c r="C174" s="95">
        <v>7077</v>
      </c>
      <c r="D174" s="96" t="s">
        <v>130</v>
      </c>
      <c r="E174" s="105">
        <v>44012</v>
      </c>
      <c r="F174" s="98">
        <v>562235.76000000013</v>
      </c>
      <c r="G174" s="106">
        <v>118.6464</v>
      </c>
      <c r="H174" s="98">
        <v>2468.1682200000005</v>
      </c>
      <c r="I174" s="99">
        <v>2.5849920399999998E-4</v>
      </c>
      <c r="J174" s="99">
        <f t="shared" si="3"/>
        <v>1.1618463102302173E-2</v>
      </c>
      <c r="K174" s="99">
        <f>H174/'סכום נכסי הקרן'!$C$42</f>
        <v>1.2393345883979477E-3</v>
      </c>
    </row>
    <row r="175" spans="2:11">
      <c r="B175" s="93" t="s">
        <v>1827</v>
      </c>
      <c r="C175" s="95">
        <v>9172</v>
      </c>
      <c r="D175" s="96" t="s">
        <v>132</v>
      </c>
      <c r="E175" s="105">
        <v>44743</v>
      </c>
      <c r="F175" s="98">
        <v>12835.747725000001</v>
      </c>
      <c r="G175" s="106">
        <v>95.864599999999996</v>
      </c>
      <c r="H175" s="98">
        <v>49.44739417000001</v>
      </c>
      <c r="I175" s="99">
        <v>3.0335595958780001E-4</v>
      </c>
      <c r="J175" s="99">
        <f t="shared" si="3"/>
        <v>2.3276481724942416E-4</v>
      </c>
      <c r="K175" s="99">
        <f>H175/'סכום נכסי הקרן'!$C$42</f>
        <v>2.4828885407587021E-5</v>
      </c>
    </row>
    <row r="176" spans="2:11">
      <c r="B176" s="93" t="s">
        <v>1828</v>
      </c>
      <c r="C176" s="94">
        <v>84033</v>
      </c>
      <c r="D176" s="96" t="s">
        <v>130</v>
      </c>
      <c r="E176" s="105">
        <v>44314</v>
      </c>
      <c r="F176" s="98">
        <v>41955.040000000008</v>
      </c>
      <c r="G176" s="106">
        <v>100</v>
      </c>
      <c r="H176" s="98">
        <v>155.23363000000001</v>
      </c>
      <c r="I176" s="99">
        <v>7.3685167999999995E-4</v>
      </c>
      <c r="J176" s="99">
        <f t="shared" si="3"/>
        <v>7.3073471563920688E-4</v>
      </c>
      <c r="K176" s="99">
        <f>H176/'סכום נכסי הקרן'!$C$42</f>
        <v>7.7947039988048006E-5</v>
      </c>
    </row>
    <row r="177" spans="2:11">
      <c r="B177" s="93" t="s">
        <v>1829</v>
      </c>
      <c r="C177" s="95">
        <v>8275</v>
      </c>
      <c r="D177" s="96" t="s">
        <v>130</v>
      </c>
      <c r="E177" s="105">
        <v>44256</v>
      </c>
      <c r="F177" s="98">
        <v>38312.410000000011</v>
      </c>
      <c r="G177" s="106">
        <v>114.2824</v>
      </c>
      <c r="H177" s="98">
        <v>162.00206000000003</v>
      </c>
      <c r="I177" s="99">
        <v>6.3854016666666679E-5</v>
      </c>
      <c r="J177" s="99">
        <f t="shared" si="3"/>
        <v>7.6259589656613549E-4</v>
      </c>
      <c r="K177" s="99">
        <f>H177/'סכום נכסי הקרן'!$C$42</f>
        <v>8.1345653316012483E-5</v>
      </c>
    </row>
    <row r="178" spans="2:11">
      <c r="B178" s="93" t="s">
        <v>1830</v>
      </c>
      <c r="C178" s="95">
        <v>6651</v>
      </c>
      <c r="D178" s="96" t="s">
        <v>132</v>
      </c>
      <c r="E178" s="105">
        <v>43465</v>
      </c>
      <c r="F178" s="98">
        <v>742850.00000000012</v>
      </c>
      <c r="G178" s="106">
        <v>105.1855</v>
      </c>
      <c r="H178" s="98">
        <v>3139.9373100000007</v>
      </c>
      <c r="I178" s="99">
        <v>3.0626142253633902E-3</v>
      </c>
      <c r="J178" s="99">
        <f t="shared" si="3"/>
        <v>1.4780696665714681E-2</v>
      </c>
      <c r="K178" s="99">
        <f>H178/'סכום נכסי הקרן'!$C$42</f>
        <v>1.5766481725804772E-3</v>
      </c>
    </row>
    <row r="179" spans="2:11">
      <c r="B179" s="93" t="s">
        <v>1831</v>
      </c>
      <c r="C179" s="95">
        <v>8310</v>
      </c>
      <c r="D179" s="96" t="s">
        <v>130</v>
      </c>
      <c r="E179" s="105">
        <v>44377</v>
      </c>
      <c r="F179" s="98">
        <v>138496.47000000003</v>
      </c>
      <c r="G179" s="106">
        <v>35.569099999999999</v>
      </c>
      <c r="H179" s="98">
        <v>182.26920999999999</v>
      </c>
      <c r="I179" s="99">
        <v>3.6129129230769229E-4</v>
      </c>
      <c r="J179" s="99">
        <f t="shared" si="3"/>
        <v>8.5799990207748706E-4</v>
      </c>
      <c r="K179" s="99">
        <f>H179/'סכום נכסי הקרן'!$C$42</f>
        <v>9.1522342165546977E-5</v>
      </c>
    </row>
    <row r="180" spans="2:11">
      <c r="B180" s="93" t="s">
        <v>1832</v>
      </c>
      <c r="C180" s="94">
        <v>87951</v>
      </c>
      <c r="D180" s="96" t="s">
        <v>132</v>
      </c>
      <c r="E180" s="105">
        <v>44771</v>
      </c>
      <c r="F180" s="98">
        <v>36275.199999999997</v>
      </c>
      <c r="G180" s="106">
        <v>100</v>
      </c>
      <c r="H180" s="98">
        <v>145.77191000000002</v>
      </c>
      <c r="I180" s="99">
        <v>1.140888E-4</v>
      </c>
      <c r="J180" s="99">
        <f t="shared" si="3"/>
        <v>6.8619535085299532E-4</v>
      </c>
      <c r="K180" s="99">
        <f>H180/'סכום נכסי הקרן'!$C$42</f>
        <v>7.3196052285217682E-5</v>
      </c>
    </row>
    <row r="181" spans="2:11">
      <c r="B181" s="93" t="s">
        <v>1833</v>
      </c>
      <c r="C181" s="95">
        <v>7085</v>
      </c>
      <c r="D181" s="96" t="s">
        <v>130</v>
      </c>
      <c r="E181" s="105">
        <v>43983</v>
      </c>
      <c r="F181" s="98">
        <v>580510.89559600013</v>
      </c>
      <c r="G181" s="106">
        <v>98.3048</v>
      </c>
      <c r="H181" s="98">
        <v>2111.4792771250004</v>
      </c>
      <c r="I181" s="99">
        <v>1.935036330454906E-4</v>
      </c>
      <c r="J181" s="99">
        <f t="shared" si="3"/>
        <v>9.9394133162254532E-3</v>
      </c>
      <c r="K181" s="99">
        <f>H181/'סכום נכסי הקרן'!$C$42</f>
        <v>1.0602313406444022E-3</v>
      </c>
    </row>
    <row r="182" spans="2:11">
      <c r="B182" s="93" t="s">
        <v>1834</v>
      </c>
      <c r="C182" s="94">
        <v>608311</v>
      </c>
      <c r="D182" s="96" t="s">
        <v>130</v>
      </c>
      <c r="E182" s="105">
        <v>42555</v>
      </c>
      <c r="F182" s="98">
        <v>82621.580000000016</v>
      </c>
      <c r="G182" s="106">
        <v>100</v>
      </c>
      <c r="H182" s="98">
        <v>305.69985000000003</v>
      </c>
      <c r="I182" s="99">
        <v>7.6923090000000001E-5</v>
      </c>
      <c r="J182" s="99">
        <f t="shared" si="3"/>
        <v>1.4390276962582026E-3</v>
      </c>
      <c r="K182" s="99">
        <f>H182/'סכום נכסי הקרן'!$C$42</f>
        <v>1.5350023337269301E-4</v>
      </c>
    </row>
    <row r="183" spans="2:11">
      <c r="B183" s="93" t="s">
        <v>1835</v>
      </c>
      <c r="C183" s="95">
        <v>5331</v>
      </c>
      <c r="D183" s="96" t="s">
        <v>130</v>
      </c>
      <c r="E183" s="105">
        <v>43251</v>
      </c>
      <c r="F183" s="98">
        <v>632572.1100000001</v>
      </c>
      <c r="G183" s="106">
        <v>157.04</v>
      </c>
      <c r="H183" s="98">
        <v>3675.5475800000004</v>
      </c>
      <c r="I183" s="99">
        <v>1.3131234428571429E-3</v>
      </c>
      <c r="J183" s="99">
        <f t="shared" si="3"/>
        <v>1.7301986790424696E-2</v>
      </c>
      <c r="K183" s="99">
        <f>H183/'סכום נכסי הקרן'!$C$42</f>
        <v>1.8455926991865945E-3</v>
      </c>
    </row>
    <row r="184" spans="2:11">
      <c r="B184" s="93" t="s">
        <v>1836</v>
      </c>
      <c r="C184" s="94">
        <v>62178</v>
      </c>
      <c r="D184" s="96" t="s">
        <v>130</v>
      </c>
      <c r="E184" s="105">
        <v>42549</v>
      </c>
      <c r="F184" s="98">
        <v>64910.920000000013</v>
      </c>
      <c r="G184" s="106">
        <v>100</v>
      </c>
      <c r="H184" s="98">
        <v>240.17039000000005</v>
      </c>
      <c r="I184" s="99">
        <v>1.1723416999999999E-4</v>
      </c>
      <c r="J184" s="99">
        <f t="shared" si="3"/>
        <v>1.1305594131993655E-3</v>
      </c>
      <c r="K184" s="99">
        <f>H184/'סכום נכסי הקרן'!$C$42</f>
        <v>1.2059610403541481E-4</v>
      </c>
    </row>
    <row r="185" spans="2:11">
      <c r="B185" s="93" t="s">
        <v>1837</v>
      </c>
      <c r="C185" s="95">
        <v>5320</v>
      </c>
      <c r="D185" s="96" t="s">
        <v>130</v>
      </c>
      <c r="E185" s="105">
        <v>42948</v>
      </c>
      <c r="F185" s="98">
        <v>418143.80000000005</v>
      </c>
      <c r="G185" s="106">
        <v>135.16300000000001</v>
      </c>
      <c r="H185" s="98">
        <v>2091.1500900000001</v>
      </c>
      <c r="I185" s="99">
        <v>2.64144748E-4</v>
      </c>
      <c r="J185" s="99">
        <f t="shared" si="3"/>
        <v>9.843717281977183E-3</v>
      </c>
      <c r="K185" s="99">
        <f>H185/'סכום נכסי הקרן'!$C$42</f>
        <v>1.0500235012621956E-3</v>
      </c>
    </row>
    <row r="186" spans="2:11">
      <c r="B186" s="93" t="s">
        <v>1838</v>
      </c>
      <c r="C186" s="95">
        <v>5287</v>
      </c>
      <c r="D186" s="96" t="s">
        <v>132</v>
      </c>
      <c r="E186" s="105">
        <v>42735</v>
      </c>
      <c r="F186" s="98">
        <v>242891.98476000002</v>
      </c>
      <c r="G186" s="106">
        <v>29.861799999999999</v>
      </c>
      <c r="H186" s="98">
        <v>291.46951516500008</v>
      </c>
      <c r="I186" s="99">
        <v>1.5794856125020903E-4</v>
      </c>
      <c r="J186" s="99">
        <f t="shared" si="3"/>
        <v>1.3720409249052142E-3</v>
      </c>
      <c r="K186" s="99">
        <f>H186/'סכום נכסי הקרן'!$C$42</f>
        <v>1.4635479408594147E-4</v>
      </c>
    </row>
    <row r="187" spans="2:11">
      <c r="B187" s="93" t="s">
        <v>1839</v>
      </c>
      <c r="C187" s="95">
        <v>7028</v>
      </c>
      <c r="D187" s="96" t="s">
        <v>132</v>
      </c>
      <c r="E187" s="105">
        <v>43754</v>
      </c>
      <c r="F187" s="98">
        <v>410698.99000000005</v>
      </c>
      <c r="G187" s="106">
        <v>108.2533</v>
      </c>
      <c r="H187" s="98">
        <v>1786.6058600000003</v>
      </c>
      <c r="I187" s="99">
        <v>4.4056603773584907E-5</v>
      </c>
      <c r="J187" s="99">
        <f t="shared" si="3"/>
        <v>8.4101294614217347E-3</v>
      </c>
      <c r="K187" s="99">
        <f>H187/'סכום נכסי הקרן'!$C$42</f>
        <v>8.9710353621377608E-4</v>
      </c>
    </row>
    <row r="188" spans="2:11">
      <c r="B188" s="93" t="s">
        <v>1840</v>
      </c>
      <c r="C188" s="95">
        <v>8416</v>
      </c>
      <c r="D188" s="96" t="s">
        <v>132</v>
      </c>
      <c r="E188" s="105">
        <v>44713</v>
      </c>
      <c r="F188" s="98">
        <v>85687.15</v>
      </c>
      <c r="G188" s="106">
        <v>104.1722</v>
      </c>
      <c r="H188" s="98">
        <v>358.70011</v>
      </c>
      <c r="I188" s="99">
        <v>2.1188742514970059E-5</v>
      </c>
      <c r="J188" s="99">
        <f t="shared" si="3"/>
        <v>1.688516997770407E-3</v>
      </c>
      <c r="K188" s="99">
        <f>H188/'סכום נכסי הקרן'!$C$42</f>
        <v>1.801131096263562E-4</v>
      </c>
    </row>
    <row r="189" spans="2:11">
      <c r="B189" s="93" t="s">
        <v>1841</v>
      </c>
      <c r="C189" s="95">
        <v>5335</v>
      </c>
      <c r="D189" s="96" t="s">
        <v>130</v>
      </c>
      <c r="E189" s="105">
        <v>43306</v>
      </c>
      <c r="F189" s="98">
        <v>556566.59000000008</v>
      </c>
      <c r="G189" s="106">
        <v>143.31720000000001</v>
      </c>
      <c r="H189" s="98">
        <v>2951.3259100000005</v>
      </c>
      <c r="I189" s="99">
        <v>6.8087888888888892E-4</v>
      </c>
      <c r="J189" s="99">
        <f t="shared" si="3"/>
        <v>1.3892842031732902E-2</v>
      </c>
      <c r="K189" s="99">
        <f>H189/'סכום נכסי הקרן'!$C$42</f>
        <v>1.4819412438176714E-3</v>
      </c>
    </row>
    <row r="190" spans="2:11">
      <c r="B190" s="93" t="s">
        <v>1842</v>
      </c>
      <c r="C190" s="95">
        <v>8339</v>
      </c>
      <c r="D190" s="96" t="s">
        <v>130</v>
      </c>
      <c r="E190" s="105">
        <v>44539</v>
      </c>
      <c r="F190" s="98">
        <v>55310.100019000005</v>
      </c>
      <c r="G190" s="106">
        <v>99.307299999999998</v>
      </c>
      <c r="H190" s="98">
        <v>203.22977772600004</v>
      </c>
      <c r="I190" s="99">
        <v>1.3508920627959E-4</v>
      </c>
      <c r="J190" s="99">
        <f t="shared" si="3"/>
        <v>9.566680482575061E-4</v>
      </c>
      <c r="K190" s="99">
        <f>H190/'סכום נכסי הקרן'!$C$42</f>
        <v>1.0204721496991748E-4</v>
      </c>
    </row>
    <row r="191" spans="2:11">
      <c r="B191" s="93" t="s">
        <v>1843</v>
      </c>
      <c r="C191" s="95">
        <v>7013</v>
      </c>
      <c r="D191" s="96" t="s">
        <v>132</v>
      </c>
      <c r="E191" s="105">
        <v>43507</v>
      </c>
      <c r="F191" s="98">
        <v>324904.93587500008</v>
      </c>
      <c r="G191" s="106">
        <v>96.100399999999993</v>
      </c>
      <c r="H191" s="98">
        <v>1254.7161181370002</v>
      </c>
      <c r="I191" s="99">
        <v>2.7060302854663599E-4</v>
      </c>
      <c r="J191" s="99">
        <f t="shared" si="3"/>
        <v>5.906353061477531E-3</v>
      </c>
      <c r="K191" s="99">
        <f>H191/'סכום נכסי הקרן'!$C$42</f>
        <v>6.3002718827146614E-4</v>
      </c>
    </row>
    <row r="192" spans="2:11">
      <c r="B192" s="93" t="s">
        <v>1844</v>
      </c>
      <c r="C192" s="94">
        <v>608312</v>
      </c>
      <c r="D192" s="96" t="s">
        <v>130</v>
      </c>
      <c r="E192" s="105">
        <v>42555</v>
      </c>
      <c r="F192" s="98">
        <v>44366.37000000001</v>
      </c>
      <c r="G192" s="106">
        <v>100</v>
      </c>
      <c r="H192" s="98">
        <v>164.15556000000004</v>
      </c>
      <c r="I192" s="99">
        <v>3.4093680500000001E-3</v>
      </c>
      <c r="J192" s="99">
        <f t="shared" si="3"/>
        <v>7.7273311496480997E-4</v>
      </c>
      <c r="K192" s="99">
        <f>H192/'סכום נכסי הקרן'!$C$42</f>
        <v>8.2426984407827199E-5</v>
      </c>
    </row>
    <row r="193" spans="2:11">
      <c r="B193" s="93" t="s">
        <v>1845</v>
      </c>
      <c r="C193" s="94">
        <v>608314</v>
      </c>
      <c r="D193" s="96" t="s">
        <v>130</v>
      </c>
      <c r="E193" s="105">
        <v>42555</v>
      </c>
      <c r="F193" s="98">
        <v>21595.759999999998</v>
      </c>
      <c r="G193" s="106">
        <v>100</v>
      </c>
      <c r="H193" s="98">
        <v>79.904320000000027</v>
      </c>
      <c r="I193" s="99">
        <v>5.7765895999999995E-4</v>
      </c>
      <c r="J193" s="99">
        <f t="shared" si="3"/>
        <v>3.7613538093223876E-4</v>
      </c>
      <c r="K193" s="99">
        <f>H193/'סכום נכסי הקרן'!$C$42</f>
        <v>4.0122138651642596E-5</v>
      </c>
    </row>
    <row r="194" spans="2:11">
      <c r="B194" s="93" t="s">
        <v>1846</v>
      </c>
      <c r="C194" s="94">
        <v>608315</v>
      </c>
      <c r="D194" s="96" t="s">
        <v>130</v>
      </c>
      <c r="E194" s="105">
        <v>42555</v>
      </c>
      <c r="F194" s="98">
        <v>19554.890000000003</v>
      </c>
      <c r="G194" s="106">
        <v>100</v>
      </c>
      <c r="H194" s="98">
        <v>72.35308000000002</v>
      </c>
      <c r="I194" s="99">
        <v>3.875175E-5</v>
      </c>
      <c r="J194" s="99">
        <f t="shared" si="3"/>
        <v>3.4058926109903375E-4</v>
      </c>
      <c r="K194" s="99">
        <f>H194/'סכום נכסי הקרן'!$C$42</f>
        <v>3.6330455069680702E-5</v>
      </c>
    </row>
    <row r="195" spans="2:11">
      <c r="B195" s="93" t="s">
        <v>1847</v>
      </c>
      <c r="C195" s="94">
        <v>608316</v>
      </c>
      <c r="D195" s="96" t="s">
        <v>130</v>
      </c>
      <c r="E195" s="105">
        <v>42555</v>
      </c>
      <c r="F195" s="98">
        <v>79177.780000000013</v>
      </c>
      <c r="G195" s="106">
        <v>100</v>
      </c>
      <c r="H195" s="98">
        <v>292.95778000000007</v>
      </c>
      <c r="I195" s="99">
        <v>2.1341709999999997E-5</v>
      </c>
      <c r="J195" s="99">
        <f t="shared" si="3"/>
        <v>1.3790466670308061E-3</v>
      </c>
      <c r="K195" s="99">
        <f>H195/'סכום נכסי הקרן'!$C$42</f>
        <v>1.4710209245554444E-4</v>
      </c>
    </row>
    <row r="196" spans="2:11">
      <c r="B196" s="93" t="s">
        <v>1848</v>
      </c>
      <c r="C196" s="94">
        <v>608317</v>
      </c>
      <c r="D196" s="96" t="s">
        <v>130</v>
      </c>
      <c r="E196" s="105">
        <v>42555</v>
      </c>
      <c r="F196" s="98">
        <v>5121.4900000000007</v>
      </c>
      <c r="G196" s="106">
        <v>100</v>
      </c>
      <c r="H196" s="98">
        <v>18.949520000000003</v>
      </c>
      <c r="I196" s="99">
        <v>3.0490093999999997E-4</v>
      </c>
      <c r="J196" s="99">
        <f t="shared" si="3"/>
        <v>8.9201496535895383E-5</v>
      </c>
      <c r="K196" s="99">
        <f>H196/'סכום נכסי הקרן'!$C$42</f>
        <v>9.5150708850544548E-6</v>
      </c>
    </row>
    <row r="197" spans="2:11">
      <c r="B197" s="93" t="s">
        <v>1849</v>
      </c>
      <c r="C197" s="94">
        <v>84036</v>
      </c>
      <c r="D197" s="96" t="s">
        <v>130</v>
      </c>
      <c r="E197" s="105">
        <v>44314</v>
      </c>
      <c r="F197" s="98">
        <v>64034.650000000009</v>
      </c>
      <c r="G197" s="106">
        <v>100</v>
      </c>
      <c r="H197" s="98">
        <v>236.92822000000004</v>
      </c>
      <c r="I197" s="99">
        <v>1.0863839999999999E-5</v>
      </c>
      <c r="J197" s="99">
        <f t="shared" si="3"/>
        <v>1.1152974743205029E-3</v>
      </c>
      <c r="K197" s="99">
        <f>H197/'סכום נכסי הקרן'!$C$42</f>
        <v>1.1896812204054648E-4</v>
      </c>
    </row>
    <row r="198" spans="2:11">
      <c r="B198" s="93" t="s">
        <v>1850</v>
      </c>
      <c r="C198" s="95">
        <v>7043</v>
      </c>
      <c r="D198" s="96" t="s">
        <v>132</v>
      </c>
      <c r="E198" s="105">
        <v>43860</v>
      </c>
      <c r="F198" s="98">
        <v>690977.94607900013</v>
      </c>
      <c r="G198" s="106">
        <v>93.164199999999994</v>
      </c>
      <c r="H198" s="98">
        <v>2586.8855679380003</v>
      </c>
      <c r="I198" s="99">
        <v>2.1368137037697655E-4</v>
      </c>
      <c r="J198" s="99">
        <f t="shared" si="3"/>
        <v>1.217730391203467E-2</v>
      </c>
      <c r="K198" s="99">
        <f>H198/'סכום נכסי הקרן'!$C$42</f>
        <v>1.2989458070945554E-3</v>
      </c>
    </row>
    <row r="199" spans="2:11">
      <c r="B199" s="93" t="s">
        <v>1851</v>
      </c>
      <c r="C199" s="95">
        <v>5304</v>
      </c>
      <c r="D199" s="96" t="s">
        <v>132</v>
      </c>
      <c r="E199" s="105">
        <v>42928</v>
      </c>
      <c r="F199" s="98">
        <v>366015.10501100007</v>
      </c>
      <c r="G199" s="106">
        <v>56.195</v>
      </c>
      <c r="H199" s="98">
        <v>826.53387319400008</v>
      </c>
      <c r="I199" s="99">
        <v>6.7982175249508794E-5</v>
      </c>
      <c r="J199" s="99">
        <f t="shared" si="3"/>
        <v>3.8907612660645111E-3</v>
      </c>
      <c r="K199" s="99">
        <f>H199/'סכום נכסי הקרן'!$C$42</f>
        <v>4.150252034003774E-4</v>
      </c>
    </row>
    <row r="200" spans="2:11">
      <c r="B200" s="93" t="s">
        <v>1852</v>
      </c>
      <c r="C200" s="95">
        <v>5284</v>
      </c>
      <c r="D200" s="96" t="s">
        <v>132</v>
      </c>
      <c r="E200" s="105">
        <v>42531</v>
      </c>
      <c r="F200" s="98">
        <v>768955.4800000001</v>
      </c>
      <c r="G200" s="106">
        <v>43.807499999999997</v>
      </c>
      <c r="H200" s="98">
        <v>1353.6725900000004</v>
      </c>
      <c r="I200" s="99">
        <v>6.8263424999999997E-4</v>
      </c>
      <c r="J200" s="99">
        <f t="shared" si="3"/>
        <v>6.3721730601947451E-3</v>
      </c>
      <c r="K200" s="99">
        <f>H200/'סכום נכסי הקרן'!$C$42</f>
        <v>6.797159320661028E-4</v>
      </c>
    </row>
    <row r="201" spans="2:11">
      <c r="B201" s="93" t="s">
        <v>1853</v>
      </c>
      <c r="C201" s="95">
        <v>7041</v>
      </c>
      <c r="D201" s="96" t="s">
        <v>130</v>
      </c>
      <c r="E201" s="105">
        <v>43516</v>
      </c>
      <c r="F201" s="98">
        <v>259619.70000000004</v>
      </c>
      <c r="G201" s="106">
        <v>82.046400000000006</v>
      </c>
      <c r="H201" s="98">
        <v>788.13189000000011</v>
      </c>
      <c r="I201" s="99">
        <v>1.69211184E-4</v>
      </c>
      <c r="J201" s="99">
        <f t="shared" si="3"/>
        <v>3.709990757320696E-3</v>
      </c>
      <c r="K201" s="99">
        <f>H201/'סכום נכסי הקרן'!$C$42</f>
        <v>3.9574252013359389E-4</v>
      </c>
    </row>
    <row r="202" spans="2:11">
      <c r="B202" s="93" t="s">
        <v>1854</v>
      </c>
      <c r="C202" s="95">
        <v>7054</v>
      </c>
      <c r="D202" s="96" t="s">
        <v>130</v>
      </c>
      <c r="E202" s="105">
        <v>43973</v>
      </c>
      <c r="F202" s="98">
        <v>94088.660000000018</v>
      </c>
      <c r="G202" s="106">
        <v>105.4258</v>
      </c>
      <c r="H202" s="98">
        <v>367.01676000000009</v>
      </c>
      <c r="I202" s="99">
        <v>2.9518984615384616E-4</v>
      </c>
      <c r="J202" s="99">
        <f t="shared" si="3"/>
        <v>1.727666149103278E-3</v>
      </c>
      <c r="K202" s="99">
        <f>H202/'סכום נכסי הקרן'!$C$42</f>
        <v>1.8428912644768937E-4</v>
      </c>
    </row>
    <row r="203" spans="2:11">
      <c r="B203" s="93" t="s">
        <v>1855</v>
      </c>
      <c r="C203" s="95">
        <v>7071</v>
      </c>
      <c r="D203" s="96" t="s">
        <v>130</v>
      </c>
      <c r="E203" s="105">
        <v>44055</v>
      </c>
      <c r="F203" s="98">
        <v>125759.59000000003</v>
      </c>
      <c r="G203" s="126">
        <v>0</v>
      </c>
      <c r="H203" s="126">
        <v>0</v>
      </c>
      <c r="I203" s="99">
        <v>3.9048735384615384E-4</v>
      </c>
      <c r="J203" s="99">
        <f t="shared" ref="J203:J205" si="4">IFERROR(H203/$H$11,0)</f>
        <v>0</v>
      </c>
      <c r="K203" s="99">
        <f>H203/'סכום נכסי הקרן'!$C$42</f>
        <v>0</v>
      </c>
    </row>
    <row r="204" spans="2:11">
      <c r="B204" s="93" t="s">
        <v>1856</v>
      </c>
      <c r="C204" s="94">
        <v>83111</v>
      </c>
      <c r="D204" s="96" t="s">
        <v>130</v>
      </c>
      <c r="E204" s="105">
        <v>44256</v>
      </c>
      <c r="F204" s="98">
        <v>36867.040000000008</v>
      </c>
      <c r="G204" s="106">
        <v>100</v>
      </c>
      <c r="H204" s="98">
        <v>136.40804999999997</v>
      </c>
      <c r="I204" s="99">
        <v>3.6648359999999997E-5</v>
      </c>
      <c r="J204" s="99">
        <f t="shared" si="4"/>
        <v>6.4211664461913756E-4</v>
      </c>
      <c r="K204" s="99">
        <f>H204/'סכום נכסי הקרן'!$C$42</f>
        <v>6.8494202757750692E-5</v>
      </c>
    </row>
    <row r="205" spans="2:11">
      <c r="B205" s="93" t="s">
        <v>1857</v>
      </c>
      <c r="C205" s="94">
        <v>62179</v>
      </c>
      <c r="D205" s="96" t="s">
        <v>130</v>
      </c>
      <c r="E205" s="105">
        <v>42549</v>
      </c>
      <c r="F205" s="98">
        <v>137250.94000000003</v>
      </c>
      <c r="G205" s="106">
        <v>100</v>
      </c>
      <c r="H205" s="98">
        <v>507.82849000000004</v>
      </c>
      <c r="I205" s="99">
        <v>7.0070060000000002E-5</v>
      </c>
      <c r="J205" s="99">
        <f t="shared" si="4"/>
        <v>2.3905123344318997E-3</v>
      </c>
      <c r="K205" s="99">
        <f>H205/'סכום נכסי הקרן'!$C$42</f>
        <v>2.5499453705424551E-4</v>
      </c>
    </row>
    <row r="206" spans="2:11">
      <c r="B206" s="93" t="s">
        <v>1858</v>
      </c>
      <c r="C206" s="95">
        <v>6646</v>
      </c>
      <c r="D206" s="96" t="s">
        <v>132</v>
      </c>
      <c r="E206" s="105">
        <v>42947</v>
      </c>
      <c r="F206" s="98">
        <v>807692.55000000016</v>
      </c>
      <c r="G206" s="106">
        <v>79.099999999999994</v>
      </c>
      <c r="H206" s="98">
        <v>2567.3586100000002</v>
      </c>
      <c r="I206" s="99">
        <v>6.3022019741837507E-4</v>
      </c>
      <c r="J206" s="99">
        <f t="shared" ref="J206:J223" si="5">IFERROR(H206/$H$11,0)</f>
        <v>1.2085384229063119E-2</v>
      </c>
      <c r="K206" s="99">
        <f>H206/'סכום נכסי הקרן'!$C$42</f>
        <v>1.2891407888698432E-3</v>
      </c>
    </row>
    <row r="207" spans="2:11">
      <c r="B207" s="93" t="s">
        <v>1859</v>
      </c>
      <c r="C207" s="94">
        <v>621710</v>
      </c>
      <c r="D207" s="96" t="s">
        <v>130</v>
      </c>
      <c r="E207" s="105">
        <v>42549</v>
      </c>
      <c r="F207" s="98">
        <v>158723.10000000003</v>
      </c>
      <c r="G207" s="106">
        <v>100</v>
      </c>
      <c r="H207" s="98">
        <v>587.27547000000004</v>
      </c>
      <c r="I207" s="99">
        <v>5.0912260000000001E-5</v>
      </c>
      <c r="J207" s="99">
        <f t="shared" si="5"/>
        <v>2.7644948686204886E-3</v>
      </c>
      <c r="K207" s="99">
        <f>H207/'סכום נכסי הקרן'!$C$42</f>
        <v>2.9488703281685603E-4</v>
      </c>
    </row>
    <row r="208" spans="2:11">
      <c r="B208" s="93" t="s">
        <v>1860</v>
      </c>
      <c r="C208" s="95">
        <v>5276</v>
      </c>
      <c r="D208" s="96" t="s">
        <v>130</v>
      </c>
      <c r="E208" s="105">
        <v>42423</v>
      </c>
      <c r="F208" s="98">
        <v>629689.17000000016</v>
      </c>
      <c r="G208" s="106">
        <v>99.959500000000006</v>
      </c>
      <c r="H208" s="98">
        <v>2328.9063600000004</v>
      </c>
      <c r="I208" s="99">
        <v>8.0000000000000007E-5</v>
      </c>
      <c r="J208" s="99">
        <f t="shared" si="5"/>
        <v>1.0962912654461154E-2</v>
      </c>
      <c r="K208" s="99">
        <f>H208/'סכום נכסי הקרן'!$C$42</f>
        <v>1.1694074097947677E-3</v>
      </c>
    </row>
    <row r="209" spans="2:11">
      <c r="B209" s="93" t="s">
        <v>1861</v>
      </c>
      <c r="C209" s="95">
        <v>6647</v>
      </c>
      <c r="D209" s="96" t="s">
        <v>130</v>
      </c>
      <c r="E209" s="105">
        <v>43454</v>
      </c>
      <c r="F209" s="98">
        <v>1067536.4099999999</v>
      </c>
      <c r="G209" s="106">
        <v>126.2908</v>
      </c>
      <c r="H209" s="98">
        <v>4988.3410000000013</v>
      </c>
      <c r="I209" s="99">
        <v>7.7835043478260871E-5</v>
      </c>
      <c r="J209" s="99">
        <f t="shared" si="5"/>
        <v>2.3481728425383066E-2</v>
      </c>
      <c r="K209" s="99">
        <f>H209/'סכום נכסי הקרן'!$C$42</f>
        <v>2.5047820849194821E-3</v>
      </c>
    </row>
    <row r="210" spans="2:11">
      <c r="B210" s="93" t="s">
        <v>1862</v>
      </c>
      <c r="C210" s="95">
        <v>8000</v>
      </c>
      <c r="D210" s="96" t="s">
        <v>130</v>
      </c>
      <c r="E210" s="105">
        <v>44228</v>
      </c>
      <c r="F210" s="98">
        <v>283187.00000000006</v>
      </c>
      <c r="G210" s="106">
        <v>103.127</v>
      </c>
      <c r="H210" s="98">
        <v>1080.5563600000003</v>
      </c>
      <c r="I210" s="99">
        <v>1.843131575757576E-5</v>
      </c>
      <c r="J210" s="99">
        <f t="shared" si="5"/>
        <v>5.0865269623388736E-3</v>
      </c>
      <c r="K210" s="99">
        <f>H210/'סכום נכסי הקרן'!$C$42</f>
        <v>5.4257682309084452E-4</v>
      </c>
    </row>
    <row r="211" spans="2:11">
      <c r="B211" s="93" t="s">
        <v>1863</v>
      </c>
      <c r="C211" s="95">
        <v>9618</v>
      </c>
      <c r="D211" s="96" t="s">
        <v>134</v>
      </c>
      <c r="E211" s="105">
        <v>45020</v>
      </c>
      <c r="F211" s="98">
        <v>221601.63870600003</v>
      </c>
      <c r="G211" s="106">
        <v>100.50279999999999</v>
      </c>
      <c r="H211" s="98">
        <v>546.03245375000006</v>
      </c>
      <c r="I211" s="99">
        <v>3.4092563467693493E-4</v>
      </c>
      <c r="J211" s="99">
        <f t="shared" si="5"/>
        <v>2.5703507018471749E-3</v>
      </c>
      <c r="K211" s="99">
        <f>H211/'סכום נכסי הקרן'!$C$42</f>
        <v>2.7417778935674719E-4</v>
      </c>
    </row>
    <row r="212" spans="2:11">
      <c r="B212" s="93" t="s">
        <v>1864</v>
      </c>
      <c r="C212" s="95">
        <v>8312</v>
      </c>
      <c r="D212" s="96" t="s">
        <v>132</v>
      </c>
      <c r="E212" s="105">
        <v>44377</v>
      </c>
      <c r="F212" s="98">
        <v>699577.97</v>
      </c>
      <c r="G212" s="106">
        <v>90.94</v>
      </c>
      <c r="H212" s="98">
        <v>2556.5544700000005</v>
      </c>
      <c r="I212" s="99">
        <v>6.4046320909090916E-4</v>
      </c>
      <c r="J212" s="99">
        <f t="shared" si="5"/>
        <v>1.2034525660783642E-2</v>
      </c>
      <c r="K212" s="99">
        <f>H212/'סכום נכסי הקרן'!$C$42</f>
        <v>1.283715735467327E-3</v>
      </c>
    </row>
    <row r="213" spans="2:11">
      <c r="B213" s="93" t="s">
        <v>1865</v>
      </c>
      <c r="C213" s="95">
        <v>5337</v>
      </c>
      <c r="D213" s="96" t="s">
        <v>130</v>
      </c>
      <c r="E213" s="105">
        <v>42985</v>
      </c>
      <c r="F213" s="98">
        <v>569691.91000000015</v>
      </c>
      <c r="G213" s="106">
        <v>106.3754</v>
      </c>
      <c r="H213" s="98">
        <v>2242.2445900000002</v>
      </c>
      <c r="I213" s="99">
        <v>1.3289081333333334E-4</v>
      </c>
      <c r="J213" s="99">
        <f t="shared" si="5"/>
        <v>1.055496777899995E-2</v>
      </c>
      <c r="K213" s="99">
        <f>H213/'סכום נכסי הקרן'!$C$42</f>
        <v>1.1258921711726662E-3</v>
      </c>
    </row>
    <row r="214" spans="2:11">
      <c r="B214" s="93" t="s">
        <v>1866</v>
      </c>
      <c r="C214" s="95">
        <v>7049</v>
      </c>
      <c r="D214" s="96" t="s">
        <v>132</v>
      </c>
      <c r="E214" s="105">
        <v>43922</v>
      </c>
      <c r="F214" s="98">
        <v>121949.26000000002</v>
      </c>
      <c r="G214" s="106">
        <v>102.45440000000001</v>
      </c>
      <c r="H214" s="98">
        <v>502.08095000000009</v>
      </c>
      <c r="I214" s="99">
        <v>2.4324249999999999E-4</v>
      </c>
      <c r="J214" s="99">
        <f t="shared" si="5"/>
        <v>2.3634568116851539E-3</v>
      </c>
      <c r="K214" s="99">
        <f>H214/'סכום נכסי הקרן'!$C$42</f>
        <v>2.5210854044247459E-4</v>
      </c>
    </row>
    <row r="215" spans="2:11">
      <c r="B215" s="93" t="s">
        <v>1867</v>
      </c>
      <c r="C215" s="94">
        <v>608318</v>
      </c>
      <c r="D215" s="96" t="s">
        <v>130</v>
      </c>
      <c r="E215" s="105">
        <v>42555</v>
      </c>
      <c r="F215" s="98">
        <v>24746.460000000006</v>
      </c>
      <c r="G215" s="106">
        <v>100</v>
      </c>
      <c r="H215" s="98">
        <v>91.561910000000012</v>
      </c>
      <c r="I215" s="99">
        <v>1.5873017999999998E-4</v>
      </c>
      <c r="J215" s="99">
        <f t="shared" si="5"/>
        <v>4.3101141335954491E-4</v>
      </c>
      <c r="K215" s="99">
        <f>H215/'סכום נכסי הקרן'!$C$42</f>
        <v>4.5975732579029773E-5</v>
      </c>
    </row>
    <row r="216" spans="2:11">
      <c r="B216" s="93" t="s">
        <v>1868</v>
      </c>
      <c r="C216" s="95">
        <v>7005</v>
      </c>
      <c r="D216" s="96" t="s">
        <v>130</v>
      </c>
      <c r="E216" s="105">
        <v>43621</v>
      </c>
      <c r="F216" s="98">
        <v>131560.00000000003</v>
      </c>
      <c r="G216" s="106">
        <v>87.900999999999996</v>
      </c>
      <c r="H216" s="98">
        <v>427.87746999999996</v>
      </c>
      <c r="I216" s="99">
        <v>5.9529411764705881E-5</v>
      </c>
      <c r="J216" s="99">
        <f t="shared" si="5"/>
        <v>2.0141571215520323E-3</v>
      </c>
      <c r="K216" s="99">
        <f>H216/'סכום נכסי הקרן'!$C$42</f>
        <v>2.1484894905874976E-4</v>
      </c>
    </row>
    <row r="217" spans="2:11">
      <c r="B217" s="93" t="s">
        <v>1869</v>
      </c>
      <c r="C217" s="95">
        <v>5286</v>
      </c>
      <c r="D217" s="96" t="s">
        <v>130</v>
      </c>
      <c r="E217" s="105">
        <v>42705</v>
      </c>
      <c r="F217" s="98">
        <v>479999.90000000008</v>
      </c>
      <c r="G217" s="106">
        <v>103.8721</v>
      </c>
      <c r="H217" s="98">
        <v>1844.7681300000004</v>
      </c>
      <c r="I217" s="99">
        <v>2.2857137142857144E-4</v>
      </c>
      <c r="J217" s="99">
        <f t="shared" si="5"/>
        <v>8.6839180073017778E-3</v>
      </c>
      <c r="K217" s="99">
        <f>H217/'סכום נכסי הקרן'!$C$42</f>
        <v>9.2630839849449232E-4</v>
      </c>
    </row>
    <row r="218" spans="2:11">
      <c r="B218" s="93" t="s">
        <v>1870</v>
      </c>
      <c r="C218" s="94">
        <v>608320</v>
      </c>
      <c r="D218" s="96" t="s">
        <v>130</v>
      </c>
      <c r="E218" s="105">
        <v>42555</v>
      </c>
      <c r="F218" s="98">
        <v>45315.910000000011</v>
      </c>
      <c r="G218" s="106">
        <v>100</v>
      </c>
      <c r="H218" s="98">
        <v>167.66885000000005</v>
      </c>
      <c r="I218" s="99">
        <v>6.6666670000000008E-5</v>
      </c>
      <c r="J218" s="99">
        <f t="shared" si="5"/>
        <v>7.892713030436952E-4</v>
      </c>
      <c r="K218" s="99">
        <f>H218/'סכום נכסי הקרן'!$C$42</f>
        <v>8.4191103150135874E-5</v>
      </c>
    </row>
    <row r="219" spans="2:11">
      <c r="B219" s="93" t="s">
        <v>1871</v>
      </c>
      <c r="C219" s="95">
        <v>8273</v>
      </c>
      <c r="D219" s="96" t="s">
        <v>130</v>
      </c>
      <c r="E219" s="105">
        <v>43922</v>
      </c>
      <c r="F219" s="98">
        <v>385024.00000000006</v>
      </c>
      <c r="G219" s="106">
        <v>69.8125</v>
      </c>
      <c r="H219" s="98">
        <v>994.54106000000013</v>
      </c>
      <c r="I219" s="99">
        <v>1.0994569E-4</v>
      </c>
      <c r="J219" s="99">
        <f t="shared" si="5"/>
        <v>4.681625229472605E-3</v>
      </c>
      <c r="K219" s="99">
        <f>H219/'סכום נכסי הקרן'!$C$42</f>
        <v>4.9938619468974381E-4</v>
      </c>
    </row>
    <row r="220" spans="2:11">
      <c r="B220" s="93" t="s">
        <v>1872</v>
      </c>
      <c r="C220" s="95">
        <v>8509</v>
      </c>
      <c r="D220" s="96" t="s">
        <v>130</v>
      </c>
      <c r="E220" s="105">
        <v>44531</v>
      </c>
      <c r="F220" s="98">
        <v>461805.24000000005</v>
      </c>
      <c r="G220" s="106">
        <v>71.343999999999994</v>
      </c>
      <c r="H220" s="98">
        <v>1219.0402200000003</v>
      </c>
      <c r="I220" s="99">
        <v>2.606575268285714E-4</v>
      </c>
      <c r="J220" s="99">
        <f t="shared" si="5"/>
        <v>5.7384151134934891E-3</v>
      </c>
      <c r="K220" s="99">
        <f>H220/'סכום נכסי הקרן'!$C$42</f>
        <v>6.1211334667223114E-4</v>
      </c>
    </row>
    <row r="221" spans="2:11">
      <c r="B221" s="93" t="s">
        <v>1873</v>
      </c>
      <c r="C221" s="95">
        <v>9409</v>
      </c>
      <c r="D221" s="96" t="s">
        <v>130</v>
      </c>
      <c r="E221" s="105">
        <v>44931</v>
      </c>
      <c r="F221" s="98">
        <v>108214.28000000001</v>
      </c>
      <c r="G221" s="106">
        <v>94.927800000000005</v>
      </c>
      <c r="H221" s="98">
        <v>380.08413000000007</v>
      </c>
      <c r="I221" s="99">
        <v>3.7720223269660134E-4</v>
      </c>
      <c r="J221" s="99">
        <f t="shared" si="5"/>
        <v>1.7891784702485239E-3</v>
      </c>
      <c r="K221" s="99">
        <f>H221/'סכום נכסי הקרן'!$C$42</f>
        <v>1.9085060936816617E-4</v>
      </c>
    </row>
    <row r="222" spans="2:11">
      <c r="B222" s="93" t="s">
        <v>1874</v>
      </c>
      <c r="C222" s="94">
        <v>608321</v>
      </c>
      <c r="D222" s="96" t="s">
        <v>130</v>
      </c>
      <c r="E222" s="105">
        <v>42555</v>
      </c>
      <c r="F222" s="98">
        <v>38579.589999999997</v>
      </c>
      <c r="G222" s="106">
        <v>100</v>
      </c>
      <c r="H222" s="98">
        <v>142.74450000000002</v>
      </c>
      <c r="I222" s="99">
        <v>6.7049820000000004E-5</v>
      </c>
      <c r="J222" s="99">
        <f t="shared" si="5"/>
        <v>6.71944356493891E-4</v>
      </c>
      <c r="K222" s="99">
        <f>H222/'סכום נכסי הקרן'!$C$42</f>
        <v>7.1675907144437198E-5</v>
      </c>
    </row>
    <row r="223" spans="2:11">
      <c r="B223" s="93" t="s">
        <v>1875</v>
      </c>
      <c r="C223" s="95">
        <v>6658</v>
      </c>
      <c r="D223" s="96" t="s">
        <v>130</v>
      </c>
      <c r="E223" s="105">
        <v>43356</v>
      </c>
      <c r="F223" s="98">
        <v>763085.6100000001</v>
      </c>
      <c r="G223" s="106">
        <v>58.655099999999997</v>
      </c>
      <c r="H223" s="98">
        <v>1656.0779300000004</v>
      </c>
      <c r="I223" s="99">
        <v>7.6199218456896652E-4</v>
      </c>
      <c r="J223" s="99">
        <f t="shared" si="5"/>
        <v>7.7956924363291411E-3</v>
      </c>
      <c r="K223" s="99">
        <f>H223/'סכום נכסי הקרן'!$C$42</f>
        <v>8.3156190210223002E-4</v>
      </c>
    </row>
    <row r="224" spans="2:11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2:11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2:11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2:11">
      <c r="B227" s="115" t="s">
        <v>110</v>
      </c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2:11">
      <c r="B228" s="115" t="s">
        <v>201</v>
      </c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2:11">
      <c r="B229" s="115" t="s">
        <v>209</v>
      </c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2:11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2:11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2:11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2:11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2:11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2:11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2:11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2:11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2:11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2:11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2:11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2:11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2:11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2:11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2:11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2:11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2:11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2:11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2:11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2:11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2:11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2:11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2:11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2:11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2:11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2:11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2:11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2:11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2:11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2:11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2:11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2:11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2:11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2:11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2:11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2:11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2:11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2:11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2:11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2:11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2:11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2:11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2:11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2:11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2:11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2:11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2:11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2:11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2:11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2:11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2:11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2:11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2:11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2:11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2:1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2:1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2:1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2:11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2:11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2:11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2:11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2:1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2:1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2:1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2:1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2:1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2:1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2:1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2:1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2:1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2:1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2:1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2:1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2:1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2:1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2:1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2:1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2:1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2:1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2:1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2:1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2:1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2:1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2:1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2:1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2:1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2:1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2:1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2:1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2:1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2:1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2:1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2:1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2:1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2:1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2:1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2:1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2:1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2:1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2:1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2:1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2:1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2:1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2:1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2:1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2:1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2:1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2:1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2:1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2:1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2:1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2:1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2:1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2:1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2:1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2:1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2:1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2:1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2:1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2:1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2:1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2:1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2:1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2:1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2:1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2:1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2:1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2:1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2:1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2:1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2:1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2:1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2:1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2:1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2:1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2:1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2:1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2:1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2:1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2:1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2:1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2:1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2:1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2:1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2:1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2:1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2:1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2:1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2:1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2:1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2:1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2:1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2:1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2:1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2:1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2:1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2:1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2:1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2:1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2:1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2:1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2:1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2:1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2:1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2:1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2:1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2:1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2:1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2:1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2:1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2:1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2:1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2:1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2:1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2:1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2:1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2:1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2:1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2:1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2:1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2:1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2:1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2:1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2:1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2:1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2:1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2:1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2:1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2:1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2:1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2:1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2:1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2:1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2:1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2:1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2:1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2:1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2:1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2:1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2:1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2:1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2:1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2:1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2:1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2:1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2:1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2:1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2:1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2:1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2:1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2:1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2:1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2:1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2:1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2:1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2:1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2:1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2:1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2:1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2:1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2:1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2:1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2:1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2:1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2:1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2:1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2:1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2:1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2:1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2:1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2:1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2:1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2:1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2:1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2:1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2:1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2:1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2:1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2:1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2:1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2:1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2:1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2:1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2:1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2:1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2:1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2:1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2:1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2:1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2:1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2:1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2:1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2:1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2:1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2:1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2:1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2:1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2:1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2:1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2:1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2:1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2:1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2:1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2:1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2:1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2:1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2:1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2:1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2:1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2:1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2:1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</sheetData>
  <sheetProtection sheet="1" objects="1" scenarios="1"/>
  <autoFilter ref="A11:K523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1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144</v>
      </c>
      <c r="C1" s="46" t="s" vm="1">
        <v>226</v>
      </c>
    </row>
    <row r="2" spans="2:12">
      <c r="B2" s="46" t="s">
        <v>143</v>
      </c>
      <c r="C2" s="46" t="s">
        <v>227</v>
      </c>
    </row>
    <row r="3" spans="2:12">
      <c r="B3" s="46" t="s">
        <v>145</v>
      </c>
      <c r="C3" s="46" t="s">
        <v>228</v>
      </c>
    </row>
    <row r="4" spans="2:12">
      <c r="B4" s="46" t="s">
        <v>146</v>
      </c>
      <c r="C4" s="46">
        <v>414</v>
      </c>
    </row>
    <row r="6" spans="2:12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97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203</v>
      </c>
      <c r="H8" s="29" t="s">
        <v>202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5" t="s">
        <v>47</v>
      </c>
      <c r="C11" s="95"/>
      <c r="D11" s="96"/>
      <c r="E11" s="96"/>
      <c r="F11" s="105"/>
      <c r="G11" s="98"/>
      <c r="H11" s="106"/>
      <c r="I11" s="98">
        <v>1.1497462410000001</v>
      </c>
      <c r="J11" s="99"/>
      <c r="K11" s="99">
        <f>IFERROR(I11/$I$11,0)</f>
        <v>1</v>
      </c>
      <c r="L11" s="99">
        <f>I11/'סכום נכסי הקרן'!$C$42</f>
        <v>5.7731894965887801E-7</v>
      </c>
    </row>
    <row r="12" spans="2:12" ht="21" customHeight="1">
      <c r="B12" s="120" t="s">
        <v>1876</v>
      </c>
      <c r="C12" s="95"/>
      <c r="D12" s="96"/>
      <c r="E12" s="96"/>
      <c r="F12" s="105"/>
      <c r="G12" s="98"/>
      <c r="H12" s="106"/>
      <c r="I12" s="98">
        <v>0.24727624100000006</v>
      </c>
      <c r="J12" s="99"/>
      <c r="K12" s="99">
        <f t="shared" ref="K12:K17" si="0">IFERROR(I12/$I$11,0)</f>
        <v>0.21507027566789846</v>
      </c>
      <c r="L12" s="99">
        <f>I12/'סכום נכסי הקרן'!$C$42</f>
        <v>1.2416414565143649E-7</v>
      </c>
    </row>
    <row r="13" spans="2:12">
      <c r="B13" s="100" t="s">
        <v>1877</v>
      </c>
      <c r="C13" s="95">
        <v>8944</v>
      </c>
      <c r="D13" s="96" t="s">
        <v>421</v>
      </c>
      <c r="E13" s="96" t="s">
        <v>131</v>
      </c>
      <c r="F13" s="105">
        <v>44607</v>
      </c>
      <c r="G13" s="98">
        <v>4007.0290000000009</v>
      </c>
      <c r="H13" s="106">
        <v>6.1585999999999999</v>
      </c>
      <c r="I13" s="98">
        <v>0.24677688800000006</v>
      </c>
      <c r="J13" s="99">
        <v>2.4055636544547069E-5</v>
      </c>
      <c r="K13" s="99">
        <f t="shared" si="0"/>
        <v>0.21463595983176606</v>
      </c>
      <c r="L13" s="99">
        <f>I13/'סכום נכסי הקרן'!$C$42</f>
        <v>1.2391340688910031E-7</v>
      </c>
    </row>
    <row r="14" spans="2:12">
      <c r="B14" s="100" t="s">
        <v>1878</v>
      </c>
      <c r="C14" s="95" t="s">
        <v>1879</v>
      </c>
      <c r="D14" s="96" t="s">
        <v>763</v>
      </c>
      <c r="E14" s="96" t="s">
        <v>131</v>
      </c>
      <c r="F14" s="105">
        <v>44628</v>
      </c>
      <c r="G14" s="98">
        <v>7109.2450000000008</v>
      </c>
      <c r="H14" s="106">
        <v>1E-4</v>
      </c>
      <c r="I14" s="98">
        <v>7.1090000000000009E-6</v>
      </c>
      <c r="J14" s="99">
        <v>7.8161756452820047E-5</v>
      </c>
      <c r="K14" s="99">
        <f t="shared" si="0"/>
        <v>6.1831034940517803E-6</v>
      </c>
      <c r="L14" s="99">
        <f>I14/'סכום נכסי הקרן'!$C$42</f>
        <v>3.5696228148181122E-12</v>
      </c>
    </row>
    <row r="15" spans="2:12">
      <c r="B15" s="100" t="s">
        <v>1880</v>
      </c>
      <c r="C15" s="95">
        <v>8731</v>
      </c>
      <c r="D15" s="96" t="s">
        <v>153</v>
      </c>
      <c r="E15" s="96" t="s">
        <v>131</v>
      </c>
      <c r="F15" s="105">
        <v>44537</v>
      </c>
      <c r="G15" s="98">
        <v>853.10940000000016</v>
      </c>
      <c r="H15" s="106">
        <v>5.7700000000000001E-2</v>
      </c>
      <c r="I15" s="98">
        <v>4.9224400000000008E-4</v>
      </c>
      <c r="J15" s="99">
        <v>1.3037815820835397E-4</v>
      </c>
      <c r="K15" s="99">
        <f t="shared" si="0"/>
        <v>4.281327326383492E-4</v>
      </c>
      <c r="L15" s="99">
        <f>I15/'סכום נכסי הקרן'!$C$42</f>
        <v>2.4716913952135698E-10</v>
      </c>
    </row>
    <row r="16" spans="2:12">
      <c r="B16" s="120" t="s">
        <v>196</v>
      </c>
      <c r="C16" s="95"/>
      <c r="D16" s="96"/>
      <c r="E16" s="96"/>
      <c r="F16" s="105"/>
      <c r="G16" s="98"/>
      <c r="H16" s="106"/>
      <c r="I16" s="98">
        <v>0.90247000000000011</v>
      </c>
      <c r="J16" s="99"/>
      <c r="K16" s="99">
        <f t="shared" si="0"/>
        <v>0.78492972433210162</v>
      </c>
      <c r="L16" s="99">
        <f>I16/'סכום נכסי הקרן'!$C$42</f>
        <v>4.5315480400744152E-7</v>
      </c>
    </row>
    <row r="17" spans="2:12">
      <c r="B17" s="100" t="s">
        <v>1881</v>
      </c>
      <c r="C17" s="95">
        <v>9122</v>
      </c>
      <c r="D17" s="96" t="s">
        <v>856</v>
      </c>
      <c r="E17" s="96" t="s">
        <v>130</v>
      </c>
      <c r="F17" s="105">
        <v>44742</v>
      </c>
      <c r="G17" s="98">
        <v>1464.9500000000003</v>
      </c>
      <c r="H17" s="106">
        <v>16.649999999999999</v>
      </c>
      <c r="I17" s="98">
        <v>0.90247000000000011</v>
      </c>
      <c r="J17" s="99">
        <v>1.761106088347935E-4</v>
      </c>
      <c r="K17" s="99">
        <f t="shared" si="0"/>
        <v>0.78492972433210162</v>
      </c>
      <c r="L17" s="99">
        <f>I17/'סכום נכסי הקרן'!$C$42</f>
        <v>4.5315480400744152E-7</v>
      </c>
    </row>
    <row r="18" spans="2:12">
      <c r="B18" s="95"/>
      <c r="C18" s="95"/>
      <c r="D18" s="95"/>
      <c r="E18" s="95"/>
      <c r="F18" s="95"/>
      <c r="G18" s="98"/>
      <c r="H18" s="106"/>
      <c r="I18" s="95"/>
      <c r="J18" s="95"/>
      <c r="K18" s="99"/>
      <c r="L18" s="95"/>
    </row>
    <row r="19" spans="2:1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2:1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2:12">
      <c r="B21" s="127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2:12">
      <c r="B22" s="127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2:12">
      <c r="B23" s="127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2:1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2:12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2:1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2:1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2:1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2:1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2:1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2:1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2:1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2:1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2:1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2:1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2:1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2:1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2:1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2:1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</row>
    <row r="43" spans="2:1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2:1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2:1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</row>
    <row r="46" spans="2:1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2:1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2:1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2:1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2:1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</row>
    <row r="51" spans="2:1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</row>
    <row r="52" spans="2:1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</row>
    <row r="53" spans="2:1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2:1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</row>
    <row r="55" spans="2:1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2:1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2:1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2:1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2:1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2:1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2:1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2:1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2:1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2:1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</row>
    <row r="531" spans="2:12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</row>
    <row r="532" spans="2:12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</row>
    <row r="533" spans="2:12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</row>
    <row r="534" spans="2:12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</row>
    <row r="535" spans="2:12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</row>
    <row r="536" spans="2:12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</row>
    <row r="537" spans="2:12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</row>
    <row r="538" spans="2:12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</row>
    <row r="539" spans="2:12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</row>
    <row r="540" spans="2:12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</row>
    <row r="541" spans="2:12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</row>
    <row r="542" spans="2:12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</row>
    <row r="543" spans="2:12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</row>
    <row r="544" spans="2:12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</row>
    <row r="545" spans="2:12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</row>
    <row r="546" spans="2:12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</row>
    <row r="547" spans="2:12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</row>
    <row r="548" spans="2:12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</row>
    <row r="549" spans="2:12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</row>
    <row r="550" spans="2:12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</row>
    <row r="551" spans="2:12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</row>
    <row r="552" spans="2:12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</row>
    <row r="553" spans="2:12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</row>
    <row r="554" spans="2:12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</row>
    <row r="555" spans="2:12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</row>
    <row r="556" spans="2:12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</row>
    <row r="557" spans="2:12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</row>
    <row r="558" spans="2:12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</row>
    <row r="559" spans="2:12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</row>
    <row r="560" spans="2:12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</row>
    <row r="561" spans="2:12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</row>
    <row r="562" spans="2:12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</row>
    <row r="563" spans="2:12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</row>
    <row r="564" spans="2:12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</row>
    <row r="565" spans="2:12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</row>
    <row r="566" spans="2:12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</row>
    <row r="567" spans="2:12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</row>
    <row r="568" spans="2:12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</row>
    <row r="569" spans="2:12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</row>
    <row r="570" spans="2:12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31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144</v>
      </c>
      <c r="C1" s="46" t="s" vm="1">
        <v>226</v>
      </c>
    </row>
    <row r="2" spans="2:12">
      <c r="B2" s="46" t="s">
        <v>143</v>
      </c>
      <c r="C2" s="46" t="s">
        <v>227</v>
      </c>
    </row>
    <row r="3" spans="2:12">
      <c r="B3" s="46" t="s">
        <v>145</v>
      </c>
      <c r="C3" s="46" t="s">
        <v>228</v>
      </c>
    </row>
    <row r="4" spans="2:12">
      <c r="B4" s="46" t="s">
        <v>146</v>
      </c>
      <c r="C4" s="46">
        <v>414</v>
      </c>
    </row>
    <row r="6" spans="2:12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98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203</v>
      </c>
      <c r="H8" s="29" t="s">
        <v>202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5" t="s">
        <v>49</v>
      </c>
      <c r="C11" s="95"/>
      <c r="D11" s="96"/>
      <c r="E11" s="96"/>
      <c r="F11" s="105"/>
      <c r="G11" s="98"/>
      <c r="H11" s="106"/>
      <c r="I11" s="98">
        <v>-2.3974789120000004</v>
      </c>
      <c r="J11" s="99"/>
      <c r="K11" s="99">
        <f>IFERROR(I11/$I$11,0)</f>
        <v>1</v>
      </c>
      <c r="L11" s="99">
        <f>I11/'סכום נכסי הקרן'!$C$42</f>
        <v>-1.2038395586327901E-6</v>
      </c>
    </row>
    <row r="12" spans="2:12" ht="19.5" customHeight="1">
      <c r="B12" s="120" t="s">
        <v>198</v>
      </c>
      <c r="C12" s="95"/>
      <c r="D12" s="96"/>
      <c r="E12" s="96"/>
      <c r="F12" s="105"/>
      <c r="G12" s="98"/>
      <c r="H12" s="106"/>
      <c r="I12" s="98">
        <v>-2.3974789120000004</v>
      </c>
      <c r="J12" s="99"/>
      <c r="K12" s="99">
        <f t="shared" ref="K12:K17" si="0">IFERROR(I12/$I$11,0)</f>
        <v>1</v>
      </c>
      <c r="L12" s="99">
        <f>I12/'סכום נכסי הקרן'!$C$42</f>
        <v>-1.2038395586327901E-6</v>
      </c>
    </row>
    <row r="13" spans="2:12">
      <c r="B13" s="100" t="s">
        <v>1882</v>
      </c>
      <c r="C13" s="95"/>
      <c r="D13" s="96"/>
      <c r="E13" s="96"/>
      <c r="F13" s="105"/>
      <c r="G13" s="98"/>
      <c r="H13" s="106"/>
      <c r="I13" s="98">
        <v>-2.3974789120000004</v>
      </c>
      <c r="J13" s="99"/>
      <c r="K13" s="99">
        <f t="shared" si="0"/>
        <v>1</v>
      </c>
      <c r="L13" s="99">
        <f>I13/'סכום נכסי הקרן'!$C$42</f>
        <v>-1.2038395586327901E-6</v>
      </c>
    </row>
    <row r="14" spans="2:12">
      <c r="B14" s="93" t="s">
        <v>1883</v>
      </c>
      <c r="C14" s="95" t="s">
        <v>1884</v>
      </c>
      <c r="D14" s="96" t="s">
        <v>454</v>
      </c>
      <c r="E14" s="96" t="s">
        <v>130</v>
      </c>
      <c r="F14" s="105">
        <v>45048</v>
      </c>
      <c r="G14" s="98">
        <v>-167679.31950000004</v>
      </c>
      <c r="H14" s="106">
        <v>1.4449000000000001</v>
      </c>
      <c r="I14" s="98">
        <v>-2.4227984870000006</v>
      </c>
      <c r="J14" s="99"/>
      <c r="K14" s="99">
        <f t="shared" si="0"/>
        <v>1.0105609166667824</v>
      </c>
      <c r="L14" s="99">
        <f>I14/'סכום נכסי הקרן'!$C$42</f>
        <v>-1.2165532078916872E-6</v>
      </c>
    </row>
    <row r="15" spans="2:12">
      <c r="B15" s="93" t="s">
        <v>1885</v>
      </c>
      <c r="C15" s="95" t="s">
        <v>1886</v>
      </c>
      <c r="D15" s="96" t="s">
        <v>454</v>
      </c>
      <c r="E15" s="96" t="s">
        <v>130</v>
      </c>
      <c r="F15" s="105">
        <v>45076</v>
      </c>
      <c r="G15" s="98">
        <v>-782503.49100000004</v>
      </c>
      <c r="H15" s="106">
        <v>1.0383</v>
      </c>
      <c r="I15" s="98">
        <v>-8.1247337480000024</v>
      </c>
      <c r="J15" s="99"/>
      <c r="K15" s="99">
        <f t="shared" si="0"/>
        <v>3.3888655734712052</v>
      </c>
      <c r="L15" s="99">
        <f>I15/'סכום נכסי הקרן'!$C$42</f>
        <v>-4.0796504362334333E-6</v>
      </c>
    </row>
    <row r="16" spans="2:12" s="6" customFormat="1">
      <c r="B16" s="93" t="s">
        <v>1887</v>
      </c>
      <c r="C16" s="95" t="s">
        <v>1888</v>
      </c>
      <c r="D16" s="96" t="s">
        <v>454</v>
      </c>
      <c r="E16" s="96" t="s">
        <v>130</v>
      </c>
      <c r="F16" s="105">
        <v>45048</v>
      </c>
      <c r="G16" s="98">
        <v>167679.31950000004</v>
      </c>
      <c r="H16" s="106">
        <v>0.1817</v>
      </c>
      <c r="I16" s="98">
        <v>0.30467332300000011</v>
      </c>
      <c r="J16" s="99"/>
      <c r="K16" s="99">
        <f t="shared" si="0"/>
        <v>-0.12708071027237466</v>
      </c>
      <c r="L16" s="99">
        <f>I16/'סכום נכסי הקרן'!$C$42</f>
        <v>1.5298478616503702E-7</v>
      </c>
    </row>
    <row r="17" spans="2:12" s="6" customFormat="1">
      <c r="B17" s="93" t="s">
        <v>1889</v>
      </c>
      <c r="C17" s="95" t="s">
        <v>1890</v>
      </c>
      <c r="D17" s="96" t="s">
        <v>454</v>
      </c>
      <c r="E17" s="96" t="s">
        <v>130</v>
      </c>
      <c r="F17" s="105">
        <v>45076</v>
      </c>
      <c r="G17" s="98">
        <v>782503.49100000004</v>
      </c>
      <c r="H17" s="106">
        <v>1.0025999999999999</v>
      </c>
      <c r="I17" s="98">
        <v>7.8453800000000014</v>
      </c>
      <c r="J17" s="99"/>
      <c r="K17" s="99">
        <f t="shared" si="0"/>
        <v>-3.2723457798656126</v>
      </c>
      <c r="L17" s="99">
        <f>I17/'סכום נכסי הקרן'!$C$42</f>
        <v>3.9393792993272922E-6</v>
      </c>
    </row>
    <row r="18" spans="2:12" s="6" customFormat="1">
      <c r="B18" s="100"/>
      <c r="C18" s="95"/>
      <c r="D18" s="95"/>
      <c r="E18" s="95"/>
      <c r="F18" s="95"/>
      <c r="G18" s="98"/>
      <c r="H18" s="106"/>
      <c r="I18" s="95"/>
      <c r="J18" s="95"/>
      <c r="K18" s="99"/>
      <c r="L18" s="95"/>
    </row>
    <row r="19" spans="2:1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2:1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2:12">
      <c r="B21" s="115" t="s">
        <v>218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2:12">
      <c r="B22" s="115" t="s">
        <v>110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2:12">
      <c r="B23" s="115" t="s">
        <v>201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2:12">
      <c r="B24" s="115" t="s">
        <v>209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2:12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2:1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2:1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2:1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2:1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2:1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2:1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2:1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2:1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2:1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2:1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2:1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2:1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2:1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2:1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</row>
    <row r="43" spans="2:1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2:1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2:1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</row>
    <row r="46" spans="2:1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2:1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2:1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2:1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2:1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</row>
    <row r="51" spans="2:1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</row>
    <row r="52" spans="2:1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</row>
    <row r="53" spans="2:1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2:1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</row>
    <row r="55" spans="2:1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2:1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2:1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2:1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2:1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2:1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2:1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2:1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2:1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2:1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2"/>
      <c r="D474" s="102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2"/>
      <c r="D475" s="102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2"/>
      <c r="D476" s="102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2"/>
      <c r="D477" s="102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2"/>
      <c r="D478" s="102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2"/>
      <c r="D479" s="102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2"/>
      <c r="D480" s="102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2"/>
      <c r="D481" s="102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2"/>
      <c r="D482" s="102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2"/>
      <c r="D483" s="102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2"/>
      <c r="D484" s="102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2"/>
      <c r="D485" s="102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2"/>
      <c r="D486" s="102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2"/>
      <c r="D487" s="102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2"/>
      <c r="D488" s="102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2"/>
      <c r="D489" s="102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2"/>
      <c r="D490" s="102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2"/>
      <c r="D491" s="102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2"/>
      <c r="D492" s="102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2"/>
      <c r="D493" s="102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2"/>
      <c r="D494" s="102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2"/>
      <c r="D495" s="102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2"/>
      <c r="D496" s="102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2"/>
      <c r="D497" s="102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2"/>
      <c r="D498" s="102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2"/>
      <c r="D499" s="102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2"/>
      <c r="D500" s="102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2"/>
      <c r="D501" s="102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2"/>
      <c r="D502" s="102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2"/>
      <c r="D503" s="102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2"/>
      <c r="D504" s="102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2"/>
      <c r="D505" s="102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2"/>
      <c r="D506" s="102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2"/>
      <c r="D507" s="102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2"/>
      <c r="D508" s="102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2"/>
      <c r="D509" s="102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2"/>
      <c r="D510" s="102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2"/>
      <c r="D511" s="102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2"/>
      <c r="D512" s="102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2"/>
      <c r="D513" s="102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2"/>
      <c r="D514" s="102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2"/>
      <c r="D515" s="102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2"/>
      <c r="D516" s="102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2"/>
      <c r="D517" s="102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2"/>
      <c r="D518" s="102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2"/>
      <c r="D519" s="102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2"/>
      <c r="D520" s="102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2"/>
      <c r="D521" s="102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2"/>
      <c r="D522" s="102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2"/>
      <c r="D523" s="102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2"/>
      <c r="D524" s="102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2"/>
      <c r="D525" s="102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2"/>
      <c r="D526" s="102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2"/>
      <c r="D527" s="102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2"/>
      <c r="D528" s="102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2"/>
      <c r="D529" s="102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2"/>
      <c r="D530" s="102"/>
      <c r="E530" s="103"/>
      <c r="F530" s="103"/>
      <c r="G530" s="103"/>
      <c r="H530" s="103"/>
      <c r="I530" s="103"/>
      <c r="J530" s="103"/>
      <c r="K530" s="103"/>
      <c r="L530" s="10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144</v>
      </c>
      <c r="C1" s="46" t="s" vm="1">
        <v>226</v>
      </c>
    </row>
    <row r="2" spans="2:12">
      <c r="B2" s="46" t="s">
        <v>143</v>
      </c>
      <c r="C2" s="46" t="s">
        <v>227</v>
      </c>
    </row>
    <row r="3" spans="2:12">
      <c r="B3" s="46" t="s">
        <v>145</v>
      </c>
      <c r="C3" s="46" t="s">
        <v>228</v>
      </c>
    </row>
    <row r="4" spans="2:12">
      <c r="B4" s="46" t="s">
        <v>146</v>
      </c>
      <c r="C4" s="46">
        <v>414</v>
      </c>
    </row>
    <row r="6" spans="2:12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65</v>
      </c>
      <c r="G7" s="49" t="s">
        <v>101</v>
      </c>
      <c r="H7" s="49" t="s">
        <v>16</v>
      </c>
      <c r="I7" s="49" t="s">
        <v>18</v>
      </c>
      <c r="J7" s="49" t="s">
        <v>61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1" t="s">
        <v>43</v>
      </c>
      <c r="C10" s="81"/>
      <c r="D10" s="81"/>
      <c r="E10" s="81"/>
      <c r="F10" s="81"/>
      <c r="G10" s="82"/>
      <c r="H10" s="83"/>
      <c r="I10" s="83"/>
      <c r="J10" s="84">
        <f>J11+J55</f>
        <v>110653.98474913494</v>
      </c>
      <c r="K10" s="85">
        <f>IFERROR(J10/$J$10,0)</f>
        <v>1</v>
      </c>
      <c r="L10" s="85">
        <f>J10/'סכום נכסי הקרן'!$C$42</f>
        <v>5.5562384092143403E-2</v>
      </c>
    </row>
    <row r="11" spans="2:12">
      <c r="B11" s="86" t="s">
        <v>195</v>
      </c>
      <c r="C11" s="87"/>
      <c r="D11" s="87"/>
      <c r="E11" s="87"/>
      <c r="F11" s="87"/>
      <c r="G11" s="88"/>
      <c r="H11" s="89"/>
      <c r="I11" s="89"/>
      <c r="J11" s="90">
        <f>J12+J21</f>
        <v>107019.25309699794</v>
      </c>
      <c r="K11" s="91">
        <f t="shared" ref="K11:K53" si="0">IFERROR(J11/$J$10,0)</f>
        <v>0.96715227508184776</v>
      </c>
      <c r="L11" s="91">
        <f>J11/'סכום נכסי הקרן'!$C$42</f>
        <v>5.3737286183687963E-2</v>
      </c>
    </row>
    <row r="12" spans="2:12">
      <c r="B12" s="92" t="s">
        <v>41</v>
      </c>
      <c r="C12" s="87"/>
      <c r="D12" s="87"/>
      <c r="E12" s="87"/>
      <c r="F12" s="87"/>
      <c r="G12" s="88"/>
      <c r="H12" s="89"/>
      <c r="I12" s="89"/>
      <c r="J12" s="90">
        <f>SUM(J13:J19)</f>
        <v>64283.657657769021</v>
      </c>
      <c r="K12" s="91">
        <f t="shared" si="0"/>
        <v>0.58094299815327322</v>
      </c>
      <c r="L12" s="91">
        <f>J12/'סכום נכסי הקרן'!$C$42</f>
        <v>3.2278577999033525E-2</v>
      </c>
    </row>
    <row r="13" spans="2:12">
      <c r="B13" s="93" t="s">
        <v>2451</v>
      </c>
      <c r="C13" s="94">
        <v>30011000</v>
      </c>
      <c r="D13" s="95">
        <v>11</v>
      </c>
      <c r="E13" s="95" t="s">
        <v>257</v>
      </c>
      <c r="F13" s="95" t="s">
        <v>258</v>
      </c>
      <c r="G13" s="96" t="s">
        <v>131</v>
      </c>
      <c r="H13" s="97"/>
      <c r="I13" s="97"/>
      <c r="J13" s="98">
        <v>32071.612900000007</v>
      </c>
      <c r="K13" s="99">
        <f t="shared" si="0"/>
        <v>0.28983694507441349</v>
      </c>
      <c r="L13" s="99">
        <f>J13/'סכום נכסי הקרן'!$C$42</f>
        <v>1.6104031666318033E-2</v>
      </c>
    </row>
    <row r="14" spans="2:12">
      <c r="B14" s="93" t="s">
        <v>2451</v>
      </c>
      <c r="C14" s="94">
        <v>30011000</v>
      </c>
      <c r="D14" s="95">
        <v>11</v>
      </c>
      <c r="E14" s="95" t="s">
        <v>257</v>
      </c>
      <c r="F14" s="95" t="s">
        <v>258</v>
      </c>
      <c r="G14" s="96" t="s">
        <v>131</v>
      </c>
      <c r="H14" s="97"/>
      <c r="I14" s="97"/>
      <c r="J14" s="98">
        <v>9499.6786641820017</v>
      </c>
      <c r="K14" s="99">
        <f t="shared" si="0"/>
        <v>8.5850307928077282E-2</v>
      </c>
      <c r="L14" s="99">
        <f>J14/'סכום נכסי הקרן'!$C$42</f>
        <v>4.7700477835286139E-3</v>
      </c>
    </row>
    <row r="15" spans="2:12">
      <c r="B15" s="93" t="s">
        <v>2452</v>
      </c>
      <c r="C15" s="94">
        <v>30012000</v>
      </c>
      <c r="D15" s="95">
        <v>12</v>
      </c>
      <c r="E15" s="95" t="s">
        <v>257</v>
      </c>
      <c r="F15" s="95" t="s">
        <v>258</v>
      </c>
      <c r="G15" s="96" t="s">
        <v>131</v>
      </c>
      <c r="H15" s="97"/>
      <c r="I15" s="97"/>
      <c r="J15" s="98">
        <v>8821.4319699330008</v>
      </c>
      <c r="K15" s="99">
        <f t="shared" si="0"/>
        <v>7.9720870332254029E-2</v>
      </c>
      <c r="L15" s="99">
        <f>J15/'סכום נכסי הקרן'!$C$42</f>
        <v>4.4294816175606579E-3</v>
      </c>
    </row>
    <row r="16" spans="2:12">
      <c r="B16" s="93" t="s">
        <v>2453</v>
      </c>
      <c r="C16" s="94">
        <v>34810000</v>
      </c>
      <c r="D16" s="95">
        <v>10</v>
      </c>
      <c r="E16" s="95" t="s">
        <v>257</v>
      </c>
      <c r="F16" s="95" t="s">
        <v>258</v>
      </c>
      <c r="G16" s="96" t="s">
        <v>131</v>
      </c>
      <c r="H16" s="97"/>
      <c r="I16" s="97"/>
      <c r="J16" s="98">
        <v>1700.5154402230003</v>
      </c>
      <c r="K16" s="99">
        <f t="shared" si="0"/>
        <v>1.536786446577826E-2</v>
      </c>
      <c r="L16" s="99">
        <f>J16/'סכום נכסי הקרן'!$C$42</f>
        <v>8.5387518812357383E-4</v>
      </c>
    </row>
    <row r="17" spans="2:12">
      <c r="B17" s="93" t="s">
        <v>2453</v>
      </c>
      <c r="C17" s="94">
        <v>34110000</v>
      </c>
      <c r="D17" s="95">
        <v>10</v>
      </c>
      <c r="E17" s="95" t="s">
        <v>257</v>
      </c>
      <c r="F17" s="95" t="s">
        <v>258</v>
      </c>
      <c r="G17" s="96" t="s">
        <v>131</v>
      </c>
      <c r="H17" s="97"/>
      <c r="I17" s="97"/>
      <c r="J17" s="98">
        <v>10903.444063120001</v>
      </c>
      <c r="K17" s="99">
        <f t="shared" si="0"/>
        <v>9.8536388796475236E-2</v>
      </c>
      <c r="L17" s="99">
        <f>J17/'סכום נכסי הקרן'!$C$42</f>
        <v>5.474916681362533E-3</v>
      </c>
    </row>
    <row r="18" spans="2:12">
      <c r="B18" s="93" t="s">
        <v>2454</v>
      </c>
      <c r="C18" s="94">
        <v>30120000</v>
      </c>
      <c r="D18" s="95">
        <v>20</v>
      </c>
      <c r="E18" s="95" t="s">
        <v>257</v>
      </c>
      <c r="F18" s="95" t="s">
        <v>258</v>
      </c>
      <c r="G18" s="96" t="s">
        <v>131</v>
      </c>
      <c r="H18" s="97"/>
      <c r="I18" s="97"/>
      <c r="J18" s="98">
        <v>1268.3677103110003</v>
      </c>
      <c r="K18" s="99">
        <f t="shared" si="0"/>
        <v>1.1462467557644065E-2</v>
      </c>
      <c r="L18" s="99">
        <f>J18/'סכום נכסי הקרן'!$C$42</f>
        <v>6.3688202508155247E-4</v>
      </c>
    </row>
    <row r="19" spans="2:12">
      <c r="B19" s="93" t="s">
        <v>2455</v>
      </c>
      <c r="C19" s="94">
        <v>30026000</v>
      </c>
      <c r="D19" s="95">
        <v>26</v>
      </c>
      <c r="E19" s="95" t="s">
        <v>257</v>
      </c>
      <c r="F19" s="95" t="s">
        <v>258</v>
      </c>
      <c r="G19" s="96" t="s">
        <v>131</v>
      </c>
      <c r="H19" s="97"/>
      <c r="I19" s="97"/>
      <c r="J19" s="98">
        <v>18.606910000000003</v>
      </c>
      <c r="K19" s="99">
        <f t="shared" si="0"/>
        <v>1.6815399863081269E-4</v>
      </c>
      <c r="L19" s="99">
        <f>J19/'סכום נכסי הקרן'!$C$42</f>
        <v>9.3430370585549706E-6</v>
      </c>
    </row>
    <row r="20" spans="2:12">
      <c r="B20" s="100"/>
      <c r="C20" s="95"/>
      <c r="D20" s="95"/>
      <c r="E20" s="95"/>
      <c r="F20" s="95"/>
      <c r="G20" s="95"/>
      <c r="H20" s="95"/>
      <c r="I20" s="95"/>
      <c r="J20" s="95"/>
      <c r="K20" s="99"/>
      <c r="L20" s="95"/>
    </row>
    <row r="21" spans="2:12">
      <c r="B21" s="92" t="s">
        <v>42</v>
      </c>
      <c r="C21" s="87"/>
      <c r="D21" s="87"/>
      <c r="E21" s="87"/>
      <c r="F21" s="87"/>
      <c r="G21" s="88"/>
      <c r="H21" s="89"/>
      <c r="I21" s="89"/>
      <c r="J21" s="90">
        <f>SUM(J22:J53)</f>
        <v>42735.59543922892</v>
      </c>
      <c r="K21" s="91">
        <f t="shared" si="0"/>
        <v>0.38620927692857454</v>
      </c>
      <c r="L21" s="91">
        <f>J21/'סכום נכסי הקרן'!$C$42</f>
        <v>2.1458708184654438E-2</v>
      </c>
    </row>
    <row r="22" spans="2:12">
      <c r="B22" s="93" t="s">
        <v>2451</v>
      </c>
      <c r="C22" s="94">
        <v>32011000</v>
      </c>
      <c r="D22" s="95">
        <v>11</v>
      </c>
      <c r="E22" s="95" t="s">
        <v>257</v>
      </c>
      <c r="F22" s="95" t="s">
        <v>258</v>
      </c>
      <c r="G22" s="96" t="s">
        <v>132</v>
      </c>
      <c r="H22" s="97"/>
      <c r="I22" s="97"/>
      <c r="J22" s="98">
        <v>1.053748E-2</v>
      </c>
      <c r="K22" s="99">
        <f t="shared" si="0"/>
        <v>9.5229105611421544E-8</v>
      </c>
      <c r="L22" s="99">
        <f>J22/'סכום נכסי הקרן'!$C$42</f>
        <v>5.2911561427330928E-9</v>
      </c>
    </row>
    <row r="23" spans="2:12">
      <c r="B23" s="93" t="s">
        <v>2451</v>
      </c>
      <c r="C23" s="94">
        <v>31211000</v>
      </c>
      <c r="D23" s="95">
        <v>11</v>
      </c>
      <c r="E23" s="95" t="s">
        <v>257</v>
      </c>
      <c r="F23" s="95" t="s">
        <v>258</v>
      </c>
      <c r="G23" s="96" t="s">
        <v>134</v>
      </c>
      <c r="H23" s="97"/>
      <c r="I23" s="97"/>
      <c r="J23" s="98">
        <v>9.0637000000000007E-5</v>
      </c>
      <c r="K23" s="99">
        <f t="shared" si="0"/>
        <v>8.1910290176611631E-10</v>
      </c>
      <c r="L23" s="99">
        <f>J23/'סכום נכסי הקרן'!$C$42</f>
        <v>4.5511310038918163E-11</v>
      </c>
    </row>
    <row r="24" spans="2:12">
      <c r="B24" s="93" t="s">
        <v>2451</v>
      </c>
      <c r="C24" s="94">
        <v>30211000</v>
      </c>
      <c r="D24" s="95">
        <v>11</v>
      </c>
      <c r="E24" s="95" t="s">
        <v>257</v>
      </c>
      <c r="F24" s="95" t="s">
        <v>258</v>
      </c>
      <c r="G24" s="96" t="s">
        <v>133</v>
      </c>
      <c r="H24" s="97"/>
      <c r="I24" s="97"/>
      <c r="J24" s="98">
        <v>1.1225410000000006E-3</v>
      </c>
      <c r="K24" s="99">
        <f t="shared" si="0"/>
        <v>1.0144605298624606E-8</v>
      </c>
      <c r="L24" s="99">
        <f>J24/'סכום נכסי הקרן'!$C$42</f>
        <v>5.6365845606537341E-10</v>
      </c>
    </row>
    <row r="25" spans="2:12">
      <c r="B25" s="93" t="s">
        <v>2451</v>
      </c>
      <c r="C25" s="94">
        <v>30311000</v>
      </c>
      <c r="D25" s="95">
        <v>11</v>
      </c>
      <c r="E25" s="95" t="s">
        <v>257</v>
      </c>
      <c r="F25" s="95" t="s">
        <v>258</v>
      </c>
      <c r="G25" s="96" t="s">
        <v>130</v>
      </c>
      <c r="H25" s="97"/>
      <c r="I25" s="97"/>
      <c r="J25" s="98">
        <v>3021.3316814880009</v>
      </c>
      <c r="K25" s="99">
        <f t="shared" si="0"/>
        <v>2.7304318848866586E-2</v>
      </c>
      <c r="L25" s="99">
        <f>J25/'סכום נכסי הקרן'!$C$42</f>
        <v>1.5170930512550761E-3</v>
      </c>
    </row>
    <row r="26" spans="2:12">
      <c r="B26" s="93" t="s">
        <v>2452</v>
      </c>
      <c r="C26" s="94">
        <v>32012000</v>
      </c>
      <c r="D26" s="95">
        <v>12</v>
      </c>
      <c r="E26" s="95" t="s">
        <v>257</v>
      </c>
      <c r="F26" s="95" t="s">
        <v>258</v>
      </c>
      <c r="G26" s="96" t="s">
        <v>132</v>
      </c>
      <c r="H26" s="97"/>
      <c r="I26" s="97"/>
      <c r="J26" s="98">
        <v>5.5890000000000002E-6</v>
      </c>
      <c r="K26" s="99">
        <f t="shared" si="0"/>
        <v>5.0508800136487568E-11</v>
      </c>
      <c r="L26" s="99">
        <f>J26/'סכום נכסי הקרן'!$C$42</f>
        <v>2.8063893532168276E-12</v>
      </c>
    </row>
    <row r="27" spans="2:12">
      <c r="B27" s="93" t="s">
        <v>2452</v>
      </c>
      <c r="C27" s="94">
        <v>31212000</v>
      </c>
      <c r="D27" s="95">
        <v>12</v>
      </c>
      <c r="E27" s="95" t="s">
        <v>257</v>
      </c>
      <c r="F27" s="95" t="s">
        <v>258</v>
      </c>
      <c r="G27" s="96" t="s">
        <v>134</v>
      </c>
      <c r="H27" s="97"/>
      <c r="I27" s="97"/>
      <c r="J27" s="98">
        <v>2599.4570800000001</v>
      </c>
      <c r="K27" s="99">
        <f t="shared" si="0"/>
        <v>2.3491762053515403E-2</v>
      </c>
      <c r="L27" s="99">
        <f>J27/'סכום נכסי הקרן'!$C$42</f>
        <v>1.3052583062186623E-3</v>
      </c>
    </row>
    <row r="28" spans="2:12">
      <c r="B28" s="93" t="s">
        <v>2452</v>
      </c>
      <c r="C28" s="94">
        <v>30312000</v>
      </c>
      <c r="D28" s="95">
        <v>12</v>
      </c>
      <c r="E28" s="95" t="s">
        <v>257</v>
      </c>
      <c r="F28" s="95" t="s">
        <v>258</v>
      </c>
      <c r="G28" s="96" t="s">
        <v>130</v>
      </c>
      <c r="H28" s="97"/>
      <c r="I28" s="97"/>
      <c r="J28" s="98">
        <v>2909.9324793290002</v>
      </c>
      <c r="K28" s="99">
        <f t="shared" si="0"/>
        <v>2.6297584184845627E-2</v>
      </c>
      <c r="L28" s="99">
        <f>J28/'סכום נכסי הקרן'!$C$42</f>
        <v>1.4611564731738687E-3</v>
      </c>
    </row>
    <row r="29" spans="2:12">
      <c r="B29" s="93" t="s">
        <v>2452</v>
      </c>
      <c r="C29" s="94">
        <v>30212000</v>
      </c>
      <c r="D29" s="95">
        <v>12</v>
      </c>
      <c r="E29" s="95" t="s">
        <v>257</v>
      </c>
      <c r="F29" s="95" t="s">
        <v>258</v>
      </c>
      <c r="G29" s="96" t="s">
        <v>133</v>
      </c>
      <c r="H29" s="97"/>
      <c r="I29" s="97"/>
      <c r="J29" s="98">
        <v>5.1509700000000017E-4</v>
      </c>
      <c r="K29" s="99">
        <f t="shared" si="0"/>
        <v>4.655024409358444E-9</v>
      </c>
      <c r="L29" s="99">
        <f>J29/'סכום נכסי הקרן'!$C$42</f>
        <v>2.586442541910769E-10</v>
      </c>
    </row>
    <row r="30" spans="2:12">
      <c r="B30" s="93" t="s">
        <v>2452</v>
      </c>
      <c r="C30" s="94">
        <v>31712000</v>
      </c>
      <c r="D30" s="95">
        <v>12</v>
      </c>
      <c r="E30" s="95" t="s">
        <v>257</v>
      </c>
      <c r="F30" s="95" t="s">
        <v>258</v>
      </c>
      <c r="G30" s="96" t="s">
        <v>139</v>
      </c>
      <c r="H30" s="97"/>
      <c r="I30" s="97"/>
      <c r="J30" s="98">
        <v>0.74604627300000026</v>
      </c>
      <c r="K30" s="99">
        <f t="shared" si="0"/>
        <v>6.7421546064642074E-6</v>
      </c>
      <c r="L30" s="99">
        <f>J30/'סכום נכסי הקרן'!$C$42</f>
        <v>3.7461018385297824E-7</v>
      </c>
    </row>
    <row r="31" spans="2:12">
      <c r="B31" s="93" t="s">
        <v>2452</v>
      </c>
      <c r="C31" s="94">
        <v>31012000</v>
      </c>
      <c r="D31" s="95">
        <v>12</v>
      </c>
      <c r="E31" s="95" t="s">
        <v>257</v>
      </c>
      <c r="F31" s="95" t="s">
        <v>258</v>
      </c>
      <c r="G31" s="96" t="s">
        <v>137</v>
      </c>
      <c r="H31" s="97"/>
      <c r="I31" s="97"/>
      <c r="J31" s="98">
        <v>-56.105440000000009</v>
      </c>
      <c r="K31" s="99">
        <f t="shared" si="0"/>
        <v>-5.070349714671132E-4</v>
      </c>
      <c r="L31" s="99">
        <f>J31/'סכום נכסי הקרן'!$C$42</f>
        <v>-2.8172071832804713E-5</v>
      </c>
    </row>
    <row r="32" spans="2:12">
      <c r="B32" s="93" t="s">
        <v>2453</v>
      </c>
      <c r="C32" s="94">
        <v>32610000</v>
      </c>
      <c r="D32" s="95">
        <v>10</v>
      </c>
      <c r="E32" s="95" t="s">
        <v>257</v>
      </c>
      <c r="F32" s="95" t="s">
        <v>258</v>
      </c>
      <c r="G32" s="96" t="s">
        <v>135</v>
      </c>
      <c r="H32" s="97"/>
      <c r="I32" s="97"/>
      <c r="J32" s="98">
        <v>0.10247481400000001</v>
      </c>
      <c r="K32" s="99">
        <f t="shared" si="0"/>
        <v>9.2608336005541936E-7</v>
      </c>
      <c r="L32" s="99">
        <f>J32/'סכום נכסי הקרן'!$C$42</f>
        <v>5.1455399352741946E-8</v>
      </c>
    </row>
    <row r="33" spans="2:12">
      <c r="B33" s="93" t="s">
        <v>2453</v>
      </c>
      <c r="C33" s="94">
        <v>34510000</v>
      </c>
      <c r="D33" s="95">
        <v>10</v>
      </c>
      <c r="E33" s="95" t="s">
        <v>257</v>
      </c>
      <c r="F33" s="95" t="s">
        <v>258</v>
      </c>
      <c r="G33" s="96" t="s">
        <v>132</v>
      </c>
      <c r="H33" s="97"/>
      <c r="I33" s="97"/>
      <c r="J33" s="98">
        <v>1209.5702619799999</v>
      </c>
      <c r="K33" s="99">
        <f t="shared" si="0"/>
        <v>1.0931104421790433E-2</v>
      </c>
      <c r="L33" s="99">
        <f>J33/'סכום נכסי הקרן'!$C$42</f>
        <v>6.0735822243484713E-4</v>
      </c>
    </row>
    <row r="34" spans="2:12">
      <c r="B34" s="93" t="s">
        <v>2453</v>
      </c>
      <c r="C34" s="94">
        <v>30310000</v>
      </c>
      <c r="D34" s="95">
        <v>10</v>
      </c>
      <c r="E34" s="95" t="s">
        <v>257</v>
      </c>
      <c r="F34" s="95" t="s">
        <v>258</v>
      </c>
      <c r="G34" s="96" t="s">
        <v>130</v>
      </c>
      <c r="H34" s="97"/>
      <c r="I34" s="97"/>
      <c r="J34" s="98">
        <v>5631.9072400000005</v>
      </c>
      <c r="K34" s="99">
        <f t="shared" si="0"/>
        <v>5.0896560596242146E-2</v>
      </c>
      <c r="L34" s="99">
        <f>J34/'סכום נכסי הקרן'!$C$42</f>
        <v>2.8279342488174574E-3</v>
      </c>
    </row>
    <row r="35" spans="2:12">
      <c r="B35" s="93" t="s">
        <v>2453</v>
      </c>
      <c r="C35" s="94">
        <v>32010000</v>
      </c>
      <c r="D35" s="95">
        <v>10</v>
      </c>
      <c r="E35" s="95" t="s">
        <v>257</v>
      </c>
      <c r="F35" s="95" t="s">
        <v>258</v>
      </c>
      <c r="G35" s="96" t="s">
        <v>132</v>
      </c>
      <c r="H35" s="97"/>
      <c r="I35" s="97"/>
      <c r="J35" s="98">
        <v>0.38606000000000007</v>
      </c>
      <c r="K35" s="99">
        <f t="shared" si="0"/>
        <v>3.4888937879213446E-6</v>
      </c>
      <c r="L35" s="99">
        <f>J35/'סכום נכסי הקרן'!$C$42</f>
        <v>1.9385125670117886E-7</v>
      </c>
    </row>
    <row r="36" spans="2:12">
      <c r="B36" s="93" t="s">
        <v>2453</v>
      </c>
      <c r="C36" s="94">
        <v>33810000</v>
      </c>
      <c r="D36" s="95">
        <v>10</v>
      </c>
      <c r="E36" s="95" t="s">
        <v>257</v>
      </c>
      <c r="F36" s="95" t="s">
        <v>258</v>
      </c>
      <c r="G36" s="96" t="s">
        <v>133</v>
      </c>
      <c r="H36" s="97"/>
      <c r="I36" s="97"/>
      <c r="J36" s="98">
        <v>4.5137127600000007</v>
      </c>
      <c r="K36" s="99">
        <f t="shared" si="0"/>
        <v>4.0791235582099431E-5</v>
      </c>
      <c r="L36" s="99">
        <f>J36/'סכום נכסי הקרן'!$C$42</f>
        <v>2.2664582990057152E-6</v>
      </c>
    </row>
    <row r="37" spans="2:12">
      <c r="B37" s="93" t="s">
        <v>2453</v>
      </c>
      <c r="C37" s="94">
        <v>31110000</v>
      </c>
      <c r="D37" s="95">
        <v>10</v>
      </c>
      <c r="E37" s="95" t="s">
        <v>257</v>
      </c>
      <c r="F37" s="95" t="s">
        <v>258</v>
      </c>
      <c r="G37" s="96" t="s">
        <v>138</v>
      </c>
      <c r="H37" s="97"/>
      <c r="I37" s="97"/>
      <c r="J37" s="98">
        <v>0.25979000000000008</v>
      </c>
      <c r="K37" s="99">
        <f t="shared" si="0"/>
        <v>2.3477690440969956E-6</v>
      </c>
      <c r="L37" s="99">
        <f>J37/'סכום נכסי הקרן'!$C$42</f>
        <v>1.3044764538776164E-7</v>
      </c>
    </row>
    <row r="38" spans="2:12">
      <c r="B38" s="93" t="s">
        <v>2453</v>
      </c>
      <c r="C38" s="94">
        <v>34610000</v>
      </c>
      <c r="D38" s="95">
        <v>10</v>
      </c>
      <c r="E38" s="95" t="s">
        <v>257</v>
      </c>
      <c r="F38" s="95" t="s">
        <v>258</v>
      </c>
      <c r="G38" s="96" t="s">
        <v>134</v>
      </c>
      <c r="H38" s="97"/>
      <c r="I38" s="97"/>
      <c r="J38" s="98">
        <v>-5.9125247000000006E-2</v>
      </c>
      <c r="K38" s="99">
        <f t="shared" si="0"/>
        <v>-5.3432551149462543E-7</v>
      </c>
      <c r="L38" s="99">
        <f>J38/'סכום נכסי הקרן'!$C$42</f>
        <v>-2.9688399299895362E-8</v>
      </c>
    </row>
    <row r="39" spans="2:12">
      <c r="B39" s="93" t="s">
        <v>2453</v>
      </c>
      <c r="C39" s="94">
        <v>30210000</v>
      </c>
      <c r="D39" s="95">
        <v>10</v>
      </c>
      <c r="E39" s="95" t="s">
        <v>257</v>
      </c>
      <c r="F39" s="95" t="s">
        <v>258</v>
      </c>
      <c r="G39" s="96" t="s">
        <v>133</v>
      </c>
      <c r="H39" s="97"/>
      <c r="I39" s="97"/>
      <c r="J39" s="98">
        <v>20.335390000000004</v>
      </c>
      <c r="K39" s="99">
        <f t="shared" si="0"/>
        <v>1.837745838625028E-4</v>
      </c>
      <c r="L39" s="99">
        <f>J39/'סכום נכסי הקרן'!$C$42</f>
        <v>1.02109540149422E-5</v>
      </c>
    </row>
    <row r="40" spans="2:12">
      <c r="B40" s="93" t="s">
        <v>2453</v>
      </c>
      <c r="C40" s="94">
        <v>31710000</v>
      </c>
      <c r="D40" s="95">
        <v>10</v>
      </c>
      <c r="E40" s="95" t="s">
        <v>257</v>
      </c>
      <c r="F40" s="95" t="s">
        <v>258</v>
      </c>
      <c r="G40" s="96" t="s">
        <v>139</v>
      </c>
      <c r="H40" s="97"/>
      <c r="I40" s="97"/>
      <c r="J40" s="98">
        <v>0.38161806999999998</v>
      </c>
      <c r="K40" s="99">
        <f t="shared" si="0"/>
        <v>3.4487512660766005E-6</v>
      </c>
      <c r="L40" s="99">
        <f>J40/'סכום נכסי הקרן'!$C$42</f>
        <v>1.9162084248401395E-7</v>
      </c>
    </row>
    <row r="41" spans="2:12">
      <c r="B41" s="93" t="s">
        <v>2453</v>
      </c>
      <c r="C41" s="94">
        <v>30710000</v>
      </c>
      <c r="D41" s="95">
        <v>10</v>
      </c>
      <c r="E41" s="95" t="s">
        <v>257</v>
      </c>
      <c r="F41" s="95" t="s">
        <v>258</v>
      </c>
      <c r="G41" s="96" t="s">
        <v>2446</v>
      </c>
      <c r="H41" s="97"/>
      <c r="I41" s="97"/>
      <c r="J41" s="98">
        <v>0.11249022500000001</v>
      </c>
      <c r="K41" s="99">
        <f t="shared" si="0"/>
        <v>1.0165944340371298E-6</v>
      </c>
      <c r="L41" s="99">
        <f>J41/'סכום נכסי הקרן'!$C$42</f>
        <v>5.648441040990614E-8</v>
      </c>
    </row>
    <row r="42" spans="2:12">
      <c r="B42" s="93" t="s">
        <v>2453</v>
      </c>
      <c r="C42" s="94">
        <v>34710000</v>
      </c>
      <c r="D42" s="95">
        <v>10</v>
      </c>
      <c r="E42" s="95" t="s">
        <v>257</v>
      </c>
      <c r="F42" s="95" t="s">
        <v>258</v>
      </c>
      <c r="G42" s="96" t="s">
        <v>138</v>
      </c>
      <c r="H42" s="97"/>
      <c r="I42" s="97"/>
      <c r="J42" s="98">
        <v>32.084363692000004</v>
      </c>
      <c r="K42" s="99">
        <f t="shared" si="0"/>
        <v>2.8995217627940715E-4</v>
      </c>
      <c r="L42" s="99">
        <f>J42/'סכום נכסי הקרן'!$C$42</f>
        <v>1.6110434186789292E-5</v>
      </c>
    </row>
    <row r="43" spans="2:12">
      <c r="B43" s="93" t="s">
        <v>2453</v>
      </c>
      <c r="C43" s="94">
        <v>30910000</v>
      </c>
      <c r="D43" s="95">
        <v>10</v>
      </c>
      <c r="E43" s="95" t="s">
        <v>257</v>
      </c>
      <c r="F43" s="95" t="s">
        <v>258</v>
      </c>
      <c r="G43" s="96" t="s">
        <v>2448</v>
      </c>
      <c r="H43" s="97"/>
      <c r="I43" s="97"/>
      <c r="J43" s="98">
        <v>1.6886722270000001</v>
      </c>
      <c r="K43" s="99">
        <f t="shared" si="0"/>
        <v>1.5260835213737767E-5</v>
      </c>
      <c r="L43" s="99">
        <f>J43/'סכום נכסי הקרן'!$C$42</f>
        <v>8.4792838771260513E-7</v>
      </c>
    </row>
    <row r="44" spans="2:12">
      <c r="B44" s="93" t="s">
        <v>2453</v>
      </c>
      <c r="C44" s="94">
        <v>34010000</v>
      </c>
      <c r="D44" s="95">
        <v>10</v>
      </c>
      <c r="E44" s="95" t="s">
        <v>257</v>
      </c>
      <c r="F44" s="95" t="s">
        <v>258</v>
      </c>
      <c r="G44" s="96" t="s">
        <v>130</v>
      </c>
      <c r="H44" s="97"/>
      <c r="I44" s="97"/>
      <c r="J44" s="98">
        <v>20801.112366372923</v>
      </c>
      <c r="K44" s="99">
        <f t="shared" si="0"/>
        <v>0.18798340081047593</v>
      </c>
      <c r="L44" s="99">
        <f>J44/'סכום נכסי הקרן'!$C$42</f>
        <v>1.0444805918779006E-2</v>
      </c>
    </row>
    <row r="45" spans="2:12">
      <c r="B45" s="93" t="s">
        <v>2453</v>
      </c>
      <c r="C45" s="94">
        <v>31410000</v>
      </c>
      <c r="D45" s="95">
        <v>10</v>
      </c>
      <c r="E45" s="95" t="s">
        <v>257</v>
      </c>
      <c r="F45" s="95" t="s">
        <v>258</v>
      </c>
      <c r="G45" s="96" t="s">
        <v>130</v>
      </c>
      <c r="H45" s="97"/>
      <c r="I45" s="97"/>
      <c r="J45" s="98">
        <v>95.835695891000015</v>
      </c>
      <c r="K45" s="99">
        <f t="shared" si="0"/>
        <v>8.6608445333686212E-4</v>
      </c>
      <c r="L45" s="99">
        <f>J45/'סכום נכסי הקרן'!$C$42</f>
        <v>4.8121717052536789E-5</v>
      </c>
    </row>
    <row r="46" spans="2:12">
      <c r="B46" s="93" t="s">
        <v>2453</v>
      </c>
      <c r="C46" s="94">
        <v>30810000</v>
      </c>
      <c r="D46" s="95">
        <v>10</v>
      </c>
      <c r="E46" s="95" t="s">
        <v>257</v>
      </c>
      <c r="F46" s="95" t="s">
        <v>258</v>
      </c>
      <c r="G46" s="96" t="s">
        <v>136</v>
      </c>
      <c r="H46" s="97"/>
      <c r="I46" s="97"/>
      <c r="J46" s="98">
        <v>2.9793799000000003E-2</v>
      </c>
      <c r="K46" s="99">
        <f t="shared" si="0"/>
        <v>2.6925193039858355E-7</v>
      </c>
      <c r="L46" s="99">
        <f>J46/'סכום נכסי הקרן'!$C$42</f>
        <v>1.4960279174357159E-8</v>
      </c>
    </row>
    <row r="47" spans="2:12">
      <c r="B47" s="93" t="s">
        <v>2454</v>
      </c>
      <c r="C47" s="94">
        <v>31720000</v>
      </c>
      <c r="D47" s="95">
        <v>20</v>
      </c>
      <c r="E47" s="95" t="s">
        <v>257</v>
      </c>
      <c r="F47" s="95" t="s">
        <v>258</v>
      </c>
      <c r="G47" s="96" t="s">
        <v>139</v>
      </c>
      <c r="H47" s="97"/>
      <c r="I47" s="97"/>
      <c r="J47" s="98">
        <v>0.12650767200000002</v>
      </c>
      <c r="K47" s="99">
        <f t="shared" si="0"/>
        <v>1.1432726285167875E-6</v>
      </c>
      <c r="L47" s="99">
        <f>J47/'סכום נכסי הקרן'!$C$42</f>
        <v>6.3522952907684123E-8</v>
      </c>
    </row>
    <row r="48" spans="2:12">
      <c r="B48" s="93" t="s">
        <v>2454</v>
      </c>
      <c r="C48" s="94">
        <v>34020000</v>
      </c>
      <c r="D48" s="95">
        <v>20</v>
      </c>
      <c r="E48" s="95" t="s">
        <v>257</v>
      </c>
      <c r="F48" s="95" t="s">
        <v>258</v>
      </c>
      <c r="G48" s="96" t="s">
        <v>130</v>
      </c>
      <c r="H48" s="97"/>
      <c r="I48" s="97"/>
      <c r="J48" s="98">
        <v>6459.6647830910006</v>
      </c>
      <c r="K48" s="99">
        <f t="shared" si="0"/>
        <v>5.8377154674870403E-2</v>
      </c>
      <c r="L48" s="99">
        <f>J48/'סכום נכסי הקרן'!$C$42</f>
        <v>3.2435738902516142E-3</v>
      </c>
    </row>
    <row r="49" spans="2:12">
      <c r="B49" s="93" t="s">
        <v>2454</v>
      </c>
      <c r="C49" s="94">
        <v>31220000</v>
      </c>
      <c r="D49" s="95">
        <v>20</v>
      </c>
      <c r="E49" s="95" t="s">
        <v>257</v>
      </c>
      <c r="F49" s="95" t="s">
        <v>258</v>
      </c>
      <c r="G49" s="96" t="s">
        <v>134</v>
      </c>
      <c r="H49" s="97"/>
      <c r="I49" s="97"/>
      <c r="J49" s="98">
        <v>6.9635711000000017E-2</v>
      </c>
      <c r="K49" s="99">
        <f t="shared" si="0"/>
        <v>6.2931046864577021E-7</v>
      </c>
      <c r="L49" s="99">
        <f>J49/'סכום נכסי הקרן'!$C$42</f>
        <v>3.4965989972103056E-8</v>
      </c>
    </row>
    <row r="50" spans="2:12">
      <c r="B50" s="93" t="s">
        <v>2454</v>
      </c>
      <c r="C50" s="94">
        <v>30820000</v>
      </c>
      <c r="D50" s="95">
        <v>20</v>
      </c>
      <c r="E50" s="95" t="s">
        <v>257</v>
      </c>
      <c r="F50" s="95" t="s">
        <v>258</v>
      </c>
      <c r="G50" s="96" t="s">
        <v>136</v>
      </c>
      <c r="H50" s="97"/>
      <c r="I50" s="97"/>
      <c r="J50" s="98">
        <v>2.6580000000000002E-6</v>
      </c>
      <c r="K50" s="99">
        <f t="shared" si="0"/>
        <v>2.4020824970975841E-11</v>
      </c>
      <c r="L50" s="99">
        <f>J50/'סכום נכסי הקרן'!$C$42</f>
        <v>1.3346543032475091E-12</v>
      </c>
    </row>
    <row r="51" spans="2:12">
      <c r="B51" s="93" t="s">
        <v>2454</v>
      </c>
      <c r="C51" s="94">
        <v>34520000</v>
      </c>
      <c r="D51" s="95">
        <v>20</v>
      </c>
      <c r="E51" s="95" t="s">
        <v>257</v>
      </c>
      <c r="F51" s="95" t="s">
        <v>258</v>
      </c>
      <c r="G51" s="96" t="s">
        <v>132</v>
      </c>
      <c r="H51" s="97"/>
      <c r="I51" s="97"/>
      <c r="J51" s="98">
        <v>1.3622299640000002</v>
      </c>
      <c r="K51" s="99">
        <f t="shared" si="0"/>
        <v>1.231071765818763E-5</v>
      </c>
      <c r="L51" s="99">
        <f>J51/'סכום נכסי הקרן'!$C$42</f>
        <v>6.8401282297415328E-7</v>
      </c>
    </row>
    <row r="52" spans="2:12">
      <c r="B52" s="93" t="s">
        <v>2454</v>
      </c>
      <c r="C52" s="94">
        <v>31120000</v>
      </c>
      <c r="D52" s="95">
        <v>20</v>
      </c>
      <c r="E52" s="95" t="s">
        <v>257</v>
      </c>
      <c r="F52" s="95" t="s">
        <v>258</v>
      </c>
      <c r="G52" s="96" t="s">
        <v>138</v>
      </c>
      <c r="H52" s="97"/>
      <c r="I52" s="97"/>
      <c r="J52" s="98">
        <v>0.73725711500000002</v>
      </c>
      <c r="K52" s="99">
        <f t="shared" si="0"/>
        <v>6.6627254018139977E-6</v>
      </c>
      <c r="L52" s="99">
        <f>J52/'סכום נכסי הקרן'!$C$42</f>
        <v>3.7019690787606984E-7</v>
      </c>
    </row>
    <row r="53" spans="2:12">
      <c r="B53" s="93" t="s">
        <v>2455</v>
      </c>
      <c r="C53" s="94">
        <v>31726000</v>
      </c>
      <c r="D53" s="95">
        <v>26</v>
      </c>
      <c r="E53" s="95" t="s">
        <v>257</v>
      </c>
      <c r="F53" s="95" t="s">
        <v>258</v>
      </c>
      <c r="G53" s="96" t="s">
        <v>139</v>
      </c>
      <c r="H53" s="97"/>
      <c r="I53" s="97"/>
      <c r="J53" s="98">
        <v>1.0000000000000002E-4</v>
      </c>
      <c r="K53" s="99">
        <f t="shared" si="0"/>
        <v>9.0371801997651782E-10</v>
      </c>
      <c r="L53" s="99">
        <f>J53/'סכום נכסי הקרן'!$C$42</f>
        <v>5.0212727736926604E-11</v>
      </c>
    </row>
    <row r="54" spans="2:12">
      <c r="B54" s="100"/>
      <c r="C54" s="95"/>
      <c r="D54" s="95"/>
      <c r="E54" s="95"/>
      <c r="F54" s="95"/>
      <c r="G54" s="95"/>
      <c r="H54" s="95"/>
      <c r="I54" s="95"/>
      <c r="J54" s="95"/>
      <c r="K54" s="99"/>
      <c r="L54" s="95"/>
    </row>
    <row r="55" spans="2:12">
      <c r="B55" s="86" t="s">
        <v>194</v>
      </c>
      <c r="C55" s="95"/>
      <c r="D55" s="95"/>
      <c r="E55" s="95"/>
      <c r="F55" s="95"/>
      <c r="G55" s="95"/>
      <c r="H55" s="95"/>
      <c r="I55" s="95"/>
      <c r="J55" s="98">
        <f>J56</f>
        <v>3634.7316521370003</v>
      </c>
      <c r="K55" s="99">
        <f>IFERROR(J55/$J$10,0)</f>
        <v>3.2847724918152264E-2</v>
      </c>
      <c r="L55" s="99">
        <f>J55/'סכום נכסי הקרן'!$C$42</f>
        <v>1.825097908455446E-3</v>
      </c>
    </row>
    <row r="56" spans="2:12">
      <c r="B56" s="92" t="s">
        <v>42</v>
      </c>
      <c r="C56" s="95"/>
      <c r="D56" s="95"/>
      <c r="E56" s="95"/>
      <c r="F56" s="95"/>
      <c r="G56" s="95"/>
      <c r="H56" s="95"/>
      <c r="I56" s="95"/>
      <c r="J56" s="98">
        <f>SUM(J57:J59)</f>
        <v>3634.7316521370003</v>
      </c>
      <c r="K56" s="99">
        <f>IFERROR(J56/$J$10,0)</f>
        <v>3.2847724918152264E-2</v>
      </c>
      <c r="L56" s="99">
        <f>J56/'סכום נכסי הקרן'!$C$42</f>
        <v>1.825097908455446E-3</v>
      </c>
    </row>
    <row r="57" spans="2:12">
      <c r="B57" s="93" t="s">
        <v>2456</v>
      </c>
      <c r="C57" s="94">
        <v>31785000</v>
      </c>
      <c r="D57" s="95">
        <v>85</v>
      </c>
      <c r="E57" s="95" t="s">
        <v>2457</v>
      </c>
      <c r="F57" s="95" t="s">
        <v>2458</v>
      </c>
      <c r="G57" s="96" t="s">
        <v>139</v>
      </c>
      <c r="H57" s="97"/>
      <c r="I57" s="97"/>
      <c r="J57" s="98">
        <v>47.113882904999997</v>
      </c>
      <c r="K57" s="99">
        <f>IFERROR(J57/$J$10,0)</f>
        <v>4.2577664972312101E-4</v>
      </c>
      <c r="L57" s="99">
        <f>J57/'סכום נכסי הקרן'!$C$42</f>
        <v>2.3657165749382051E-5</v>
      </c>
    </row>
    <row r="58" spans="2:12">
      <c r="B58" s="93" t="s">
        <v>2456</v>
      </c>
      <c r="C58" s="94">
        <v>32085000</v>
      </c>
      <c r="D58" s="95">
        <v>85</v>
      </c>
      <c r="E58" s="95" t="s">
        <v>2457</v>
      </c>
      <c r="F58" s="95" t="s">
        <v>2458</v>
      </c>
      <c r="G58" s="96" t="s">
        <v>132</v>
      </c>
      <c r="H58" s="97"/>
      <c r="I58" s="97"/>
      <c r="J58" s="98">
        <v>516.25694372500004</v>
      </c>
      <c r="K58" s="99">
        <f>IFERROR(J58/$J$10,0)</f>
        <v>4.6655070298228553E-3</v>
      </c>
      <c r="L58" s="99">
        <f>J58/'סכום נכסי הקרן'!$C$42</f>
        <v>2.5922669357561262E-4</v>
      </c>
    </row>
    <row r="59" spans="2:12">
      <c r="B59" s="93" t="s">
        <v>2456</v>
      </c>
      <c r="C59" s="94">
        <v>30385000</v>
      </c>
      <c r="D59" s="95">
        <v>85</v>
      </c>
      <c r="E59" s="95" t="s">
        <v>2457</v>
      </c>
      <c r="F59" s="95" t="s">
        <v>2458</v>
      </c>
      <c r="G59" s="96" t="s">
        <v>130</v>
      </c>
      <c r="H59" s="97"/>
      <c r="I59" s="97"/>
      <c r="J59" s="98">
        <v>3071.3608255070003</v>
      </c>
      <c r="K59" s="99">
        <f>IFERROR(J59/$J$10,0)</f>
        <v>2.7756441238606287E-2</v>
      </c>
      <c r="L59" s="99">
        <f>J59/'סכום נכסי הקרן'!$C$42</f>
        <v>1.5422140491304513E-3</v>
      </c>
    </row>
    <row r="60" spans="2:12">
      <c r="B60" s="100"/>
      <c r="C60" s="95"/>
      <c r="D60" s="95"/>
      <c r="E60" s="95"/>
      <c r="F60" s="95"/>
      <c r="G60" s="95"/>
      <c r="H60" s="95"/>
      <c r="I60" s="95"/>
      <c r="J60" s="95"/>
      <c r="K60" s="99"/>
      <c r="L60" s="95"/>
    </row>
    <row r="61" spans="2:12">
      <c r="B61" s="100"/>
      <c r="C61" s="95"/>
      <c r="D61" s="95"/>
      <c r="E61" s="95"/>
      <c r="F61" s="95"/>
      <c r="G61" s="95"/>
      <c r="H61" s="95"/>
      <c r="I61" s="95"/>
      <c r="J61" s="95"/>
      <c r="K61" s="99"/>
      <c r="L61" s="95"/>
    </row>
    <row r="62" spans="2:12">
      <c r="B62" s="101" t="s">
        <v>218</v>
      </c>
      <c r="C62" s="95"/>
      <c r="D62" s="95"/>
      <c r="E62" s="95"/>
      <c r="F62" s="95"/>
      <c r="G62" s="95"/>
      <c r="H62" s="95"/>
      <c r="I62" s="95"/>
      <c r="J62" s="95"/>
      <c r="K62" s="99"/>
      <c r="L62" s="95"/>
    </row>
    <row r="63" spans="2:12">
      <c r="B63" s="100"/>
      <c r="C63" s="95"/>
      <c r="D63" s="95"/>
      <c r="E63" s="95"/>
      <c r="F63" s="95"/>
      <c r="G63" s="95"/>
      <c r="H63" s="95"/>
      <c r="I63" s="95"/>
      <c r="J63" s="95"/>
      <c r="K63" s="99"/>
      <c r="L63" s="95"/>
    </row>
    <row r="64" spans="2:12">
      <c r="B64" s="100"/>
      <c r="C64" s="95"/>
      <c r="D64" s="95"/>
      <c r="E64" s="95"/>
      <c r="F64" s="95"/>
      <c r="G64" s="95"/>
      <c r="H64" s="95"/>
      <c r="I64" s="95"/>
      <c r="J64" s="95"/>
      <c r="K64" s="99"/>
      <c r="L64" s="95"/>
    </row>
    <row r="65" spans="2:12">
      <c r="B65" s="100"/>
      <c r="C65" s="95"/>
      <c r="D65" s="95"/>
      <c r="E65" s="95"/>
      <c r="F65" s="95"/>
      <c r="G65" s="95"/>
      <c r="H65" s="95"/>
      <c r="I65" s="95"/>
      <c r="J65" s="95"/>
      <c r="K65" s="99"/>
      <c r="L65" s="95"/>
    </row>
    <row r="66" spans="2:12">
      <c r="B66" s="100"/>
      <c r="C66" s="95"/>
      <c r="D66" s="95"/>
      <c r="E66" s="95"/>
      <c r="F66" s="95"/>
      <c r="G66" s="95"/>
      <c r="H66" s="95"/>
      <c r="I66" s="95"/>
      <c r="J66" s="95"/>
      <c r="K66" s="99"/>
      <c r="L66" s="95"/>
    </row>
    <row r="67" spans="2:12">
      <c r="B67" s="100"/>
      <c r="C67" s="95"/>
      <c r="D67" s="95"/>
      <c r="E67" s="95"/>
      <c r="F67" s="95"/>
      <c r="G67" s="95"/>
      <c r="H67" s="95"/>
      <c r="I67" s="95"/>
      <c r="J67" s="95"/>
      <c r="K67" s="99"/>
      <c r="L67" s="95"/>
    </row>
    <row r="68" spans="2:12">
      <c r="B68" s="100"/>
      <c r="C68" s="95"/>
      <c r="D68" s="95"/>
      <c r="E68" s="95"/>
      <c r="F68" s="95"/>
      <c r="G68" s="95"/>
      <c r="H68" s="95"/>
      <c r="I68" s="95"/>
      <c r="J68" s="95"/>
      <c r="K68" s="99"/>
      <c r="L68" s="95"/>
    </row>
    <row r="69" spans="2:12">
      <c r="B69" s="100"/>
      <c r="C69" s="95"/>
      <c r="D69" s="95"/>
      <c r="E69" s="95"/>
      <c r="F69" s="95"/>
      <c r="G69" s="95"/>
      <c r="H69" s="95"/>
      <c r="I69" s="95"/>
      <c r="J69" s="95"/>
      <c r="K69" s="99"/>
      <c r="L69" s="95"/>
    </row>
    <row r="70" spans="2:12">
      <c r="B70" s="102"/>
      <c r="C70" s="102"/>
      <c r="D70" s="103"/>
      <c r="E70" s="103"/>
      <c r="F70" s="103"/>
      <c r="G70" s="103"/>
      <c r="H70" s="103"/>
      <c r="I70" s="103"/>
      <c r="J70" s="103"/>
      <c r="K70" s="103"/>
      <c r="L70" s="95"/>
    </row>
    <row r="71" spans="2:12">
      <c r="B71" s="102"/>
      <c r="C71" s="102"/>
      <c r="D71" s="103"/>
      <c r="E71" s="103"/>
      <c r="F71" s="103"/>
      <c r="G71" s="103"/>
      <c r="H71" s="103"/>
      <c r="I71" s="103"/>
      <c r="J71" s="103"/>
      <c r="K71" s="103"/>
      <c r="L71" s="95"/>
    </row>
    <row r="72" spans="2:12">
      <c r="B72" s="102"/>
      <c r="C72" s="102"/>
      <c r="D72" s="103"/>
      <c r="E72" s="103"/>
      <c r="F72" s="103"/>
      <c r="G72" s="103"/>
      <c r="H72" s="103"/>
      <c r="I72" s="103"/>
      <c r="J72" s="103"/>
      <c r="K72" s="103"/>
      <c r="L72" s="95"/>
    </row>
    <row r="73" spans="2:12">
      <c r="B73" s="104"/>
      <c r="C73" s="102"/>
      <c r="D73" s="103"/>
      <c r="E73" s="103"/>
      <c r="F73" s="103"/>
      <c r="G73" s="103"/>
      <c r="H73" s="103"/>
      <c r="I73" s="103"/>
      <c r="J73" s="103"/>
      <c r="K73" s="103"/>
      <c r="L73" s="95"/>
    </row>
    <row r="74" spans="2:12">
      <c r="B74" s="102"/>
      <c r="C74" s="102"/>
      <c r="D74" s="103"/>
      <c r="E74" s="103"/>
      <c r="F74" s="103"/>
      <c r="G74" s="103"/>
      <c r="H74" s="103"/>
      <c r="I74" s="103"/>
      <c r="J74" s="103"/>
      <c r="K74" s="103"/>
      <c r="L74" s="95"/>
    </row>
    <row r="75" spans="2:12">
      <c r="B75" s="102"/>
      <c r="C75" s="102"/>
      <c r="D75" s="103"/>
      <c r="E75" s="103"/>
      <c r="F75" s="103"/>
      <c r="G75" s="103"/>
      <c r="H75" s="103"/>
      <c r="I75" s="103"/>
      <c r="J75" s="103"/>
      <c r="K75" s="103"/>
      <c r="L75" s="95"/>
    </row>
    <row r="76" spans="2:12">
      <c r="B76" s="102"/>
      <c r="C76" s="102"/>
      <c r="D76" s="103"/>
      <c r="E76" s="103"/>
      <c r="F76" s="103"/>
      <c r="G76" s="103"/>
      <c r="H76" s="103"/>
      <c r="I76" s="103"/>
      <c r="J76" s="103"/>
      <c r="K76" s="103"/>
      <c r="L76" s="95"/>
    </row>
    <row r="77" spans="2:12">
      <c r="B77" s="102"/>
      <c r="C77" s="102"/>
      <c r="D77" s="103"/>
      <c r="E77" s="103"/>
      <c r="F77" s="103"/>
      <c r="G77" s="103"/>
      <c r="H77" s="103"/>
      <c r="I77" s="103"/>
      <c r="J77" s="103"/>
      <c r="K77" s="103"/>
      <c r="L77" s="95"/>
    </row>
    <row r="78" spans="2:12">
      <c r="B78" s="102"/>
      <c r="C78" s="102"/>
      <c r="D78" s="103"/>
      <c r="E78" s="103"/>
      <c r="F78" s="103"/>
      <c r="G78" s="103"/>
      <c r="H78" s="103"/>
      <c r="I78" s="103"/>
      <c r="J78" s="103"/>
      <c r="K78" s="103"/>
      <c r="L78" s="95"/>
    </row>
    <row r="79" spans="2:12">
      <c r="B79" s="102"/>
      <c r="C79" s="102"/>
      <c r="D79" s="103"/>
      <c r="E79" s="103"/>
      <c r="F79" s="103"/>
      <c r="G79" s="103"/>
      <c r="H79" s="103"/>
      <c r="I79" s="103"/>
      <c r="J79" s="103"/>
      <c r="K79" s="103"/>
      <c r="L79" s="95"/>
    </row>
    <row r="80" spans="2:12">
      <c r="B80" s="102"/>
      <c r="C80" s="102"/>
      <c r="D80" s="103"/>
      <c r="E80" s="103"/>
      <c r="F80" s="103"/>
      <c r="G80" s="103"/>
      <c r="H80" s="103"/>
      <c r="I80" s="103"/>
      <c r="J80" s="103"/>
      <c r="K80" s="103"/>
      <c r="L80" s="95"/>
    </row>
    <row r="81" spans="2:12">
      <c r="B81" s="102"/>
      <c r="C81" s="102"/>
      <c r="D81" s="103"/>
      <c r="E81" s="103"/>
      <c r="F81" s="103"/>
      <c r="G81" s="103"/>
      <c r="H81" s="103"/>
      <c r="I81" s="103"/>
      <c r="J81" s="103"/>
      <c r="K81" s="103"/>
      <c r="L81" s="95"/>
    </row>
    <row r="82" spans="2:12">
      <c r="B82" s="102"/>
      <c r="C82" s="102"/>
      <c r="D82" s="103"/>
      <c r="E82" s="103"/>
      <c r="F82" s="103"/>
      <c r="G82" s="103"/>
      <c r="H82" s="103"/>
      <c r="I82" s="103"/>
      <c r="J82" s="103"/>
      <c r="K82" s="103"/>
      <c r="L82" s="95"/>
    </row>
    <row r="83" spans="2:12">
      <c r="B83" s="102"/>
      <c r="C83" s="102"/>
      <c r="D83" s="103"/>
      <c r="E83" s="103"/>
      <c r="F83" s="103"/>
      <c r="G83" s="103"/>
      <c r="H83" s="103"/>
      <c r="I83" s="103"/>
      <c r="J83" s="103"/>
      <c r="K83" s="103"/>
      <c r="L83" s="95"/>
    </row>
    <row r="84" spans="2:12">
      <c r="B84" s="102"/>
      <c r="C84" s="102"/>
      <c r="D84" s="103"/>
      <c r="E84" s="103"/>
      <c r="F84" s="103"/>
      <c r="G84" s="103"/>
      <c r="H84" s="103"/>
      <c r="I84" s="103"/>
      <c r="J84" s="103"/>
      <c r="K84" s="103"/>
      <c r="L84" s="95"/>
    </row>
    <row r="85" spans="2:12">
      <c r="B85" s="102"/>
      <c r="C85" s="102"/>
      <c r="D85" s="103"/>
      <c r="E85" s="103"/>
      <c r="F85" s="103"/>
      <c r="G85" s="103"/>
      <c r="H85" s="103"/>
      <c r="I85" s="103"/>
      <c r="J85" s="103"/>
      <c r="K85" s="103"/>
      <c r="L85" s="95"/>
    </row>
    <row r="86" spans="2:12">
      <c r="B86" s="102"/>
      <c r="C86" s="102"/>
      <c r="D86" s="103"/>
      <c r="E86" s="103"/>
      <c r="F86" s="103"/>
      <c r="G86" s="103"/>
      <c r="H86" s="103"/>
      <c r="I86" s="103"/>
      <c r="J86" s="103"/>
      <c r="K86" s="103"/>
      <c r="L86" s="95"/>
    </row>
    <row r="87" spans="2:12">
      <c r="B87" s="102"/>
      <c r="C87" s="102"/>
      <c r="D87" s="103"/>
      <c r="E87" s="103"/>
      <c r="F87" s="103"/>
      <c r="G87" s="103"/>
      <c r="H87" s="103"/>
      <c r="I87" s="103"/>
      <c r="J87" s="103"/>
      <c r="K87" s="103"/>
      <c r="L87" s="95"/>
    </row>
    <row r="88" spans="2:12">
      <c r="B88" s="102"/>
      <c r="C88" s="102"/>
      <c r="D88" s="103"/>
      <c r="E88" s="103"/>
      <c r="F88" s="103"/>
      <c r="G88" s="103"/>
      <c r="H88" s="103"/>
      <c r="I88" s="103"/>
      <c r="J88" s="103"/>
      <c r="K88" s="103"/>
      <c r="L88" s="95"/>
    </row>
    <row r="89" spans="2:12">
      <c r="B89" s="102"/>
      <c r="C89" s="102"/>
      <c r="D89" s="103"/>
      <c r="E89" s="103"/>
      <c r="F89" s="103"/>
      <c r="G89" s="103"/>
      <c r="H89" s="103"/>
      <c r="I89" s="103"/>
      <c r="J89" s="103"/>
      <c r="K89" s="103"/>
      <c r="L89" s="95"/>
    </row>
    <row r="90" spans="2:12">
      <c r="B90" s="102"/>
      <c r="C90" s="102"/>
      <c r="D90" s="103"/>
      <c r="E90" s="103"/>
      <c r="F90" s="103"/>
      <c r="G90" s="103"/>
      <c r="H90" s="103"/>
      <c r="I90" s="103"/>
      <c r="J90" s="103"/>
      <c r="K90" s="103"/>
      <c r="L90" s="95"/>
    </row>
    <row r="91" spans="2:12">
      <c r="B91" s="102"/>
      <c r="C91" s="102"/>
      <c r="D91" s="103"/>
      <c r="E91" s="103"/>
      <c r="F91" s="103"/>
      <c r="G91" s="103"/>
      <c r="H91" s="103"/>
      <c r="I91" s="103"/>
      <c r="J91" s="103"/>
      <c r="K91" s="103"/>
      <c r="L91" s="95"/>
    </row>
    <row r="92" spans="2:12">
      <c r="B92" s="102"/>
      <c r="C92" s="102"/>
      <c r="D92" s="103"/>
      <c r="E92" s="103"/>
      <c r="F92" s="103"/>
      <c r="G92" s="103"/>
      <c r="H92" s="103"/>
      <c r="I92" s="103"/>
      <c r="J92" s="103"/>
      <c r="K92" s="103"/>
      <c r="L92" s="95"/>
    </row>
    <row r="93" spans="2:12">
      <c r="B93" s="102"/>
      <c r="C93" s="102"/>
      <c r="D93" s="103"/>
      <c r="E93" s="103"/>
      <c r="F93" s="103"/>
      <c r="G93" s="103"/>
      <c r="H93" s="103"/>
      <c r="I93" s="103"/>
      <c r="J93" s="103"/>
      <c r="K93" s="103"/>
      <c r="L93" s="95"/>
    </row>
    <row r="94" spans="2:12">
      <c r="B94" s="102"/>
      <c r="C94" s="102"/>
      <c r="D94" s="103"/>
      <c r="E94" s="103"/>
      <c r="F94" s="103"/>
      <c r="G94" s="103"/>
      <c r="H94" s="103"/>
      <c r="I94" s="103"/>
      <c r="J94" s="103"/>
      <c r="K94" s="103"/>
      <c r="L94" s="95"/>
    </row>
    <row r="95" spans="2:12">
      <c r="B95" s="102"/>
      <c r="C95" s="102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2"/>
      <c r="C96" s="102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2"/>
      <c r="C97" s="102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2"/>
      <c r="C98" s="102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2"/>
      <c r="C99" s="102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2"/>
      <c r="C100" s="102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2"/>
      <c r="C101" s="102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2"/>
      <c r="C102" s="102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2"/>
      <c r="C103" s="102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2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2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2"/>
      <c r="C106" s="102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2"/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2"/>
      <c r="C108" s="102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2"/>
      <c r="C109" s="102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2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2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2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2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2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2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2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2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2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2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2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2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2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2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2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2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2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2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2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2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2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2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2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2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2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2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2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2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2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2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2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2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2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2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2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2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2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2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2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2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2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2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2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2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2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2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2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2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2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2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2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2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2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144</v>
      </c>
      <c r="C1" s="46" t="s" vm="1">
        <v>226</v>
      </c>
    </row>
    <row r="2" spans="2:11">
      <c r="B2" s="46" t="s">
        <v>143</v>
      </c>
      <c r="C2" s="46" t="s">
        <v>227</v>
      </c>
    </row>
    <row r="3" spans="2:11">
      <c r="B3" s="46" t="s">
        <v>145</v>
      </c>
      <c r="C3" s="46" t="s">
        <v>228</v>
      </c>
    </row>
    <row r="4" spans="2:11">
      <c r="B4" s="46" t="s">
        <v>146</v>
      </c>
      <c r="C4" s="46">
        <v>414</v>
      </c>
    </row>
    <row r="6" spans="2:11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99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203</v>
      </c>
      <c r="H8" s="29" t="s">
        <v>202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1" t="s">
        <v>48</v>
      </c>
      <c r="C11" s="81"/>
      <c r="D11" s="82"/>
      <c r="E11" s="82"/>
      <c r="F11" s="116"/>
      <c r="G11" s="84"/>
      <c r="H11" s="117"/>
      <c r="I11" s="84">
        <v>-4078.93963596</v>
      </c>
      <c r="J11" s="85">
        <f>IFERROR(I11/$I$11,0)</f>
        <v>1</v>
      </c>
      <c r="K11" s="85">
        <f>I11/'סכום נכסי הקרן'!$C$42</f>
        <v>-2.0481468539581796E-3</v>
      </c>
    </row>
    <row r="12" spans="2:11" ht="19.5" customHeight="1">
      <c r="B12" s="86" t="s">
        <v>32</v>
      </c>
      <c r="C12" s="87"/>
      <c r="D12" s="88"/>
      <c r="E12" s="88"/>
      <c r="F12" s="107"/>
      <c r="G12" s="90"/>
      <c r="H12" s="108"/>
      <c r="I12" s="90">
        <v>-5928.4173469970037</v>
      </c>
      <c r="J12" s="91">
        <f t="shared" ref="J12:J75" si="0">IFERROR(I12/$I$11,0)</f>
        <v>1.4534212016113153</v>
      </c>
      <c r="K12" s="91">
        <f>I12/'סכום נכסי הקרן'!$C$42</f>
        <v>-2.9768200615563323E-3</v>
      </c>
    </row>
    <row r="13" spans="2:11">
      <c r="B13" s="92" t="s">
        <v>189</v>
      </c>
      <c r="C13" s="87"/>
      <c r="D13" s="88"/>
      <c r="E13" s="88"/>
      <c r="F13" s="107"/>
      <c r="G13" s="90"/>
      <c r="H13" s="108"/>
      <c r="I13" s="90">
        <v>-93.355892350999994</v>
      </c>
      <c r="J13" s="91">
        <f t="shared" si="0"/>
        <v>2.2887294415434072E-2</v>
      </c>
      <c r="K13" s="91">
        <f>I13/'סכום נכסי הקרן'!$C$42</f>
        <v>-4.6876540052585906E-5</v>
      </c>
    </row>
    <row r="14" spans="2:11">
      <c r="B14" s="93" t="s">
        <v>632</v>
      </c>
      <c r="C14" s="95" t="s">
        <v>1891</v>
      </c>
      <c r="D14" s="96" t="s">
        <v>454</v>
      </c>
      <c r="E14" s="96" t="s">
        <v>131</v>
      </c>
      <c r="F14" s="105">
        <v>44882</v>
      </c>
      <c r="G14" s="98">
        <v>112615.61116000003</v>
      </c>
      <c r="H14" s="106">
        <v>-3.8064249999999999</v>
      </c>
      <c r="I14" s="98">
        <v>-4.2866282900000003</v>
      </c>
      <c r="J14" s="99">
        <f t="shared" si="0"/>
        <v>1.050917314933767E-3</v>
      </c>
      <c r="K14" s="99">
        <f>I14/'סכום נכסי הקרן'!$C$42</f>
        <v>-2.1524329923517725E-6</v>
      </c>
    </row>
    <row r="15" spans="2:11">
      <c r="B15" s="93" t="s">
        <v>666</v>
      </c>
      <c r="C15" s="95" t="s">
        <v>1892</v>
      </c>
      <c r="D15" s="96" t="s">
        <v>454</v>
      </c>
      <c r="E15" s="96" t="s">
        <v>131</v>
      </c>
      <c r="F15" s="105">
        <v>44917</v>
      </c>
      <c r="G15" s="98">
        <v>396561.59778500011</v>
      </c>
      <c r="H15" s="106">
        <v>-5.9169239999999999</v>
      </c>
      <c r="I15" s="98">
        <v>-23.464247860000004</v>
      </c>
      <c r="J15" s="99">
        <f t="shared" si="0"/>
        <v>5.7525361868900442E-3</v>
      </c>
      <c r="K15" s="99">
        <f>I15/'סכום נכסי הקרן'!$C$42</f>
        <v>-1.1782038893459427E-5</v>
      </c>
    </row>
    <row r="16" spans="2:11" s="6" customFormat="1">
      <c r="B16" s="93" t="s">
        <v>1893</v>
      </c>
      <c r="C16" s="95" t="s">
        <v>1894</v>
      </c>
      <c r="D16" s="96" t="s">
        <v>454</v>
      </c>
      <c r="E16" s="96" t="s">
        <v>131</v>
      </c>
      <c r="F16" s="105">
        <v>44952</v>
      </c>
      <c r="G16" s="98">
        <v>250314.99222800002</v>
      </c>
      <c r="H16" s="106">
        <v>-34.616999</v>
      </c>
      <c r="I16" s="98">
        <v>-86.651537749000028</v>
      </c>
      <c r="J16" s="99">
        <f t="shared" si="0"/>
        <v>2.1243643074557568E-2</v>
      </c>
      <c r="K16" s="99">
        <f>I16/'סכום נכסי הקרן'!$C$42</f>
        <v>-4.3510100729765554E-5</v>
      </c>
    </row>
    <row r="17" spans="2:11" s="6" customFormat="1">
      <c r="B17" s="93" t="s">
        <v>621</v>
      </c>
      <c r="C17" s="95" t="s">
        <v>1895</v>
      </c>
      <c r="D17" s="96" t="s">
        <v>454</v>
      </c>
      <c r="E17" s="96" t="s">
        <v>131</v>
      </c>
      <c r="F17" s="105">
        <v>44952</v>
      </c>
      <c r="G17" s="98">
        <v>416618.78369299998</v>
      </c>
      <c r="H17" s="106">
        <v>-20.266642000000001</v>
      </c>
      <c r="I17" s="98">
        <v>-84.434638097000018</v>
      </c>
      <c r="J17" s="99">
        <f t="shared" si="0"/>
        <v>2.0700144065046423E-2</v>
      </c>
      <c r="K17" s="99">
        <f>I17/'סכום נכסי הקרן'!$C$42</f>
        <v>-4.2396934943305919E-5</v>
      </c>
    </row>
    <row r="18" spans="2:11" s="6" customFormat="1">
      <c r="B18" s="93" t="s">
        <v>632</v>
      </c>
      <c r="C18" s="95" t="s">
        <v>1896</v>
      </c>
      <c r="D18" s="96" t="s">
        <v>454</v>
      </c>
      <c r="E18" s="96" t="s">
        <v>131</v>
      </c>
      <c r="F18" s="105">
        <v>44965</v>
      </c>
      <c r="G18" s="98">
        <v>117077.63184000002</v>
      </c>
      <c r="H18" s="106">
        <v>-3.0257000000000001</v>
      </c>
      <c r="I18" s="98">
        <v>-3.5424175040000008</v>
      </c>
      <c r="J18" s="99">
        <f t="shared" si="0"/>
        <v>8.6846529249170275E-4</v>
      </c>
      <c r="K18" s="99">
        <f>I18/'סכום נכסי הקרן'!$C$42</f>
        <v>-1.7787444565887511E-6</v>
      </c>
    </row>
    <row r="19" spans="2:11">
      <c r="B19" s="93" t="s">
        <v>740</v>
      </c>
      <c r="C19" s="95" t="s">
        <v>1897</v>
      </c>
      <c r="D19" s="96" t="s">
        <v>454</v>
      </c>
      <c r="E19" s="96" t="s">
        <v>131</v>
      </c>
      <c r="F19" s="105">
        <v>44965</v>
      </c>
      <c r="G19" s="98">
        <v>100124.02140000003</v>
      </c>
      <c r="H19" s="106">
        <v>18.024788000000001</v>
      </c>
      <c r="I19" s="98">
        <v>18.047142252000004</v>
      </c>
      <c r="J19" s="99">
        <f t="shared" si="0"/>
        <v>-4.4244690686020688E-3</v>
      </c>
      <c r="K19" s="99">
        <f>I19/'סכום נכסי הקרן'!$C$42</f>
        <v>9.0619624032926049E-6</v>
      </c>
    </row>
    <row r="20" spans="2:11">
      <c r="B20" s="93" t="s">
        <v>740</v>
      </c>
      <c r="C20" s="95" t="s">
        <v>1898</v>
      </c>
      <c r="D20" s="96" t="s">
        <v>454</v>
      </c>
      <c r="E20" s="96" t="s">
        <v>131</v>
      </c>
      <c r="F20" s="105">
        <v>44952</v>
      </c>
      <c r="G20" s="98">
        <v>288265.91366200009</v>
      </c>
      <c r="H20" s="106">
        <v>30.234833999999999</v>
      </c>
      <c r="I20" s="98">
        <v>87.156721422000004</v>
      </c>
      <c r="J20" s="99">
        <f t="shared" si="0"/>
        <v>-2.1367494790465857E-2</v>
      </c>
      <c r="K20" s="99">
        <f>I20/'סכום נכסי הקרן'!$C$42</f>
        <v>4.3763767232060443E-5</v>
      </c>
    </row>
    <row r="21" spans="2:11">
      <c r="B21" s="93" t="s">
        <v>647</v>
      </c>
      <c r="C21" s="95" t="s">
        <v>1899</v>
      </c>
      <c r="D21" s="96" t="s">
        <v>454</v>
      </c>
      <c r="E21" s="96" t="s">
        <v>131</v>
      </c>
      <c r="F21" s="105">
        <v>45091</v>
      </c>
      <c r="G21" s="98">
        <v>245294.80430000005</v>
      </c>
      <c r="H21" s="106">
        <v>1.5185919999999999</v>
      </c>
      <c r="I21" s="98">
        <v>3.7250267080000001</v>
      </c>
      <c r="J21" s="99">
        <f t="shared" si="0"/>
        <v>-9.1323408543732851E-4</v>
      </c>
      <c r="K21" s="99">
        <f>I21/'סכום נכסי הקרן'!$C$42</f>
        <v>1.8704375190158397E-6</v>
      </c>
    </row>
    <row r="22" spans="2:11">
      <c r="B22" s="93" t="s">
        <v>666</v>
      </c>
      <c r="C22" s="95" t="s">
        <v>1900</v>
      </c>
      <c r="D22" s="96" t="s">
        <v>454</v>
      </c>
      <c r="E22" s="96" t="s">
        <v>131</v>
      </c>
      <c r="F22" s="105">
        <v>45043</v>
      </c>
      <c r="G22" s="98">
        <v>326818.4556000001</v>
      </c>
      <c r="H22" s="106">
        <v>2.8972000000000001E-2</v>
      </c>
      <c r="I22" s="98">
        <v>9.4686767000000019E-2</v>
      </c>
      <c r="J22" s="99">
        <f t="shared" si="0"/>
        <v>-2.3213573980168743E-5</v>
      </c>
      <c r="K22" s="99">
        <f>I22/'סכום נכסי הקרן'!$C$42</f>
        <v>4.7544808516608066E-8</v>
      </c>
    </row>
    <row r="23" spans="2:11">
      <c r="B23" s="100"/>
      <c r="C23" s="95"/>
      <c r="D23" s="95"/>
      <c r="E23" s="95"/>
      <c r="F23" s="95"/>
      <c r="G23" s="98"/>
      <c r="H23" s="106"/>
      <c r="I23" s="95"/>
      <c r="J23" s="99"/>
      <c r="K23" s="95"/>
    </row>
    <row r="24" spans="2:11">
      <c r="B24" s="92" t="s">
        <v>1882</v>
      </c>
      <c r="C24" s="87"/>
      <c r="D24" s="88"/>
      <c r="E24" s="88"/>
      <c r="F24" s="107"/>
      <c r="G24" s="90"/>
      <c r="H24" s="108"/>
      <c r="I24" s="90">
        <v>-5517.1334893710027</v>
      </c>
      <c r="J24" s="91">
        <f t="shared" si="0"/>
        <v>1.3525901292413993</v>
      </c>
      <c r="K24" s="91">
        <f>I24/'סכום נכסי הקרן'!$C$42</f>
        <v>-2.7703032179006598E-3</v>
      </c>
    </row>
    <row r="25" spans="2:11">
      <c r="B25" s="93" t="s">
        <v>1901</v>
      </c>
      <c r="C25" s="95" t="s">
        <v>1902</v>
      </c>
      <c r="D25" s="96" t="s">
        <v>454</v>
      </c>
      <c r="E25" s="96" t="s">
        <v>130</v>
      </c>
      <c r="F25" s="105">
        <v>44951</v>
      </c>
      <c r="G25" s="98">
        <v>350011.69665000006</v>
      </c>
      <c r="H25" s="106">
        <v>-11.310268000000001</v>
      </c>
      <c r="I25" s="98">
        <v>-39.587262226999997</v>
      </c>
      <c r="J25" s="99">
        <f t="shared" si="0"/>
        <v>9.7052826862153163E-3</v>
      </c>
      <c r="K25" s="99">
        <f>I25/'סכום נכסי הקרן'!$C$42</f>
        <v>-1.9877844200546694E-5</v>
      </c>
    </row>
    <row r="26" spans="2:11">
      <c r="B26" s="93" t="s">
        <v>1901</v>
      </c>
      <c r="C26" s="95" t="s">
        <v>1903</v>
      </c>
      <c r="D26" s="96" t="s">
        <v>454</v>
      </c>
      <c r="E26" s="96" t="s">
        <v>130</v>
      </c>
      <c r="F26" s="105">
        <v>44951</v>
      </c>
      <c r="G26" s="98">
        <v>128354.18700000001</v>
      </c>
      <c r="H26" s="106">
        <v>-11.310268000000001</v>
      </c>
      <c r="I26" s="98">
        <v>-14.517202999000002</v>
      </c>
      <c r="J26" s="99">
        <f t="shared" si="0"/>
        <v>3.5590629660258019E-3</v>
      </c>
      <c r="K26" s="99">
        <f>I26/'סכום נכסי הקרן'!$C$42</f>
        <v>-7.2894836169048134E-6</v>
      </c>
    </row>
    <row r="27" spans="2:11">
      <c r="B27" s="93" t="s">
        <v>1904</v>
      </c>
      <c r="C27" s="95" t="s">
        <v>1905</v>
      </c>
      <c r="D27" s="96" t="s">
        <v>454</v>
      </c>
      <c r="E27" s="96" t="s">
        <v>130</v>
      </c>
      <c r="F27" s="105">
        <v>44951</v>
      </c>
      <c r="G27" s="98">
        <v>400013.36760000006</v>
      </c>
      <c r="H27" s="106">
        <v>-11.310268000000001</v>
      </c>
      <c r="I27" s="98">
        <v>-45.242585386000009</v>
      </c>
      <c r="J27" s="99">
        <f t="shared" si="0"/>
        <v>1.1091751637396303E-2</v>
      </c>
      <c r="K27" s="99">
        <f>I27/'סכום נכסי הקרן'!$C$42</f>
        <v>-2.2717536221018725E-5</v>
      </c>
    </row>
    <row r="28" spans="2:11">
      <c r="B28" s="93" t="s">
        <v>1906</v>
      </c>
      <c r="C28" s="95" t="s">
        <v>1907</v>
      </c>
      <c r="D28" s="96" t="s">
        <v>454</v>
      </c>
      <c r="E28" s="96" t="s">
        <v>130</v>
      </c>
      <c r="F28" s="105">
        <v>44951</v>
      </c>
      <c r="G28" s="98">
        <v>896384.13987600012</v>
      </c>
      <c r="H28" s="106">
        <v>-11.259849000000001</v>
      </c>
      <c r="I28" s="98">
        <v>-100.93149614500001</v>
      </c>
      <c r="J28" s="99">
        <f t="shared" si="0"/>
        <v>2.4744542737329636E-2</v>
      </c>
      <c r="K28" s="99">
        <f>I28/'סכום נכסי הקרן'!$C$42</f>
        <v>-5.0680457360095416E-5</v>
      </c>
    </row>
    <row r="29" spans="2:11">
      <c r="B29" s="93" t="s">
        <v>1906</v>
      </c>
      <c r="C29" s="95" t="s">
        <v>1908</v>
      </c>
      <c r="D29" s="96" t="s">
        <v>454</v>
      </c>
      <c r="E29" s="96" t="s">
        <v>130</v>
      </c>
      <c r="F29" s="105">
        <v>44951</v>
      </c>
      <c r="G29" s="98">
        <v>750364.95476300013</v>
      </c>
      <c r="H29" s="106">
        <v>-11.259848</v>
      </c>
      <c r="I29" s="98">
        <v>-84.489957101000016</v>
      </c>
      <c r="J29" s="99">
        <f t="shared" si="0"/>
        <v>2.0713706169156108E-2</v>
      </c>
      <c r="K29" s="99">
        <f>I29/'סכום נכסי הקרן'!$C$42</f>
        <v>-4.2424712124171215E-5</v>
      </c>
    </row>
    <row r="30" spans="2:11">
      <c r="B30" s="93" t="s">
        <v>1909</v>
      </c>
      <c r="C30" s="95" t="s">
        <v>1910</v>
      </c>
      <c r="D30" s="96" t="s">
        <v>454</v>
      </c>
      <c r="E30" s="96" t="s">
        <v>130</v>
      </c>
      <c r="F30" s="105">
        <v>44950</v>
      </c>
      <c r="G30" s="98">
        <v>387621.88920000009</v>
      </c>
      <c r="H30" s="106">
        <v>-10.581398999999999</v>
      </c>
      <c r="I30" s="98">
        <v>-41.015817000000013</v>
      </c>
      <c r="J30" s="99">
        <f t="shared" si="0"/>
        <v>1.0055509681585842E-2</v>
      </c>
      <c r="K30" s="99">
        <f>I30/'סכום נכסי הקרן'!$C$42</f>
        <v>-2.059516051928606E-5</v>
      </c>
    </row>
    <row r="31" spans="2:11">
      <c r="B31" s="93" t="s">
        <v>1911</v>
      </c>
      <c r="C31" s="95" t="s">
        <v>1912</v>
      </c>
      <c r="D31" s="96" t="s">
        <v>454</v>
      </c>
      <c r="E31" s="96" t="s">
        <v>130</v>
      </c>
      <c r="F31" s="105">
        <v>44950</v>
      </c>
      <c r="G31" s="98">
        <v>604696.9448520001</v>
      </c>
      <c r="H31" s="106">
        <v>-10.455429000000001</v>
      </c>
      <c r="I31" s="98">
        <v>-63.223659629000011</v>
      </c>
      <c r="J31" s="99">
        <f t="shared" si="0"/>
        <v>1.5500023356957571E-2</v>
      </c>
      <c r="K31" s="99">
        <f>I31/'סכום נכסי הקרן'!$C$42</f>
        <v>-3.1746324074830953E-5</v>
      </c>
    </row>
    <row r="32" spans="2:11">
      <c r="B32" s="93" t="s">
        <v>1913</v>
      </c>
      <c r="C32" s="95" t="s">
        <v>1914</v>
      </c>
      <c r="D32" s="96" t="s">
        <v>454</v>
      </c>
      <c r="E32" s="96" t="s">
        <v>130</v>
      </c>
      <c r="F32" s="105">
        <v>44950</v>
      </c>
      <c r="G32" s="98">
        <v>352761.03324000008</v>
      </c>
      <c r="H32" s="106">
        <v>-10.448807</v>
      </c>
      <c r="I32" s="98">
        <v>-36.859319374000002</v>
      </c>
      <c r="J32" s="99">
        <f t="shared" si="0"/>
        <v>9.0364954286274862E-3</v>
      </c>
      <c r="K32" s="99">
        <f>I32/'סכום נכסי הקרן'!$C$42</f>
        <v>-1.8508069682950856E-5</v>
      </c>
    </row>
    <row r="33" spans="2:11">
      <c r="B33" s="93" t="s">
        <v>1915</v>
      </c>
      <c r="C33" s="95" t="s">
        <v>1916</v>
      </c>
      <c r="D33" s="96" t="s">
        <v>454</v>
      </c>
      <c r="E33" s="96" t="s">
        <v>130</v>
      </c>
      <c r="F33" s="105">
        <v>44952</v>
      </c>
      <c r="G33" s="98">
        <v>474162.06905800005</v>
      </c>
      <c r="H33" s="106">
        <v>-10.330845</v>
      </c>
      <c r="I33" s="98">
        <v>-48.984947094000006</v>
      </c>
      <c r="J33" s="99">
        <f t="shared" si="0"/>
        <v>1.2009235601857869E-2</v>
      </c>
      <c r="K33" s="99">
        <f>I33/'סכום נכסי הקרן'!$C$42</f>
        <v>-2.4596678116387759E-5</v>
      </c>
    </row>
    <row r="34" spans="2:11">
      <c r="B34" s="93" t="s">
        <v>1917</v>
      </c>
      <c r="C34" s="95" t="s">
        <v>1918</v>
      </c>
      <c r="D34" s="96" t="s">
        <v>454</v>
      </c>
      <c r="E34" s="96" t="s">
        <v>130</v>
      </c>
      <c r="F34" s="105">
        <v>44952</v>
      </c>
      <c r="G34" s="98">
        <v>958642.30770000012</v>
      </c>
      <c r="H34" s="106">
        <v>-10.304418</v>
      </c>
      <c r="I34" s="98">
        <v>-98.78251219000002</v>
      </c>
      <c r="J34" s="99">
        <f t="shared" si="0"/>
        <v>2.4217694059292208E-2</v>
      </c>
      <c r="K34" s="99">
        <f>I34/'סכום נכסי הקרן'!$C$42</f>
        <v>-4.9601393897661038E-5</v>
      </c>
    </row>
    <row r="35" spans="2:11">
      <c r="B35" s="93" t="s">
        <v>1919</v>
      </c>
      <c r="C35" s="95" t="s">
        <v>1920</v>
      </c>
      <c r="D35" s="96" t="s">
        <v>454</v>
      </c>
      <c r="E35" s="96" t="s">
        <v>130</v>
      </c>
      <c r="F35" s="105">
        <v>44952</v>
      </c>
      <c r="G35" s="98">
        <v>484555.16561800003</v>
      </c>
      <c r="H35" s="106">
        <v>-10.261502</v>
      </c>
      <c r="I35" s="98">
        <v>-49.722638121000003</v>
      </c>
      <c r="J35" s="99">
        <f t="shared" si="0"/>
        <v>1.2190089228740821E-2</v>
      </c>
      <c r="K35" s="99">
        <f>I35/'סכום נכסי הקרן'!$C$42</f>
        <v>-2.4967092903315005E-5</v>
      </c>
    </row>
    <row r="36" spans="2:11">
      <c r="B36" s="93" t="s">
        <v>1921</v>
      </c>
      <c r="C36" s="95" t="s">
        <v>1922</v>
      </c>
      <c r="D36" s="96" t="s">
        <v>454</v>
      </c>
      <c r="E36" s="96" t="s">
        <v>130</v>
      </c>
      <c r="F36" s="105">
        <v>44959</v>
      </c>
      <c r="G36" s="98">
        <v>631934.10883600009</v>
      </c>
      <c r="H36" s="106">
        <v>-9.1638409999999997</v>
      </c>
      <c r="I36" s="98">
        <v>-57.909438836000014</v>
      </c>
      <c r="J36" s="99">
        <f t="shared" si="0"/>
        <v>1.4197179660485641E-2</v>
      </c>
      <c r="K36" s="99">
        <f>I36/'סכום נכסי הקרן'!$C$42</f>
        <v>-2.907790885670272E-5</v>
      </c>
    </row>
    <row r="37" spans="2:11">
      <c r="B37" s="93" t="s">
        <v>1923</v>
      </c>
      <c r="C37" s="95" t="s">
        <v>1924</v>
      </c>
      <c r="D37" s="96" t="s">
        <v>454</v>
      </c>
      <c r="E37" s="96" t="s">
        <v>130</v>
      </c>
      <c r="F37" s="105">
        <v>44959</v>
      </c>
      <c r="G37" s="98">
        <v>510092.57491500006</v>
      </c>
      <c r="H37" s="106">
        <v>-9.0636229999999998</v>
      </c>
      <c r="I37" s="98">
        <v>-46.232866757000011</v>
      </c>
      <c r="J37" s="99">
        <f t="shared" si="0"/>
        <v>1.1334530756329484E-2</v>
      </c>
      <c r="K37" s="99">
        <f>I37/'סכום נכסי הקרן'!$C$42</f>
        <v>-2.3214783509668459E-5</v>
      </c>
    </row>
    <row r="38" spans="2:11">
      <c r="B38" s="93" t="s">
        <v>1923</v>
      </c>
      <c r="C38" s="95" t="s">
        <v>1925</v>
      </c>
      <c r="D38" s="96" t="s">
        <v>454</v>
      </c>
      <c r="E38" s="96" t="s">
        <v>130</v>
      </c>
      <c r="F38" s="105">
        <v>44959</v>
      </c>
      <c r="G38" s="98">
        <v>349175.09223999997</v>
      </c>
      <c r="H38" s="106">
        <v>-9.0636229999999998</v>
      </c>
      <c r="I38" s="98">
        <v>-31.647913160000009</v>
      </c>
      <c r="J38" s="99">
        <f t="shared" si="0"/>
        <v>7.7588579347905706E-3</v>
      </c>
      <c r="K38" s="99">
        <f>I38/'סכום נכסי הקרן'!$C$42</f>
        <v>-1.5891280469449766E-5</v>
      </c>
    </row>
    <row r="39" spans="2:11">
      <c r="B39" s="93" t="s">
        <v>1926</v>
      </c>
      <c r="C39" s="95" t="s">
        <v>1927</v>
      </c>
      <c r="D39" s="96" t="s">
        <v>454</v>
      </c>
      <c r="E39" s="96" t="s">
        <v>130</v>
      </c>
      <c r="F39" s="105">
        <v>44958</v>
      </c>
      <c r="G39" s="98">
        <v>263029.13910000003</v>
      </c>
      <c r="H39" s="106">
        <v>-8.5936509999999995</v>
      </c>
      <c r="I39" s="98">
        <v>-22.603805725000004</v>
      </c>
      <c r="J39" s="99">
        <f t="shared" si="0"/>
        <v>5.5415886829323175E-3</v>
      </c>
      <c r="K39" s="99">
        <f>I39/'סכום נכסי הקרן'!$C$42</f>
        <v>-1.1349987426878079E-5</v>
      </c>
    </row>
    <row r="40" spans="2:11">
      <c r="B40" s="93" t="s">
        <v>1926</v>
      </c>
      <c r="C40" s="95" t="s">
        <v>1928</v>
      </c>
      <c r="D40" s="96" t="s">
        <v>454</v>
      </c>
      <c r="E40" s="96" t="s">
        <v>130</v>
      </c>
      <c r="F40" s="105">
        <v>44958</v>
      </c>
      <c r="G40" s="98">
        <v>737752.75081200013</v>
      </c>
      <c r="H40" s="106">
        <v>-8.5936509999999995</v>
      </c>
      <c r="I40" s="98">
        <v>-63.399895186000009</v>
      </c>
      <c r="J40" s="99">
        <f t="shared" si="0"/>
        <v>1.5543229575418442E-2</v>
      </c>
      <c r="K40" s="99">
        <f>I40/'סכום נכסי הקרן'!$C$42</f>
        <v>-3.1834816755243015E-5</v>
      </c>
    </row>
    <row r="41" spans="2:11">
      <c r="B41" s="93" t="s">
        <v>1929</v>
      </c>
      <c r="C41" s="95" t="s">
        <v>1930</v>
      </c>
      <c r="D41" s="96" t="s">
        <v>454</v>
      </c>
      <c r="E41" s="96" t="s">
        <v>130</v>
      </c>
      <c r="F41" s="105">
        <v>44958</v>
      </c>
      <c r="G41" s="98">
        <v>461299.40356500016</v>
      </c>
      <c r="H41" s="106">
        <v>-8.5456430000000001</v>
      </c>
      <c r="I41" s="98">
        <v>-39.421000206000002</v>
      </c>
      <c r="J41" s="99">
        <f t="shared" si="0"/>
        <v>9.6645215973445164E-3</v>
      </c>
      <c r="K41" s="99">
        <f>I41/'סכום נכסי הקרן'!$C$42</f>
        <v>-1.9794359504612054E-5</v>
      </c>
    </row>
    <row r="42" spans="2:11">
      <c r="B42" s="93" t="s">
        <v>1931</v>
      </c>
      <c r="C42" s="95" t="s">
        <v>1932</v>
      </c>
      <c r="D42" s="96" t="s">
        <v>454</v>
      </c>
      <c r="E42" s="96" t="s">
        <v>130</v>
      </c>
      <c r="F42" s="105">
        <v>44958</v>
      </c>
      <c r="G42" s="98">
        <v>379324.15657300013</v>
      </c>
      <c r="H42" s="106">
        <v>-8.5360469999999999</v>
      </c>
      <c r="I42" s="98">
        <v>-32.379286519000004</v>
      </c>
      <c r="J42" s="99">
        <f t="shared" si="0"/>
        <v>7.9381627110986577E-3</v>
      </c>
      <c r="K42" s="99">
        <f>I42/'סכום נכסי הקרן'!$C$42</f>
        <v>-1.6258522982944849E-5</v>
      </c>
    </row>
    <row r="43" spans="2:11">
      <c r="B43" s="93" t="s">
        <v>1933</v>
      </c>
      <c r="C43" s="95" t="s">
        <v>1934</v>
      </c>
      <c r="D43" s="96" t="s">
        <v>454</v>
      </c>
      <c r="E43" s="96" t="s">
        <v>130</v>
      </c>
      <c r="F43" s="105">
        <v>44963</v>
      </c>
      <c r="G43" s="98">
        <v>461503.33787300007</v>
      </c>
      <c r="H43" s="106">
        <v>-8.4678769999999997</v>
      </c>
      <c r="I43" s="98">
        <v>-39.079534777000006</v>
      </c>
      <c r="J43" s="99">
        <f t="shared" si="0"/>
        <v>9.5808073334731833E-3</v>
      </c>
      <c r="K43" s="99">
        <f>I43/'סכום נכסי הקרן'!$C$42</f>
        <v>-1.9622900398432557E-5</v>
      </c>
    </row>
    <row r="44" spans="2:11">
      <c r="B44" s="93" t="s">
        <v>1935</v>
      </c>
      <c r="C44" s="95" t="s">
        <v>1936</v>
      </c>
      <c r="D44" s="96" t="s">
        <v>454</v>
      </c>
      <c r="E44" s="96" t="s">
        <v>130</v>
      </c>
      <c r="F44" s="105">
        <v>44963</v>
      </c>
      <c r="G44" s="98">
        <v>410527.31412000005</v>
      </c>
      <c r="H44" s="106">
        <v>-8.3880510000000008</v>
      </c>
      <c r="I44" s="98">
        <v>-34.435239333000006</v>
      </c>
      <c r="J44" s="99">
        <f t="shared" si="0"/>
        <v>8.4422037113318273E-3</v>
      </c>
      <c r="K44" s="99">
        <f>I44/'סכום נכסי הקרן'!$C$42</f>
        <v>-1.729087297183835E-5</v>
      </c>
    </row>
    <row r="45" spans="2:11">
      <c r="B45" s="93" t="s">
        <v>1937</v>
      </c>
      <c r="C45" s="95" t="s">
        <v>1938</v>
      </c>
      <c r="D45" s="96" t="s">
        <v>454</v>
      </c>
      <c r="E45" s="96" t="s">
        <v>130</v>
      </c>
      <c r="F45" s="105">
        <v>44963</v>
      </c>
      <c r="G45" s="98">
        <v>636879.28920000012</v>
      </c>
      <c r="H45" s="106">
        <v>-8.2924140000000008</v>
      </c>
      <c r="I45" s="98">
        <v>-52.812668664000007</v>
      </c>
      <c r="J45" s="99">
        <f t="shared" si="0"/>
        <v>1.294764653990038E-2</v>
      </c>
      <c r="K45" s="99">
        <f>I45/'סכום נכסי הקרן'!$C$42</f>
        <v>-2.6518681526859472E-5</v>
      </c>
    </row>
    <row r="46" spans="2:11">
      <c r="B46" s="93" t="s">
        <v>1939</v>
      </c>
      <c r="C46" s="95" t="s">
        <v>1940</v>
      </c>
      <c r="D46" s="96" t="s">
        <v>454</v>
      </c>
      <c r="E46" s="96" t="s">
        <v>130</v>
      </c>
      <c r="F46" s="105">
        <v>44964</v>
      </c>
      <c r="G46" s="98">
        <v>794454.54585000011</v>
      </c>
      <c r="H46" s="106">
        <v>-7.5183980000000004</v>
      </c>
      <c r="I46" s="98">
        <v>-59.730250992999999</v>
      </c>
      <c r="J46" s="99">
        <f t="shared" si="0"/>
        <v>1.4643573164559021E-2</v>
      </c>
      <c r="K46" s="99">
        <f>I46/'סכום נכסי הקרן'!$C$42</f>
        <v>-2.9992188307697984E-5</v>
      </c>
    </row>
    <row r="47" spans="2:11">
      <c r="B47" s="93" t="s">
        <v>1941</v>
      </c>
      <c r="C47" s="95" t="s">
        <v>1942</v>
      </c>
      <c r="D47" s="96" t="s">
        <v>454</v>
      </c>
      <c r="E47" s="96" t="s">
        <v>130</v>
      </c>
      <c r="F47" s="105">
        <v>44964</v>
      </c>
      <c r="G47" s="98">
        <v>206973.68399400002</v>
      </c>
      <c r="H47" s="106">
        <v>-7.4807300000000003</v>
      </c>
      <c r="I47" s="98">
        <v>-15.483142792000002</v>
      </c>
      <c r="J47" s="99">
        <f t="shared" si="0"/>
        <v>3.7958744609751897E-3</v>
      </c>
      <c r="K47" s="99">
        <f>I47/'סכום נכסי הקרן'!$C$42</f>
        <v>-7.7745083352665368E-6</v>
      </c>
    </row>
    <row r="48" spans="2:11">
      <c r="B48" s="93" t="s">
        <v>1941</v>
      </c>
      <c r="C48" s="95" t="s">
        <v>1943</v>
      </c>
      <c r="D48" s="96" t="s">
        <v>454</v>
      </c>
      <c r="E48" s="96" t="s">
        <v>130</v>
      </c>
      <c r="F48" s="105">
        <v>44964</v>
      </c>
      <c r="G48" s="98">
        <v>177100.34108000004</v>
      </c>
      <c r="H48" s="106">
        <v>-7.4807300000000003</v>
      </c>
      <c r="I48" s="98">
        <v>-13.248398620000001</v>
      </c>
      <c r="J48" s="99">
        <f t="shared" si="0"/>
        <v>3.2480006576223628E-3</v>
      </c>
      <c r="K48" s="99">
        <f>I48/'סכום נכסי הקרן'!$C$42</f>
        <v>-6.6523823285633407E-6</v>
      </c>
    </row>
    <row r="49" spans="2:11">
      <c r="B49" s="93" t="s">
        <v>1944</v>
      </c>
      <c r="C49" s="95" t="s">
        <v>1945</v>
      </c>
      <c r="D49" s="96" t="s">
        <v>454</v>
      </c>
      <c r="E49" s="96" t="s">
        <v>130</v>
      </c>
      <c r="F49" s="105">
        <v>44964</v>
      </c>
      <c r="G49" s="98">
        <v>362584.62436400005</v>
      </c>
      <c r="H49" s="106">
        <v>-7.3737870000000001</v>
      </c>
      <c r="I49" s="98">
        <v>-26.736216247999998</v>
      </c>
      <c r="J49" s="99">
        <f t="shared" si="0"/>
        <v>6.5546976994444997E-3</v>
      </c>
      <c r="K49" s="99">
        <f>I49/'סכום נכסי הקרן'!$C$42</f>
        <v>-1.3424983471764171E-5</v>
      </c>
    </row>
    <row r="50" spans="2:11">
      <c r="B50" s="93" t="s">
        <v>1946</v>
      </c>
      <c r="C50" s="95" t="s">
        <v>1947</v>
      </c>
      <c r="D50" s="96" t="s">
        <v>454</v>
      </c>
      <c r="E50" s="96" t="s">
        <v>130</v>
      </c>
      <c r="F50" s="105">
        <v>44956</v>
      </c>
      <c r="G50" s="98">
        <v>466329.78315000015</v>
      </c>
      <c r="H50" s="106">
        <v>-7.386539</v>
      </c>
      <c r="I50" s="98">
        <v>-34.445632973000009</v>
      </c>
      <c r="J50" s="99">
        <f t="shared" si="0"/>
        <v>8.4447518343558538E-3</v>
      </c>
      <c r="K50" s="99">
        <f>I50/'סכום נכסי הקרן'!$C$42</f>
        <v>-1.7296091901993507E-5</v>
      </c>
    </row>
    <row r="51" spans="2:11">
      <c r="B51" s="93" t="s">
        <v>1948</v>
      </c>
      <c r="C51" s="95" t="s">
        <v>1949</v>
      </c>
      <c r="D51" s="96" t="s">
        <v>454</v>
      </c>
      <c r="E51" s="96" t="s">
        <v>130</v>
      </c>
      <c r="F51" s="105">
        <v>44956</v>
      </c>
      <c r="G51" s="98">
        <v>207257.68140000003</v>
      </c>
      <c r="H51" s="106">
        <v>-7.386539</v>
      </c>
      <c r="I51" s="98">
        <v>-15.309170210000001</v>
      </c>
      <c r="J51" s="99">
        <f t="shared" si="0"/>
        <v>3.7532230374370096E-3</v>
      </c>
      <c r="K51" s="99">
        <f>I51/'סכום נכסי הקרן'!$C$42</f>
        <v>-7.6871519563299749E-6</v>
      </c>
    </row>
    <row r="52" spans="2:11">
      <c r="B52" s="93" t="s">
        <v>1950</v>
      </c>
      <c r="C52" s="95" t="s">
        <v>1951</v>
      </c>
      <c r="D52" s="96" t="s">
        <v>454</v>
      </c>
      <c r="E52" s="96" t="s">
        <v>130</v>
      </c>
      <c r="F52" s="105">
        <v>44957</v>
      </c>
      <c r="G52" s="98">
        <v>1607183.6180400001</v>
      </c>
      <c r="H52" s="106">
        <v>-7.3180649999999998</v>
      </c>
      <c r="I52" s="98">
        <v>-117.61473820000002</v>
      </c>
      <c r="J52" s="99">
        <f t="shared" si="0"/>
        <v>2.8834635639887023E-2</v>
      </c>
      <c r="K52" s="99">
        <f>I52/'סכום נכסי הקרן'!$C$42</f>
        <v>-5.905756827086501E-5</v>
      </c>
    </row>
    <row r="53" spans="2:11">
      <c r="B53" s="93" t="s">
        <v>1952</v>
      </c>
      <c r="C53" s="95" t="s">
        <v>1953</v>
      </c>
      <c r="D53" s="96" t="s">
        <v>454</v>
      </c>
      <c r="E53" s="96" t="s">
        <v>130</v>
      </c>
      <c r="F53" s="105">
        <v>44956</v>
      </c>
      <c r="G53" s="98">
        <v>477179.08830900007</v>
      </c>
      <c r="H53" s="106">
        <v>-7.2770729999999997</v>
      </c>
      <c r="I53" s="98">
        <v>-34.724670394000007</v>
      </c>
      <c r="J53" s="99">
        <f t="shared" si="0"/>
        <v>8.513161138220024E-3</v>
      </c>
      <c r="K53" s="99">
        <f>I53/'סכום נכסי הקרן'!$C$42</f>
        <v>-1.743620420248438E-5</v>
      </c>
    </row>
    <row r="54" spans="2:11">
      <c r="B54" s="93" t="s">
        <v>1954</v>
      </c>
      <c r="C54" s="95" t="s">
        <v>1955</v>
      </c>
      <c r="D54" s="96" t="s">
        <v>454</v>
      </c>
      <c r="E54" s="96" t="s">
        <v>130</v>
      </c>
      <c r="F54" s="105">
        <v>44956</v>
      </c>
      <c r="G54" s="98">
        <v>373455.38039000006</v>
      </c>
      <c r="H54" s="106">
        <v>-7.273949</v>
      </c>
      <c r="I54" s="98">
        <v>-27.164952508000002</v>
      </c>
      <c r="J54" s="99">
        <f t="shared" si="0"/>
        <v>6.6598074334107147E-3</v>
      </c>
      <c r="K54" s="99">
        <f>I54/'סכום נכסי הקרן'!$C$42</f>
        <v>-1.3640263642707454E-5</v>
      </c>
    </row>
    <row r="55" spans="2:11">
      <c r="B55" s="93" t="s">
        <v>1956</v>
      </c>
      <c r="C55" s="95" t="s">
        <v>1957</v>
      </c>
      <c r="D55" s="96" t="s">
        <v>454</v>
      </c>
      <c r="E55" s="96" t="s">
        <v>130</v>
      </c>
      <c r="F55" s="105">
        <v>44972</v>
      </c>
      <c r="G55" s="98">
        <v>527359.01295000012</v>
      </c>
      <c r="H55" s="106">
        <v>-5.4521670000000002</v>
      </c>
      <c r="I55" s="98">
        <v>-28.75249151200001</v>
      </c>
      <c r="J55" s="99">
        <f t="shared" si="0"/>
        <v>7.0490112818825668E-3</v>
      </c>
      <c r="K55" s="99">
        <f>I55/'סכום נכסי הקרן'!$C$42</f>
        <v>-1.4437410280503494E-5</v>
      </c>
    </row>
    <row r="56" spans="2:11">
      <c r="B56" s="93" t="s">
        <v>1956</v>
      </c>
      <c r="C56" s="95" t="s">
        <v>1958</v>
      </c>
      <c r="D56" s="96" t="s">
        <v>454</v>
      </c>
      <c r="E56" s="96" t="s">
        <v>130</v>
      </c>
      <c r="F56" s="105">
        <v>44972</v>
      </c>
      <c r="G56" s="98">
        <v>360994.53520000004</v>
      </c>
      <c r="H56" s="106">
        <v>-5.4521670000000002</v>
      </c>
      <c r="I56" s="98">
        <v>-19.682023165000004</v>
      </c>
      <c r="J56" s="99">
        <f t="shared" si="0"/>
        <v>4.825279342572996E-3</v>
      </c>
      <c r="K56" s="99">
        <f>I56/'סכום נכסי הקרן'!$C$42</f>
        <v>-9.8828807049602755E-6</v>
      </c>
    </row>
    <row r="57" spans="2:11">
      <c r="B57" s="93" t="s">
        <v>1959</v>
      </c>
      <c r="C57" s="95" t="s">
        <v>1960</v>
      </c>
      <c r="D57" s="96" t="s">
        <v>454</v>
      </c>
      <c r="E57" s="96" t="s">
        <v>130</v>
      </c>
      <c r="F57" s="105">
        <v>44972</v>
      </c>
      <c r="G57" s="98">
        <v>105489.93008400001</v>
      </c>
      <c r="H57" s="106">
        <v>-5.4340460000000004</v>
      </c>
      <c r="I57" s="98">
        <v>-5.7323708079999998</v>
      </c>
      <c r="J57" s="99">
        <f t="shared" si="0"/>
        <v>1.405358088034283E-3</v>
      </c>
      <c r="K57" s="99">
        <f>I57/'סכום נכסי הקרן'!$C$42</f>
        <v>-2.878379746692099E-6</v>
      </c>
    </row>
    <row r="58" spans="2:11">
      <c r="B58" s="93" t="s">
        <v>1961</v>
      </c>
      <c r="C58" s="95" t="s">
        <v>1962</v>
      </c>
      <c r="D58" s="96" t="s">
        <v>454</v>
      </c>
      <c r="E58" s="96" t="s">
        <v>130</v>
      </c>
      <c r="F58" s="105">
        <v>44973</v>
      </c>
      <c r="G58" s="98">
        <v>529020.69990000012</v>
      </c>
      <c r="H58" s="106">
        <v>-5.0895729999999997</v>
      </c>
      <c r="I58" s="98">
        <v>-26.924892673000006</v>
      </c>
      <c r="J58" s="99">
        <f t="shared" si="0"/>
        <v>6.6009539429389202E-3</v>
      </c>
      <c r="K58" s="99">
        <f>I58/'סכום נכסי הקרן'!$C$42</f>
        <v>-1.351972305135319E-5</v>
      </c>
    </row>
    <row r="59" spans="2:11">
      <c r="B59" s="93" t="s">
        <v>1963</v>
      </c>
      <c r="C59" s="95" t="s">
        <v>1964</v>
      </c>
      <c r="D59" s="96" t="s">
        <v>454</v>
      </c>
      <c r="E59" s="96" t="s">
        <v>130</v>
      </c>
      <c r="F59" s="105">
        <v>44973</v>
      </c>
      <c r="G59" s="98">
        <v>1312121.1897020002</v>
      </c>
      <c r="H59" s="106">
        <v>-5.0775709999999998</v>
      </c>
      <c r="I59" s="98">
        <v>-66.623879873000007</v>
      </c>
      <c r="J59" s="99">
        <f t="shared" si="0"/>
        <v>1.6333627319620708E-2</v>
      </c>
      <c r="K59" s="99">
        <f>I59/'סכום נכסי הקרן'!$C$42</f>
        <v>-3.3453667408406528E-5</v>
      </c>
    </row>
    <row r="60" spans="2:11">
      <c r="B60" s="93" t="s">
        <v>1965</v>
      </c>
      <c r="C60" s="95" t="s">
        <v>1966</v>
      </c>
      <c r="D60" s="96" t="s">
        <v>454</v>
      </c>
      <c r="E60" s="96" t="s">
        <v>130</v>
      </c>
      <c r="F60" s="105">
        <v>44977</v>
      </c>
      <c r="G60" s="98">
        <v>923413.63798500015</v>
      </c>
      <c r="H60" s="106">
        <v>-4.7525950000000003</v>
      </c>
      <c r="I60" s="98">
        <v>-43.886110931000012</v>
      </c>
      <c r="J60" s="99">
        <f t="shared" si="0"/>
        <v>1.075919597929308E-2</v>
      </c>
      <c r="K60" s="99">
        <f>I60/'סכום נכסי הקרן'!$C$42</f>
        <v>-2.2036413396108619E-5</v>
      </c>
    </row>
    <row r="61" spans="2:11">
      <c r="B61" s="93" t="s">
        <v>1967</v>
      </c>
      <c r="C61" s="95" t="s">
        <v>1968</v>
      </c>
      <c r="D61" s="96" t="s">
        <v>454</v>
      </c>
      <c r="E61" s="96" t="s">
        <v>130</v>
      </c>
      <c r="F61" s="105">
        <v>44977</v>
      </c>
      <c r="G61" s="98">
        <v>853999.21895600006</v>
      </c>
      <c r="H61" s="106">
        <v>-4.7168260000000002</v>
      </c>
      <c r="I61" s="98">
        <v>-40.281657419000005</v>
      </c>
      <c r="J61" s="99">
        <f t="shared" si="0"/>
        <v>9.8755218302022021E-3</v>
      </c>
      <c r="K61" s="99">
        <f>I61/'סכום נכסי הקרן'!$C$42</f>
        <v>-2.0226518967723964E-5</v>
      </c>
    </row>
    <row r="62" spans="2:11">
      <c r="B62" s="93" t="s">
        <v>1969</v>
      </c>
      <c r="C62" s="95" t="s">
        <v>1970</v>
      </c>
      <c r="D62" s="96" t="s">
        <v>454</v>
      </c>
      <c r="E62" s="96" t="s">
        <v>130</v>
      </c>
      <c r="F62" s="105">
        <v>45013</v>
      </c>
      <c r="G62" s="98">
        <v>531286.63665000012</v>
      </c>
      <c r="H62" s="106">
        <v>-4.5674039999999998</v>
      </c>
      <c r="I62" s="98">
        <v>-24.266004725000002</v>
      </c>
      <c r="J62" s="99">
        <f t="shared" si="0"/>
        <v>5.9490963070574759E-3</v>
      </c>
      <c r="K62" s="99">
        <f>I62/'סכום נכסי הקרן'!$C$42</f>
        <v>-1.2184622885193994E-5</v>
      </c>
    </row>
    <row r="63" spans="2:11">
      <c r="B63" s="93" t="s">
        <v>1969</v>
      </c>
      <c r="C63" s="95" t="s">
        <v>1971</v>
      </c>
      <c r="D63" s="96" t="s">
        <v>454</v>
      </c>
      <c r="E63" s="96" t="s">
        <v>130</v>
      </c>
      <c r="F63" s="105">
        <v>45013</v>
      </c>
      <c r="G63" s="98">
        <v>136381.17090000006</v>
      </c>
      <c r="H63" s="106">
        <v>-4.5674039999999998</v>
      </c>
      <c r="I63" s="98">
        <v>-6.2290784340000007</v>
      </c>
      <c r="J63" s="99">
        <f t="shared" si="0"/>
        <v>1.5271318013839531E-3</v>
      </c>
      <c r="K63" s="99">
        <f>I63/'סכום נכסי הקרן'!$C$42</f>
        <v>-3.1277901945840311E-6</v>
      </c>
    </row>
    <row r="64" spans="2:11">
      <c r="B64" s="93" t="s">
        <v>1972</v>
      </c>
      <c r="C64" s="95" t="s">
        <v>1973</v>
      </c>
      <c r="D64" s="96" t="s">
        <v>454</v>
      </c>
      <c r="E64" s="96" t="s">
        <v>130</v>
      </c>
      <c r="F64" s="105">
        <v>45013</v>
      </c>
      <c r="G64" s="98">
        <v>180791.54016000003</v>
      </c>
      <c r="H64" s="106">
        <v>-4.4782840000000004</v>
      </c>
      <c r="I64" s="98">
        <v>-8.0963579040000013</v>
      </c>
      <c r="J64" s="99">
        <f t="shared" si="0"/>
        <v>1.9849173134660722E-3</v>
      </c>
      <c r="K64" s="99">
        <f>I64/'סכום נכסי הקרן'!$C$42</f>
        <v>-4.0654021509426575E-6</v>
      </c>
    </row>
    <row r="65" spans="2:11">
      <c r="B65" s="93" t="s">
        <v>1974</v>
      </c>
      <c r="C65" s="95" t="s">
        <v>1975</v>
      </c>
      <c r="D65" s="96" t="s">
        <v>454</v>
      </c>
      <c r="E65" s="96" t="s">
        <v>130</v>
      </c>
      <c r="F65" s="105">
        <v>45013</v>
      </c>
      <c r="G65" s="98">
        <v>212937.62952000005</v>
      </c>
      <c r="H65" s="106">
        <v>-4.359693</v>
      </c>
      <c r="I65" s="98">
        <v>-9.2834270310000022</v>
      </c>
      <c r="J65" s="99">
        <f t="shared" si="0"/>
        <v>2.2759412640376321E-3</v>
      </c>
      <c r="K65" s="99">
        <f>I65/'סכום נכסי הקרן'!$C$42</f>
        <v>-4.6614619397322789E-6</v>
      </c>
    </row>
    <row r="66" spans="2:11">
      <c r="B66" s="93" t="s">
        <v>1976</v>
      </c>
      <c r="C66" s="95" t="s">
        <v>1977</v>
      </c>
      <c r="D66" s="96" t="s">
        <v>454</v>
      </c>
      <c r="E66" s="96" t="s">
        <v>130</v>
      </c>
      <c r="F66" s="105">
        <v>45014</v>
      </c>
      <c r="G66" s="98">
        <v>227883.61700000003</v>
      </c>
      <c r="H66" s="106">
        <v>-4.2759080000000003</v>
      </c>
      <c r="I66" s="98">
        <v>-9.7440927710000018</v>
      </c>
      <c r="J66" s="99">
        <f t="shared" si="0"/>
        <v>2.388878885359302E-3</v>
      </c>
      <c r="K66" s="99">
        <f>I66/'סכום נכסי הקרן'!$C$42</f>
        <v>-4.892774773535777E-6</v>
      </c>
    </row>
    <row r="67" spans="2:11">
      <c r="B67" s="93" t="s">
        <v>1976</v>
      </c>
      <c r="C67" s="95" t="s">
        <v>1978</v>
      </c>
      <c r="D67" s="96" t="s">
        <v>454</v>
      </c>
      <c r="E67" s="96" t="s">
        <v>130</v>
      </c>
      <c r="F67" s="105">
        <v>45014</v>
      </c>
      <c r="G67" s="98">
        <v>181099.70755800002</v>
      </c>
      <c r="H67" s="106">
        <v>-4.2759080000000003</v>
      </c>
      <c r="I67" s="98">
        <v>-7.7436560580000018</v>
      </c>
      <c r="J67" s="99">
        <f t="shared" si="0"/>
        <v>1.8984483098822549E-3</v>
      </c>
      <c r="K67" s="99">
        <f>I67/'סכום נכסי הקרן'!$C$42</f>
        <v>-3.8883009332875639E-6</v>
      </c>
    </row>
    <row r="68" spans="2:11">
      <c r="B68" s="93" t="s">
        <v>1979</v>
      </c>
      <c r="C68" s="95" t="s">
        <v>1980</v>
      </c>
      <c r="D68" s="96" t="s">
        <v>454</v>
      </c>
      <c r="E68" s="96" t="s">
        <v>130</v>
      </c>
      <c r="F68" s="105">
        <v>45012</v>
      </c>
      <c r="G68" s="98">
        <v>746021.90932500002</v>
      </c>
      <c r="H68" s="106">
        <v>-4.2364819999999996</v>
      </c>
      <c r="I68" s="98">
        <v>-31.605086961000008</v>
      </c>
      <c r="J68" s="99">
        <f t="shared" si="0"/>
        <v>7.7483585886805074E-3</v>
      </c>
      <c r="K68" s="99">
        <f>I68/'סכום נכסי הקרן'!$C$42</f>
        <v>-1.5869776266745823E-5</v>
      </c>
    </row>
    <row r="69" spans="2:11">
      <c r="B69" s="93" t="s">
        <v>1981</v>
      </c>
      <c r="C69" s="95" t="s">
        <v>1982</v>
      </c>
      <c r="D69" s="96" t="s">
        <v>454</v>
      </c>
      <c r="E69" s="96" t="s">
        <v>130</v>
      </c>
      <c r="F69" s="105">
        <v>45014</v>
      </c>
      <c r="G69" s="98">
        <v>906012.15012000012</v>
      </c>
      <c r="H69" s="106">
        <v>-4.2167940000000002</v>
      </c>
      <c r="I69" s="98">
        <v>-38.204667958000009</v>
      </c>
      <c r="J69" s="99">
        <f t="shared" si="0"/>
        <v>9.3663234486696043E-3</v>
      </c>
      <c r="K69" s="99">
        <f>I69/'סכום נכסי הקרן'!$C$42</f>
        <v>-1.918360590454738E-5</v>
      </c>
    </row>
    <row r="70" spans="2:11">
      <c r="B70" s="93" t="s">
        <v>1983</v>
      </c>
      <c r="C70" s="95" t="s">
        <v>1984</v>
      </c>
      <c r="D70" s="96" t="s">
        <v>454</v>
      </c>
      <c r="E70" s="96" t="s">
        <v>130</v>
      </c>
      <c r="F70" s="105">
        <v>45012</v>
      </c>
      <c r="G70" s="98">
        <v>319950.26910000003</v>
      </c>
      <c r="H70" s="106">
        <v>-4.1626609999999999</v>
      </c>
      <c r="I70" s="98">
        <v>-13.318443594</v>
      </c>
      <c r="J70" s="99">
        <f t="shared" si="0"/>
        <v>3.2651730063824377E-3</v>
      </c>
      <c r="K70" s="99">
        <f>I70/'סכום נכסי הקרן'!$C$42</f>
        <v>-6.6875538206513615E-6</v>
      </c>
    </row>
    <row r="71" spans="2:11">
      <c r="B71" s="93" t="s">
        <v>1985</v>
      </c>
      <c r="C71" s="95" t="s">
        <v>1986</v>
      </c>
      <c r="D71" s="96" t="s">
        <v>454</v>
      </c>
      <c r="E71" s="96" t="s">
        <v>130</v>
      </c>
      <c r="F71" s="105">
        <v>44993</v>
      </c>
      <c r="G71" s="98">
        <v>301378.04724800005</v>
      </c>
      <c r="H71" s="106">
        <v>-3.2387139999999999</v>
      </c>
      <c r="I71" s="98">
        <v>-9.7607723470000014</v>
      </c>
      <c r="J71" s="99">
        <f t="shared" si="0"/>
        <v>2.392968079485381E-3</v>
      </c>
      <c r="K71" s="99">
        <f>I71/'סכום נכסי הקרן'!$C$42</f>
        <v>-4.9011500436203304E-6</v>
      </c>
    </row>
    <row r="72" spans="2:11">
      <c r="B72" s="93" t="s">
        <v>1987</v>
      </c>
      <c r="C72" s="95" t="s">
        <v>1988</v>
      </c>
      <c r="D72" s="96" t="s">
        <v>454</v>
      </c>
      <c r="E72" s="96" t="s">
        <v>130</v>
      </c>
      <c r="F72" s="105">
        <v>44993</v>
      </c>
      <c r="G72" s="98">
        <v>377039.79020400008</v>
      </c>
      <c r="H72" s="106">
        <v>-3.1518510000000002</v>
      </c>
      <c r="I72" s="98">
        <v>-11.883734259000001</v>
      </c>
      <c r="J72" s="99">
        <f t="shared" si="0"/>
        <v>2.913437147790274E-3</v>
      </c>
      <c r="K72" s="99">
        <f>I72/'סכום נכסי הקרן'!$C$42</f>
        <v>-5.9671471284515413E-6</v>
      </c>
    </row>
    <row r="73" spans="2:11">
      <c r="B73" s="93" t="s">
        <v>1989</v>
      </c>
      <c r="C73" s="95" t="s">
        <v>1990</v>
      </c>
      <c r="D73" s="96" t="s">
        <v>454</v>
      </c>
      <c r="E73" s="96" t="s">
        <v>130</v>
      </c>
      <c r="F73" s="105">
        <v>44993</v>
      </c>
      <c r="G73" s="98">
        <v>888720.36743200023</v>
      </c>
      <c r="H73" s="106">
        <v>-3.1489590000000001</v>
      </c>
      <c r="I73" s="98">
        <v>-27.985436483000001</v>
      </c>
      <c r="J73" s="99">
        <f t="shared" si="0"/>
        <v>6.8609587247332434E-3</v>
      </c>
      <c r="K73" s="99">
        <f>I73/'סכום נכסי הקרן'!$C$42</f>
        <v>-1.4052251027199316E-5</v>
      </c>
    </row>
    <row r="74" spans="2:11">
      <c r="B74" s="93" t="s">
        <v>1991</v>
      </c>
      <c r="C74" s="95" t="s">
        <v>1992</v>
      </c>
      <c r="D74" s="96" t="s">
        <v>454</v>
      </c>
      <c r="E74" s="96" t="s">
        <v>130</v>
      </c>
      <c r="F74" s="105">
        <v>44986</v>
      </c>
      <c r="G74" s="98">
        <v>549493.28737300006</v>
      </c>
      <c r="H74" s="106">
        <v>-3.1636730000000002</v>
      </c>
      <c r="I74" s="98">
        <v>-17.384172392</v>
      </c>
      <c r="J74" s="99">
        <f t="shared" si="0"/>
        <v>4.2619342141621431E-3</v>
      </c>
      <c r="K74" s="99">
        <f>I74/'סכום נכסי הקרן'!$C$42</f>
        <v>-8.7290671525129194E-6</v>
      </c>
    </row>
    <row r="75" spans="2:11">
      <c r="B75" s="93" t="s">
        <v>1993</v>
      </c>
      <c r="C75" s="95" t="s">
        <v>1994</v>
      </c>
      <c r="D75" s="96" t="s">
        <v>454</v>
      </c>
      <c r="E75" s="96" t="s">
        <v>130</v>
      </c>
      <c r="F75" s="105">
        <v>44986</v>
      </c>
      <c r="G75" s="98">
        <v>495760.37390800001</v>
      </c>
      <c r="H75" s="106">
        <v>-3.1347529999999999</v>
      </c>
      <c r="I75" s="98">
        <v>-15.540864297000002</v>
      </c>
      <c r="J75" s="99">
        <f t="shared" si="0"/>
        <v>3.8100255664466035E-3</v>
      </c>
      <c r="K75" s="99">
        <f>I75/'סכום נכסי הקרן'!$C$42</f>
        <v>-7.803491877417843E-6</v>
      </c>
    </row>
    <row r="76" spans="2:11">
      <c r="B76" s="93" t="s">
        <v>1995</v>
      </c>
      <c r="C76" s="95" t="s">
        <v>1996</v>
      </c>
      <c r="D76" s="96" t="s">
        <v>454</v>
      </c>
      <c r="E76" s="96" t="s">
        <v>130</v>
      </c>
      <c r="F76" s="105">
        <v>44993</v>
      </c>
      <c r="G76" s="98">
        <v>226433.24667800002</v>
      </c>
      <c r="H76" s="106">
        <v>-3.413084</v>
      </c>
      <c r="I76" s="98">
        <v>-7.7283576910000011</v>
      </c>
      <c r="J76" s="99">
        <f t="shared" ref="J76:J139" si="1">IFERROR(I76/$I$11,0)</f>
        <v>1.8946977353787417E-3</v>
      </c>
      <c r="K76" s="99">
        <f>I76/'סכום נכסי הקרן'!$C$42</f>
        <v>-3.8806192059176576E-6</v>
      </c>
    </row>
    <row r="77" spans="2:11">
      <c r="B77" s="93" t="s">
        <v>1997</v>
      </c>
      <c r="C77" s="95" t="s">
        <v>1998</v>
      </c>
      <c r="D77" s="96" t="s">
        <v>454</v>
      </c>
      <c r="E77" s="96" t="s">
        <v>130</v>
      </c>
      <c r="F77" s="105">
        <v>44993</v>
      </c>
      <c r="G77" s="98">
        <v>647151.53580000019</v>
      </c>
      <c r="H77" s="106">
        <v>-3.024718</v>
      </c>
      <c r="I77" s="98">
        <v>-19.574506163000006</v>
      </c>
      <c r="J77" s="99">
        <f t="shared" si="1"/>
        <v>4.7989202856621935E-3</v>
      </c>
      <c r="K77" s="99">
        <f>I77/'סכום נכסי הקרן'!$C$42</f>
        <v>-9.8288934854751101E-6</v>
      </c>
    </row>
    <row r="78" spans="2:11">
      <c r="B78" s="93" t="s">
        <v>1997</v>
      </c>
      <c r="C78" s="95" t="s">
        <v>1999</v>
      </c>
      <c r="D78" s="96" t="s">
        <v>454</v>
      </c>
      <c r="E78" s="96" t="s">
        <v>130</v>
      </c>
      <c r="F78" s="105">
        <v>44993</v>
      </c>
      <c r="G78" s="98">
        <v>92290.925999999992</v>
      </c>
      <c r="H78" s="106">
        <v>-3.024718</v>
      </c>
      <c r="I78" s="98">
        <v>-2.7915398480000007</v>
      </c>
      <c r="J78" s="99">
        <f t="shared" si="1"/>
        <v>6.8437880849957634E-4</v>
      </c>
      <c r="K78" s="99">
        <f>I78/'סכום נכסי הקרן'!$C$42</f>
        <v>-1.4017083035440548E-6</v>
      </c>
    </row>
    <row r="79" spans="2:11">
      <c r="B79" s="93" t="s">
        <v>2000</v>
      </c>
      <c r="C79" s="95" t="s">
        <v>2001</v>
      </c>
      <c r="D79" s="96" t="s">
        <v>454</v>
      </c>
      <c r="E79" s="96" t="s">
        <v>130</v>
      </c>
      <c r="F79" s="105">
        <v>44980</v>
      </c>
      <c r="G79" s="98">
        <v>415506.93327099999</v>
      </c>
      <c r="H79" s="106">
        <v>-3.0145240000000002</v>
      </c>
      <c r="I79" s="98">
        <v>-12.525555794000002</v>
      </c>
      <c r="J79" s="99">
        <f t="shared" si="1"/>
        <v>3.070787241756287E-3</v>
      </c>
      <c r="K79" s="99">
        <f>I79/'סכום נכסי הקרן'!$C$42</f>
        <v>-6.2894232283780556E-6</v>
      </c>
    </row>
    <row r="80" spans="2:11">
      <c r="B80" s="93" t="s">
        <v>2000</v>
      </c>
      <c r="C80" s="95" t="s">
        <v>2002</v>
      </c>
      <c r="D80" s="96" t="s">
        <v>454</v>
      </c>
      <c r="E80" s="96" t="s">
        <v>130</v>
      </c>
      <c r="F80" s="105">
        <v>44980</v>
      </c>
      <c r="G80" s="98">
        <v>431639.80213200004</v>
      </c>
      <c r="H80" s="106">
        <v>-3.0145240000000002</v>
      </c>
      <c r="I80" s="98">
        <v>-13.011884981000003</v>
      </c>
      <c r="J80" s="99">
        <f t="shared" si="1"/>
        <v>3.1900165587857706E-3</v>
      </c>
      <c r="K80" s="99">
        <f>I80/'סכום נכסי הקרן'!$C$42</f>
        <v>-6.5336223789515747E-6</v>
      </c>
    </row>
    <row r="81" spans="2:11">
      <c r="B81" s="93" t="s">
        <v>2003</v>
      </c>
      <c r="C81" s="95" t="s">
        <v>2004</v>
      </c>
      <c r="D81" s="96" t="s">
        <v>454</v>
      </c>
      <c r="E81" s="96" t="s">
        <v>130</v>
      </c>
      <c r="F81" s="105">
        <v>44998</v>
      </c>
      <c r="G81" s="98">
        <v>323757.04284000007</v>
      </c>
      <c r="H81" s="106">
        <v>-2.7841369999999999</v>
      </c>
      <c r="I81" s="98">
        <v>-9.0138404679999997</v>
      </c>
      <c r="J81" s="99">
        <f t="shared" si="1"/>
        <v>2.2098489491077121E-3</v>
      </c>
      <c r="K81" s="99">
        <f>I81/'סכום נכסי הקרן'!$C$42</f>
        <v>-4.5260951728377499E-6</v>
      </c>
    </row>
    <row r="82" spans="2:11">
      <c r="B82" s="93" t="s">
        <v>2005</v>
      </c>
      <c r="C82" s="95" t="s">
        <v>2006</v>
      </c>
      <c r="D82" s="96" t="s">
        <v>454</v>
      </c>
      <c r="E82" s="96" t="s">
        <v>130</v>
      </c>
      <c r="F82" s="105">
        <v>44980</v>
      </c>
      <c r="G82" s="98">
        <v>324681.54503399995</v>
      </c>
      <c r="H82" s="106">
        <v>-3.033839</v>
      </c>
      <c r="I82" s="98">
        <v>-9.8503155510000013</v>
      </c>
      <c r="J82" s="99">
        <f t="shared" si="1"/>
        <v>2.4149206485331275E-3</v>
      </c>
      <c r="K82" s="99">
        <f>I82/'סכום נכסי הקרן'!$C$42</f>
        <v>-4.9461121288517712E-6</v>
      </c>
    </row>
    <row r="83" spans="2:11">
      <c r="B83" s="93" t="s">
        <v>2007</v>
      </c>
      <c r="C83" s="95" t="s">
        <v>2008</v>
      </c>
      <c r="D83" s="96" t="s">
        <v>454</v>
      </c>
      <c r="E83" s="96" t="s">
        <v>130</v>
      </c>
      <c r="F83" s="105">
        <v>44980</v>
      </c>
      <c r="G83" s="98">
        <v>920701.46275800024</v>
      </c>
      <c r="H83" s="106">
        <v>-2.9476230000000001</v>
      </c>
      <c r="I83" s="98">
        <v>-27.138808915000006</v>
      </c>
      <c r="J83" s="99">
        <f t="shared" si="1"/>
        <v>6.6533980242668494E-3</v>
      </c>
      <c r="K83" s="99">
        <f>I83/'סכום נכסי הקרן'!$C$42</f>
        <v>-1.3627136231533716E-5</v>
      </c>
    </row>
    <row r="84" spans="2:11">
      <c r="B84" s="93" t="s">
        <v>2009</v>
      </c>
      <c r="C84" s="95" t="s">
        <v>2010</v>
      </c>
      <c r="D84" s="96" t="s">
        <v>454</v>
      </c>
      <c r="E84" s="96" t="s">
        <v>130</v>
      </c>
      <c r="F84" s="105">
        <v>44998</v>
      </c>
      <c r="G84" s="98">
        <v>542042.28309000004</v>
      </c>
      <c r="H84" s="106">
        <v>-2.3200880000000002</v>
      </c>
      <c r="I84" s="98">
        <v>-12.575855757000001</v>
      </c>
      <c r="J84" s="99">
        <f t="shared" si="1"/>
        <v>3.0831188689656123E-3</v>
      </c>
      <c r="K84" s="99">
        <f>I84/'סכום נכסי הקרן'!$C$42</f>
        <v>-6.3146802118510201E-6</v>
      </c>
    </row>
    <row r="85" spans="2:11">
      <c r="B85" s="93" t="s">
        <v>2009</v>
      </c>
      <c r="C85" s="95" t="s">
        <v>2011</v>
      </c>
      <c r="D85" s="96" t="s">
        <v>454</v>
      </c>
      <c r="E85" s="96" t="s">
        <v>130</v>
      </c>
      <c r="F85" s="105">
        <v>44998</v>
      </c>
      <c r="G85" s="98">
        <v>463807.14380000002</v>
      </c>
      <c r="H85" s="106">
        <v>-2.3200880000000002</v>
      </c>
      <c r="I85" s="98">
        <v>-10.760731997000001</v>
      </c>
      <c r="J85" s="99">
        <f t="shared" si="1"/>
        <v>2.6381199422843152E-3</v>
      </c>
      <c r="K85" s="99">
        <f>I85/'סכום נכסי הקרן'!$C$42</f>
        <v>-5.4032570601539543E-6</v>
      </c>
    </row>
    <row r="86" spans="2:11">
      <c r="B86" s="93" t="s">
        <v>2012</v>
      </c>
      <c r="C86" s="95" t="s">
        <v>2013</v>
      </c>
      <c r="D86" s="96" t="s">
        <v>454</v>
      </c>
      <c r="E86" s="96" t="s">
        <v>130</v>
      </c>
      <c r="F86" s="105">
        <v>44987</v>
      </c>
      <c r="G86" s="98">
        <v>325280.27350000001</v>
      </c>
      <c r="H86" s="106">
        <v>-2.4015339999999998</v>
      </c>
      <c r="I86" s="98">
        <v>-7.811715082000001</v>
      </c>
      <c r="J86" s="99">
        <f t="shared" si="1"/>
        <v>1.9151337796548373E-3</v>
      </c>
      <c r="K86" s="99">
        <f>I86/'סכום נכסי הקרן'!$C$42</f>
        <v>-3.9224752257090923E-6</v>
      </c>
    </row>
    <row r="87" spans="2:11">
      <c r="B87" s="93" t="s">
        <v>2014</v>
      </c>
      <c r="C87" s="95" t="s">
        <v>2015</v>
      </c>
      <c r="D87" s="96" t="s">
        <v>454</v>
      </c>
      <c r="E87" s="96" t="s">
        <v>130</v>
      </c>
      <c r="F87" s="105">
        <v>45001</v>
      </c>
      <c r="G87" s="98">
        <v>372265.9200000001</v>
      </c>
      <c r="H87" s="106">
        <v>-2.5197099999999999</v>
      </c>
      <c r="I87" s="98">
        <v>-9.3800223360000015</v>
      </c>
      <c r="J87" s="99">
        <f t="shared" si="1"/>
        <v>2.2996227385435096E-3</v>
      </c>
      <c r="K87" s="99">
        <f>I87/'סכום נכסי הקרן'!$C$42</f>
        <v>-4.709965077238583E-6</v>
      </c>
    </row>
    <row r="88" spans="2:11">
      <c r="B88" s="93" t="s">
        <v>2016</v>
      </c>
      <c r="C88" s="95" t="s">
        <v>2017</v>
      </c>
      <c r="D88" s="96" t="s">
        <v>454</v>
      </c>
      <c r="E88" s="96" t="s">
        <v>130</v>
      </c>
      <c r="F88" s="105">
        <v>45001</v>
      </c>
      <c r="G88" s="98">
        <v>9311.8183599999993</v>
      </c>
      <c r="H88" s="106">
        <v>-2.4627870000000001</v>
      </c>
      <c r="I88" s="98">
        <v>-0.22933020700000001</v>
      </c>
      <c r="J88" s="99">
        <f t="shared" si="1"/>
        <v>5.6222996040005362E-5</v>
      </c>
      <c r="K88" s="99">
        <f>I88/'סכום נכסי הקרן'!$C$42</f>
        <v>-1.1515295245944018E-7</v>
      </c>
    </row>
    <row r="89" spans="2:11">
      <c r="B89" s="93" t="s">
        <v>2018</v>
      </c>
      <c r="C89" s="95" t="s">
        <v>2019</v>
      </c>
      <c r="D89" s="96" t="s">
        <v>454</v>
      </c>
      <c r="E89" s="96" t="s">
        <v>130</v>
      </c>
      <c r="F89" s="105">
        <v>44987</v>
      </c>
      <c r="G89" s="98">
        <v>478831.71151200007</v>
      </c>
      <c r="H89" s="106">
        <v>-2.1335229999999998</v>
      </c>
      <c r="I89" s="98">
        <v>-10.215984901000002</v>
      </c>
      <c r="J89" s="99">
        <f t="shared" si="1"/>
        <v>2.5045687881565365E-3</v>
      </c>
      <c r="K89" s="99">
        <f>I89/'סכום נכסי הקרן'!$C$42</f>
        <v>-5.1297246839846615E-6</v>
      </c>
    </row>
    <row r="90" spans="2:11">
      <c r="B90" s="93" t="s">
        <v>2020</v>
      </c>
      <c r="C90" s="95" t="s">
        <v>2021</v>
      </c>
      <c r="D90" s="96" t="s">
        <v>454</v>
      </c>
      <c r="E90" s="96" t="s">
        <v>130</v>
      </c>
      <c r="F90" s="105">
        <v>44987</v>
      </c>
      <c r="G90" s="98">
        <v>652952.33388000005</v>
      </c>
      <c r="H90" s="106">
        <v>-2.1335229999999998</v>
      </c>
      <c r="I90" s="98">
        <v>-13.930888501000004</v>
      </c>
      <c r="J90" s="99">
        <f t="shared" si="1"/>
        <v>3.4153210746697641E-3</v>
      </c>
      <c r="K90" s="99">
        <f>I90/'סכום נכסי הקרן'!$C$42</f>
        <v>-6.9950791143419468E-6</v>
      </c>
    </row>
    <row r="91" spans="2:11">
      <c r="B91" s="93" t="s">
        <v>2022</v>
      </c>
      <c r="C91" s="95" t="s">
        <v>2023</v>
      </c>
      <c r="D91" s="96" t="s">
        <v>454</v>
      </c>
      <c r="E91" s="96" t="s">
        <v>130</v>
      </c>
      <c r="F91" s="105">
        <v>44987</v>
      </c>
      <c r="G91" s="98">
        <v>544278.00735000009</v>
      </c>
      <c r="H91" s="106">
        <v>-2.1051760000000002</v>
      </c>
      <c r="I91" s="98">
        <v>-11.458011302000003</v>
      </c>
      <c r="J91" s="99">
        <f t="shared" si="1"/>
        <v>2.8090661604761157E-3</v>
      </c>
      <c r="K91" s="99">
        <f>I91/'סכום נכסי הקרן'!$C$42</f>
        <v>-5.7533800191395397E-6</v>
      </c>
    </row>
    <row r="92" spans="2:11">
      <c r="B92" s="93" t="s">
        <v>2024</v>
      </c>
      <c r="C92" s="95" t="s">
        <v>2025</v>
      </c>
      <c r="D92" s="96" t="s">
        <v>454</v>
      </c>
      <c r="E92" s="96" t="s">
        <v>130</v>
      </c>
      <c r="F92" s="105">
        <v>44987</v>
      </c>
      <c r="G92" s="98">
        <v>740423.53492800007</v>
      </c>
      <c r="H92" s="106">
        <v>-2.0768450000000001</v>
      </c>
      <c r="I92" s="98">
        <v>-15.377450438000002</v>
      </c>
      <c r="J92" s="99">
        <f t="shared" si="1"/>
        <v>3.769962737970462E-3</v>
      </c>
      <c r="K92" s="99">
        <f>I92/'סכום נכסי הקרן'!$C$42</f>
        <v>-7.7214373213137677E-6</v>
      </c>
    </row>
    <row r="93" spans="2:11">
      <c r="B93" s="93" t="s">
        <v>2026</v>
      </c>
      <c r="C93" s="95" t="s">
        <v>2027</v>
      </c>
      <c r="D93" s="96" t="s">
        <v>454</v>
      </c>
      <c r="E93" s="96" t="s">
        <v>130</v>
      </c>
      <c r="F93" s="105">
        <v>45007</v>
      </c>
      <c r="G93" s="98">
        <v>632764.34806200012</v>
      </c>
      <c r="H93" s="106">
        <v>-1.6810039999999999</v>
      </c>
      <c r="I93" s="98">
        <v>-10.636796215000002</v>
      </c>
      <c r="J93" s="99">
        <f t="shared" si="1"/>
        <v>2.60773562845251E-3</v>
      </c>
      <c r="K93" s="99">
        <f>I93/'סכום נכסי הקרן'!$C$42</f>
        <v>-5.3410255233696644E-6</v>
      </c>
    </row>
    <row r="94" spans="2:11">
      <c r="B94" s="93" t="s">
        <v>2028</v>
      </c>
      <c r="C94" s="95" t="s">
        <v>2029</v>
      </c>
      <c r="D94" s="96" t="s">
        <v>454</v>
      </c>
      <c r="E94" s="96" t="s">
        <v>130</v>
      </c>
      <c r="F94" s="105">
        <v>45007</v>
      </c>
      <c r="G94" s="98">
        <v>818456.35410000011</v>
      </c>
      <c r="H94" s="106">
        <v>-1.6528529999999999</v>
      </c>
      <c r="I94" s="98">
        <v>-13.527884158000003</v>
      </c>
      <c r="J94" s="99">
        <f t="shared" si="1"/>
        <v>3.3165198226367339E-3</v>
      </c>
      <c r="K94" s="99">
        <f>I94/'סכום נכסי הקרן'!$C$42</f>
        <v>-6.7927196408233663E-6</v>
      </c>
    </row>
    <row r="95" spans="2:11">
      <c r="B95" s="93" t="s">
        <v>2030</v>
      </c>
      <c r="C95" s="95" t="s">
        <v>2031</v>
      </c>
      <c r="D95" s="96" t="s">
        <v>454</v>
      </c>
      <c r="E95" s="96" t="s">
        <v>130</v>
      </c>
      <c r="F95" s="105">
        <v>44985</v>
      </c>
      <c r="G95" s="98">
        <v>327427.86037500005</v>
      </c>
      <c r="H95" s="106">
        <v>-1.846265</v>
      </c>
      <c r="I95" s="98">
        <v>-6.0451868810000011</v>
      </c>
      <c r="J95" s="99">
        <f t="shared" si="1"/>
        <v>1.4820486255068676E-3</v>
      </c>
      <c r="K95" s="99">
        <f>I95/'סכום נכסי הקרן'!$C$42</f>
        <v>-3.0354532297449355E-6</v>
      </c>
    </row>
    <row r="96" spans="2:11">
      <c r="B96" s="93" t="s">
        <v>2032</v>
      </c>
      <c r="C96" s="95" t="s">
        <v>2033</v>
      </c>
      <c r="D96" s="96" t="s">
        <v>454</v>
      </c>
      <c r="E96" s="96" t="s">
        <v>130</v>
      </c>
      <c r="F96" s="105">
        <v>44985</v>
      </c>
      <c r="G96" s="98">
        <v>140100.037641</v>
      </c>
      <c r="H96" s="106">
        <v>-1.834927</v>
      </c>
      <c r="I96" s="98">
        <v>-2.5707340140000001</v>
      </c>
      <c r="J96" s="99">
        <f t="shared" si="1"/>
        <v>6.3024566270517121E-4</v>
      </c>
      <c r="K96" s="99">
        <f>I96/'סכום נכסי הקרן'!$C$42</f>
        <v>-1.2908356712903846E-6</v>
      </c>
    </row>
    <row r="97" spans="2:11">
      <c r="B97" s="93" t="s">
        <v>2034</v>
      </c>
      <c r="C97" s="95" t="s">
        <v>2035</v>
      </c>
      <c r="D97" s="96" t="s">
        <v>454</v>
      </c>
      <c r="E97" s="96" t="s">
        <v>130</v>
      </c>
      <c r="F97" s="105">
        <v>44985</v>
      </c>
      <c r="G97" s="98">
        <v>327473.17911000003</v>
      </c>
      <c r="H97" s="106">
        <v>-1.832171</v>
      </c>
      <c r="I97" s="98">
        <v>-5.9998681460000007</v>
      </c>
      <c r="J97" s="99">
        <f t="shared" si="1"/>
        <v>1.4709382048964546E-3</v>
      </c>
      <c r="K97" s="99">
        <f>I97/'סכום נכסי הקרן'!$C$42</f>
        <v>-3.0126974567255659E-6</v>
      </c>
    </row>
    <row r="98" spans="2:11">
      <c r="B98" s="93" t="s">
        <v>2036</v>
      </c>
      <c r="C98" s="95" t="s">
        <v>2037</v>
      </c>
      <c r="D98" s="96" t="s">
        <v>454</v>
      </c>
      <c r="E98" s="96" t="s">
        <v>130</v>
      </c>
      <c r="F98" s="105">
        <v>44985</v>
      </c>
      <c r="G98" s="98">
        <v>1244949.1564360003</v>
      </c>
      <c r="H98" s="106">
        <v>-1.7870950000000001</v>
      </c>
      <c r="I98" s="98">
        <v>-22.248423133000003</v>
      </c>
      <c r="J98" s="99">
        <f t="shared" si="1"/>
        <v>5.4544624629542281E-3</v>
      </c>
      <c r="K98" s="99">
        <f>I98/'סכום נכסי הקרן'!$C$42</f>
        <v>-1.1171540133532685E-5</v>
      </c>
    </row>
    <row r="99" spans="2:11">
      <c r="B99" s="93" t="s">
        <v>2036</v>
      </c>
      <c r="C99" s="95" t="s">
        <v>2038</v>
      </c>
      <c r="D99" s="96" t="s">
        <v>454</v>
      </c>
      <c r="E99" s="96" t="s">
        <v>130</v>
      </c>
      <c r="F99" s="105">
        <v>44985</v>
      </c>
      <c r="G99" s="98">
        <v>9344.3916280000012</v>
      </c>
      <c r="H99" s="106">
        <v>-1.7870950000000001</v>
      </c>
      <c r="I99" s="98">
        <v>-0.16699314100000004</v>
      </c>
      <c r="J99" s="99">
        <f t="shared" si="1"/>
        <v>4.0940331533172427E-5</v>
      </c>
      <c r="K99" s="99">
        <f>I99/'סכום נכסי הקרן'!$C$42</f>
        <v>-8.3851811229671956E-8</v>
      </c>
    </row>
    <row r="100" spans="2:11">
      <c r="B100" s="93" t="s">
        <v>2039</v>
      </c>
      <c r="C100" s="95" t="s">
        <v>2040</v>
      </c>
      <c r="D100" s="96" t="s">
        <v>454</v>
      </c>
      <c r="E100" s="96" t="s">
        <v>130</v>
      </c>
      <c r="F100" s="105">
        <v>44991</v>
      </c>
      <c r="G100" s="98">
        <v>373806.68728000001</v>
      </c>
      <c r="H100" s="106">
        <v>-1.7498640000000001</v>
      </c>
      <c r="I100" s="98">
        <v>-6.5411085750000018</v>
      </c>
      <c r="J100" s="99">
        <f t="shared" si="1"/>
        <v>1.6036296583880475E-3</v>
      </c>
      <c r="K100" s="99">
        <f>I100/'סכום נכסי הקרן'!$C$42</f>
        <v>-3.2844690397415101E-6</v>
      </c>
    </row>
    <row r="101" spans="2:11">
      <c r="B101" s="93" t="s">
        <v>2041</v>
      </c>
      <c r="C101" s="95" t="s">
        <v>2042</v>
      </c>
      <c r="D101" s="96" t="s">
        <v>454</v>
      </c>
      <c r="E101" s="96" t="s">
        <v>130</v>
      </c>
      <c r="F101" s="105">
        <v>45007</v>
      </c>
      <c r="G101" s="98">
        <v>437114.30532000004</v>
      </c>
      <c r="H101" s="106">
        <v>-1.6764049999999999</v>
      </c>
      <c r="I101" s="98">
        <v>-7.3278077800000023</v>
      </c>
      <c r="J101" s="99">
        <f t="shared" si="1"/>
        <v>1.796498216202546E-3</v>
      </c>
      <c r="K101" s="99">
        <f>I101/'סכום נכסי הקרן'!$C$42</f>
        <v>-3.6794921696567262E-6</v>
      </c>
    </row>
    <row r="102" spans="2:11">
      <c r="B102" s="93" t="s">
        <v>2043</v>
      </c>
      <c r="C102" s="95" t="s">
        <v>2044</v>
      </c>
      <c r="D102" s="96" t="s">
        <v>454</v>
      </c>
      <c r="E102" s="96" t="s">
        <v>130</v>
      </c>
      <c r="F102" s="105">
        <v>44984</v>
      </c>
      <c r="G102" s="98">
        <v>328560.82875000004</v>
      </c>
      <c r="H102" s="106">
        <v>-1.495071</v>
      </c>
      <c r="I102" s="98">
        <v>-4.9122185060000012</v>
      </c>
      <c r="J102" s="99">
        <f t="shared" si="1"/>
        <v>1.2042881102465456E-3</v>
      </c>
      <c r="K102" s="99">
        <f>I102/'סכום נכסי הקרן'!$C$42</f>
        <v>-2.4665589042607039E-6</v>
      </c>
    </row>
    <row r="103" spans="2:11">
      <c r="B103" s="93" t="s">
        <v>2045</v>
      </c>
      <c r="C103" s="95" t="s">
        <v>2046</v>
      </c>
      <c r="D103" s="96" t="s">
        <v>454</v>
      </c>
      <c r="E103" s="96" t="s">
        <v>130</v>
      </c>
      <c r="F103" s="105">
        <v>44984</v>
      </c>
      <c r="G103" s="98">
        <v>375936.87560000003</v>
      </c>
      <c r="H103" s="106">
        <v>-1.5232619999999999</v>
      </c>
      <c r="I103" s="98">
        <v>-5.7265028450000015</v>
      </c>
      <c r="J103" s="99">
        <f t="shared" si="1"/>
        <v>1.4039194879264837E-3</v>
      </c>
      <c r="K103" s="99">
        <f>I103/'סכום נכסי הקרן'!$C$42</f>
        <v>-2.8754332824072063E-6</v>
      </c>
    </row>
    <row r="104" spans="2:11">
      <c r="B104" s="93" t="s">
        <v>2047</v>
      </c>
      <c r="C104" s="95" t="s">
        <v>2048</v>
      </c>
      <c r="D104" s="96" t="s">
        <v>454</v>
      </c>
      <c r="E104" s="96" t="s">
        <v>130</v>
      </c>
      <c r="F104" s="105">
        <v>45005</v>
      </c>
      <c r="G104" s="98">
        <v>494472.71758500003</v>
      </c>
      <c r="H104" s="106">
        <v>-1.1220509999999999</v>
      </c>
      <c r="I104" s="98">
        <v>-5.5482367700000008</v>
      </c>
      <c r="J104" s="99">
        <f t="shared" si="1"/>
        <v>1.360215464109018E-3</v>
      </c>
      <c r="K104" s="99">
        <f>I104/'סכום נכסי הקרן'!$C$42</f>
        <v>-2.7859210235201507E-6</v>
      </c>
    </row>
    <row r="105" spans="2:11">
      <c r="B105" s="93" t="s">
        <v>2049</v>
      </c>
      <c r="C105" s="95" t="s">
        <v>2050</v>
      </c>
      <c r="D105" s="96" t="s">
        <v>454</v>
      </c>
      <c r="E105" s="96" t="s">
        <v>130</v>
      </c>
      <c r="F105" s="105">
        <v>44984</v>
      </c>
      <c r="G105" s="98">
        <v>1044317.3762180001</v>
      </c>
      <c r="H105" s="106">
        <v>-1.439554</v>
      </c>
      <c r="I105" s="98">
        <v>-15.033515621000003</v>
      </c>
      <c r="J105" s="99">
        <f t="shared" si="1"/>
        <v>3.6856430746030852E-3</v>
      </c>
      <c r="K105" s="99">
        <f>I105/'סכום נכסי הקרן'!$C$42</f>
        <v>-7.5487382680610615E-6</v>
      </c>
    </row>
    <row r="106" spans="2:11">
      <c r="B106" s="93" t="s">
        <v>2051</v>
      </c>
      <c r="C106" s="95" t="s">
        <v>2052</v>
      </c>
      <c r="D106" s="96" t="s">
        <v>454</v>
      </c>
      <c r="E106" s="96" t="s">
        <v>130</v>
      </c>
      <c r="F106" s="105">
        <v>44984</v>
      </c>
      <c r="G106" s="98">
        <v>550320.50534999999</v>
      </c>
      <c r="H106" s="106">
        <v>-1.314252</v>
      </c>
      <c r="I106" s="98">
        <v>-7.2325956260000002</v>
      </c>
      <c r="J106" s="99">
        <f t="shared" si="1"/>
        <v>1.7731558374233626E-3</v>
      </c>
      <c r="K106" s="99">
        <f>I106/'סכום נכסי הקרן'!$C$42</f>
        <v>-3.6316835499962419E-6</v>
      </c>
    </row>
    <row r="107" spans="2:11">
      <c r="B107" s="93" t="s">
        <v>2053</v>
      </c>
      <c r="C107" s="95" t="s">
        <v>2054</v>
      </c>
      <c r="D107" s="96" t="s">
        <v>454</v>
      </c>
      <c r="E107" s="96" t="s">
        <v>130</v>
      </c>
      <c r="F107" s="105">
        <v>45090</v>
      </c>
      <c r="G107" s="98">
        <v>908323.40560500021</v>
      </c>
      <c r="H107" s="106">
        <v>-3.9008470000000002</v>
      </c>
      <c r="I107" s="98">
        <v>-35.432304163000005</v>
      </c>
      <c r="J107" s="99">
        <f t="shared" si="1"/>
        <v>8.6866458749789328E-3</v>
      </c>
      <c r="K107" s="99">
        <f>I107/'סכום נכסי הקרן'!$C$42</f>
        <v>-1.7791526420286901E-5</v>
      </c>
    </row>
    <row r="108" spans="2:11">
      <c r="B108" s="93" t="s">
        <v>2055</v>
      </c>
      <c r="C108" s="95" t="s">
        <v>2056</v>
      </c>
      <c r="D108" s="96" t="s">
        <v>454</v>
      </c>
      <c r="E108" s="96" t="s">
        <v>130</v>
      </c>
      <c r="F108" s="105">
        <v>45090</v>
      </c>
      <c r="G108" s="98">
        <v>374544.23852999997</v>
      </c>
      <c r="H108" s="106">
        <v>-3.7541769999999999</v>
      </c>
      <c r="I108" s="98">
        <v>-14.061053727000003</v>
      </c>
      <c r="J108" s="99">
        <f t="shared" si="1"/>
        <v>3.4472326099257559E-3</v>
      </c>
      <c r="K108" s="99">
        <f>I108/'סכום נכסי הקרן'!$C$42</f>
        <v>-7.0604386248814815E-6</v>
      </c>
    </row>
    <row r="109" spans="2:11">
      <c r="B109" s="93" t="s">
        <v>2057</v>
      </c>
      <c r="C109" s="95" t="s">
        <v>2058</v>
      </c>
      <c r="D109" s="96" t="s">
        <v>454</v>
      </c>
      <c r="E109" s="96" t="s">
        <v>130</v>
      </c>
      <c r="F109" s="105">
        <v>45090</v>
      </c>
      <c r="G109" s="98">
        <v>183392.6692</v>
      </c>
      <c r="H109" s="106">
        <v>-3.6079210000000002</v>
      </c>
      <c r="I109" s="98">
        <v>-6.616662218000001</v>
      </c>
      <c r="J109" s="99">
        <f t="shared" si="1"/>
        <v>1.6221525221082941E-3</v>
      </c>
      <c r="K109" s="99">
        <f>I109/'סכום נכסי הקרן'!$C$42</f>
        <v>-3.322406584796429E-6</v>
      </c>
    </row>
    <row r="110" spans="2:11">
      <c r="B110" s="93" t="s">
        <v>2059</v>
      </c>
      <c r="C110" s="95" t="s">
        <v>2060</v>
      </c>
      <c r="D110" s="96" t="s">
        <v>454</v>
      </c>
      <c r="E110" s="96" t="s">
        <v>130</v>
      </c>
      <c r="F110" s="105">
        <v>45019</v>
      </c>
      <c r="G110" s="98">
        <v>912945.91657500016</v>
      </c>
      <c r="H110" s="106">
        <v>-3.4203960000000002</v>
      </c>
      <c r="I110" s="98">
        <v>-31.226366963000004</v>
      </c>
      <c r="J110" s="99">
        <f t="shared" si="1"/>
        <v>7.655510929288541E-3</v>
      </c>
      <c r="K110" s="99">
        <f>I110/'סכום נכסי הקרן'!$C$42</f>
        <v>-1.5679610625264786E-5</v>
      </c>
    </row>
    <row r="111" spans="2:11">
      <c r="B111" s="93" t="s">
        <v>2059</v>
      </c>
      <c r="C111" s="95" t="s">
        <v>2061</v>
      </c>
      <c r="D111" s="96" t="s">
        <v>454</v>
      </c>
      <c r="E111" s="96" t="s">
        <v>130</v>
      </c>
      <c r="F111" s="105">
        <v>45019</v>
      </c>
      <c r="G111" s="98">
        <v>321661.02150000003</v>
      </c>
      <c r="H111" s="106">
        <v>-3.4203960000000002</v>
      </c>
      <c r="I111" s="98">
        <v>-11.002081196000002</v>
      </c>
      <c r="J111" s="99">
        <f t="shared" si="1"/>
        <v>2.6972895354972822E-3</v>
      </c>
      <c r="K111" s="99">
        <f>I111/'סכום נכסי הקרן'!$C$42</f>
        <v>-5.5244450763430784E-6</v>
      </c>
    </row>
    <row r="112" spans="2:11">
      <c r="B112" s="93" t="s">
        <v>2062</v>
      </c>
      <c r="C112" s="95" t="s">
        <v>2063</v>
      </c>
      <c r="D112" s="96" t="s">
        <v>454</v>
      </c>
      <c r="E112" s="96" t="s">
        <v>130</v>
      </c>
      <c r="F112" s="105">
        <v>45019</v>
      </c>
      <c r="G112" s="98">
        <v>137924.52336000005</v>
      </c>
      <c r="H112" s="106">
        <v>-3.368058</v>
      </c>
      <c r="I112" s="98">
        <v>-4.6453777770000002</v>
      </c>
      <c r="J112" s="99">
        <f t="shared" si="1"/>
        <v>1.1388689687992124E-3</v>
      </c>
      <c r="K112" s="99">
        <f>I112/'סכום נכסי הקרן'!$C$42</f>
        <v>-2.3325708955167031E-6</v>
      </c>
    </row>
    <row r="113" spans="2:11">
      <c r="B113" s="93" t="s">
        <v>2062</v>
      </c>
      <c r="C113" s="95" t="s">
        <v>2064</v>
      </c>
      <c r="D113" s="96" t="s">
        <v>454</v>
      </c>
      <c r="E113" s="96" t="s">
        <v>130</v>
      </c>
      <c r="F113" s="105">
        <v>45019</v>
      </c>
      <c r="G113" s="98">
        <v>214919.56886400003</v>
      </c>
      <c r="H113" s="106">
        <v>-3.368058</v>
      </c>
      <c r="I113" s="98">
        <v>-7.2386154940000003</v>
      </c>
      <c r="J113" s="99">
        <f t="shared" si="1"/>
        <v>1.7746316788275671E-3</v>
      </c>
      <c r="K113" s="99">
        <f>I113/'סכום נכסי הקרן'!$C$42</f>
        <v>-3.6347062899252043E-6</v>
      </c>
    </row>
    <row r="114" spans="2:11">
      <c r="B114" s="93" t="s">
        <v>2065</v>
      </c>
      <c r="C114" s="95" t="s">
        <v>2066</v>
      </c>
      <c r="D114" s="96" t="s">
        <v>454</v>
      </c>
      <c r="E114" s="96" t="s">
        <v>130</v>
      </c>
      <c r="F114" s="105">
        <v>45091</v>
      </c>
      <c r="G114" s="98">
        <v>496695.8037600001</v>
      </c>
      <c r="H114" s="106">
        <v>-3.5232800000000002</v>
      </c>
      <c r="I114" s="98">
        <v>-17.499983580000002</v>
      </c>
      <c r="J114" s="99">
        <f t="shared" si="1"/>
        <v>4.2903266882696311E-3</v>
      </c>
      <c r="K114" s="99">
        <f>I114/'סכום נכסי הקרן'!$C$42</f>
        <v>-8.787219109032261E-6</v>
      </c>
    </row>
    <row r="115" spans="2:11">
      <c r="B115" s="93" t="s">
        <v>2067</v>
      </c>
      <c r="C115" s="95" t="s">
        <v>2068</v>
      </c>
      <c r="D115" s="96" t="s">
        <v>454</v>
      </c>
      <c r="E115" s="96" t="s">
        <v>130</v>
      </c>
      <c r="F115" s="105">
        <v>45019</v>
      </c>
      <c r="G115" s="98">
        <v>107496.03942000002</v>
      </c>
      <c r="H115" s="106">
        <v>-3.3331949999999999</v>
      </c>
      <c r="I115" s="98">
        <v>-3.5830527600000006</v>
      </c>
      <c r="J115" s="99">
        <f t="shared" si="1"/>
        <v>8.7842750317061508E-4</v>
      </c>
      <c r="K115" s="99">
        <f>I115/'סכום נכסי הקרן'!$C$42</f>
        <v>-1.7991485270492342E-6</v>
      </c>
    </row>
    <row r="116" spans="2:11">
      <c r="B116" s="93" t="s">
        <v>2069</v>
      </c>
      <c r="C116" s="95" t="s">
        <v>2070</v>
      </c>
      <c r="D116" s="96" t="s">
        <v>454</v>
      </c>
      <c r="E116" s="96" t="s">
        <v>130</v>
      </c>
      <c r="F116" s="105">
        <v>45091</v>
      </c>
      <c r="G116" s="98">
        <v>414145.83600000007</v>
      </c>
      <c r="H116" s="106">
        <v>-3.4651209999999999</v>
      </c>
      <c r="I116" s="98">
        <v>-14.350653450000005</v>
      </c>
      <c r="J116" s="99">
        <f t="shared" si="1"/>
        <v>3.5182313862858875E-3</v>
      </c>
      <c r="K116" s="99">
        <f>I116/'סכום נכסי הקרן'!$C$42</f>
        <v>-7.2058545453183655E-6</v>
      </c>
    </row>
    <row r="117" spans="2:11">
      <c r="B117" s="93" t="s">
        <v>2071</v>
      </c>
      <c r="C117" s="95" t="s">
        <v>2072</v>
      </c>
      <c r="D117" s="96" t="s">
        <v>454</v>
      </c>
      <c r="E117" s="96" t="s">
        <v>130</v>
      </c>
      <c r="F117" s="105">
        <v>45092</v>
      </c>
      <c r="G117" s="98">
        <v>555606.88560000015</v>
      </c>
      <c r="H117" s="106">
        <v>-2.8240080000000001</v>
      </c>
      <c r="I117" s="98">
        <v>-15.690385448000002</v>
      </c>
      <c r="J117" s="99">
        <f t="shared" si="1"/>
        <v>3.8466824342467099E-3</v>
      </c>
      <c r="K117" s="99">
        <f>I117/'סכום נכסי הקרן'!$C$42</f>
        <v>-7.8785705258785917E-6</v>
      </c>
    </row>
    <row r="118" spans="2:11">
      <c r="B118" s="93" t="s">
        <v>2073</v>
      </c>
      <c r="C118" s="95" t="s">
        <v>2074</v>
      </c>
      <c r="D118" s="96" t="s">
        <v>454</v>
      </c>
      <c r="E118" s="96" t="s">
        <v>130</v>
      </c>
      <c r="F118" s="105">
        <v>45089</v>
      </c>
      <c r="G118" s="98">
        <v>433851.35640000011</v>
      </c>
      <c r="H118" s="106">
        <v>-3.0193690000000002</v>
      </c>
      <c r="I118" s="98">
        <v>-13.099574558</v>
      </c>
      <c r="J118" s="99">
        <f t="shared" si="1"/>
        <v>3.2115146893849401E-3</v>
      </c>
      <c r="K118" s="99">
        <f>I118/'סכום נכסי הקרן'!$C$42</f>
        <v>-6.5776537075042459E-6</v>
      </c>
    </row>
    <row r="119" spans="2:11">
      <c r="B119" s="93" t="s">
        <v>2075</v>
      </c>
      <c r="C119" s="95" t="s">
        <v>2076</v>
      </c>
      <c r="D119" s="96" t="s">
        <v>454</v>
      </c>
      <c r="E119" s="96" t="s">
        <v>130</v>
      </c>
      <c r="F119" s="105">
        <v>45089</v>
      </c>
      <c r="G119" s="98">
        <v>759472.50987300009</v>
      </c>
      <c r="H119" s="106">
        <v>-2.9878130000000001</v>
      </c>
      <c r="I119" s="98">
        <v>-22.691619303</v>
      </c>
      <c r="J119" s="99">
        <f t="shared" si="1"/>
        <v>5.5631172138342778E-3</v>
      </c>
      <c r="K119" s="99">
        <f>I119/'סכום נכסי הקרן'!$C$42</f>
        <v>-1.1394081019715271E-5</v>
      </c>
    </row>
    <row r="120" spans="2:11">
      <c r="B120" s="93" t="s">
        <v>2077</v>
      </c>
      <c r="C120" s="95" t="s">
        <v>2078</v>
      </c>
      <c r="D120" s="96" t="s">
        <v>454</v>
      </c>
      <c r="E120" s="96" t="s">
        <v>130</v>
      </c>
      <c r="F120" s="105">
        <v>45098</v>
      </c>
      <c r="G120" s="98">
        <v>677856.68706600007</v>
      </c>
      <c r="H120" s="106">
        <v>-2.960321</v>
      </c>
      <c r="I120" s="98">
        <v>-20.066736882000004</v>
      </c>
      <c r="J120" s="99">
        <f t="shared" si="1"/>
        <v>4.9195964326344318E-3</v>
      </c>
      <c r="K120" s="99">
        <f>I120/'סכום נכסי הקרן'!$C$42</f>
        <v>-1.0076055956244095E-5</v>
      </c>
    </row>
    <row r="121" spans="2:11">
      <c r="B121" s="93" t="s">
        <v>2079</v>
      </c>
      <c r="C121" s="95" t="s">
        <v>2080</v>
      </c>
      <c r="D121" s="96" t="s">
        <v>454</v>
      </c>
      <c r="E121" s="96" t="s">
        <v>130</v>
      </c>
      <c r="F121" s="105">
        <v>45097</v>
      </c>
      <c r="G121" s="98">
        <v>325932.34212000004</v>
      </c>
      <c r="H121" s="106">
        <v>-2.384309</v>
      </c>
      <c r="I121" s="98">
        <v>-7.7712355590000008</v>
      </c>
      <c r="J121" s="99">
        <f t="shared" si="1"/>
        <v>1.9052097487515279E-3</v>
      </c>
      <c r="K121" s="99">
        <f>I121/'סכום נכסי הקרן'!$C$42</f>
        <v>-3.9021493530358956E-6</v>
      </c>
    </row>
    <row r="122" spans="2:11">
      <c r="B122" s="93" t="s">
        <v>2081</v>
      </c>
      <c r="C122" s="95" t="s">
        <v>2082</v>
      </c>
      <c r="D122" s="96" t="s">
        <v>454</v>
      </c>
      <c r="E122" s="96" t="s">
        <v>130</v>
      </c>
      <c r="F122" s="105">
        <v>45033</v>
      </c>
      <c r="G122" s="98">
        <v>544444.17604500009</v>
      </c>
      <c r="H122" s="106">
        <v>-2.0740129999999999</v>
      </c>
      <c r="I122" s="98">
        <v>-11.291842607000001</v>
      </c>
      <c r="J122" s="99">
        <f t="shared" si="1"/>
        <v>2.7683279515712681E-3</v>
      </c>
      <c r="K122" s="99">
        <f>I122/'סכום נכסי הקרן'!$C$42</f>
        <v>-5.669942184735185E-6</v>
      </c>
    </row>
    <row r="123" spans="2:11">
      <c r="B123" s="93" t="s">
        <v>2083</v>
      </c>
      <c r="C123" s="95" t="s">
        <v>2084</v>
      </c>
      <c r="D123" s="96" t="s">
        <v>454</v>
      </c>
      <c r="E123" s="96" t="s">
        <v>130</v>
      </c>
      <c r="F123" s="105">
        <v>45034</v>
      </c>
      <c r="G123" s="98">
        <v>435724.53078000003</v>
      </c>
      <c r="H123" s="106">
        <v>-1.947802</v>
      </c>
      <c r="I123" s="98">
        <v>-8.4870509910000003</v>
      </c>
      <c r="J123" s="99">
        <f t="shared" si="1"/>
        <v>2.080700316370955E-3</v>
      </c>
      <c r="K123" s="99">
        <f>I123/'סכום נכסי הקרן'!$C$42</f>
        <v>-4.2615798070049603E-6</v>
      </c>
    </row>
    <row r="124" spans="2:11">
      <c r="B124" s="93" t="s">
        <v>2085</v>
      </c>
      <c r="C124" s="95" t="s">
        <v>2086</v>
      </c>
      <c r="D124" s="96" t="s">
        <v>454</v>
      </c>
      <c r="E124" s="96" t="s">
        <v>130</v>
      </c>
      <c r="F124" s="105">
        <v>45033</v>
      </c>
      <c r="G124" s="98">
        <v>435978.31569600006</v>
      </c>
      <c r="H124" s="106">
        <v>-1.9749829999999999</v>
      </c>
      <c r="I124" s="98">
        <v>-8.6104992250000016</v>
      </c>
      <c r="J124" s="99">
        <f t="shared" si="1"/>
        <v>2.1109651020793973E-3</v>
      </c>
      <c r="K124" s="99">
        <f>I124/'סכום נכסי הקרן'!$C$42</f>
        <v>-4.3235665326394257E-6</v>
      </c>
    </row>
    <row r="125" spans="2:11">
      <c r="B125" s="93" t="s">
        <v>2087</v>
      </c>
      <c r="C125" s="95" t="s">
        <v>2088</v>
      </c>
      <c r="D125" s="96" t="s">
        <v>454</v>
      </c>
      <c r="E125" s="96" t="s">
        <v>130</v>
      </c>
      <c r="F125" s="105">
        <v>45034</v>
      </c>
      <c r="G125" s="98">
        <v>423447.28666300001</v>
      </c>
      <c r="H125" s="106">
        <v>-1.877162</v>
      </c>
      <c r="I125" s="98">
        <v>-7.9487909790000009</v>
      </c>
      <c r="J125" s="99">
        <f t="shared" si="1"/>
        <v>1.9487395471419402E-3</v>
      </c>
      <c r="K125" s="99">
        <f>I125/'סכום נכסי הקרן'!$C$42</f>
        <v>-3.9913047726626527E-6</v>
      </c>
    </row>
    <row r="126" spans="2:11">
      <c r="B126" s="93" t="s">
        <v>2089</v>
      </c>
      <c r="C126" s="95" t="s">
        <v>2090</v>
      </c>
      <c r="D126" s="96" t="s">
        <v>454</v>
      </c>
      <c r="E126" s="96" t="s">
        <v>130</v>
      </c>
      <c r="F126" s="105">
        <v>45034</v>
      </c>
      <c r="G126" s="98">
        <v>545108.85082500021</v>
      </c>
      <c r="H126" s="106">
        <v>-1.863046</v>
      </c>
      <c r="I126" s="98">
        <v>-10.155626389000002</v>
      </c>
      <c r="J126" s="99">
        <f t="shared" si="1"/>
        <v>2.4897711894208557E-3</v>
      </c>
      <c r="K126" s="99">
        <f>I126/'סכום נכסי הקרן'!$C$42</f>
        <v>-5.0994170286880408E-6</v>
      </c>
    </row>
    <row r="127" spans="2:11">
      <c r="B127" s="93" t="s">
        <v>2089</v>
      </c>
      <c r="C127" s="95" t="s">
        <v>2091</v>
      </c>
      <c r="D127" s="96" t="s">
        <v>454</v>
      </c>
      <c r="E127" s="96" t="s">
        <v>130</v>
      </c>
      <c r="F127" s="105">
        <v>45034</v>
      </c>
      <c r="G127" s="98">
        <v>559717.32180000015</v>
      </c>
      <c r="H127" s="106">
        <v>-1.863046</v>
      </c>
      <c r="I127" s="98">
        <v>-10.427788862000002</v>
      </c>
      <c r="J127" s="99">
        <f t="shared" si="1"/>
        <v>2.5564950189672924E-3</v>
      </c>
      <c r="K127" s="99">
        <f>I127/'סכום נכסי הקרן'!$C$42</f>
        <v>-5.2360772302576169E-6</v>
      </c>
    </row>
    <row r="128" spans="2:11">
      <c r="B128" s="93" t="s">
        <v>2092</v>
      </c>
      <c r="C128" s="95" t="s">
        <v>2093</v>
      </c>
      <c r="D128" s="96" t="s">
        <v>454</v>
      </c>
      <c r="E128" s="96" t="s">
        <v>130</v>
      </c>
      <c r="F128" s="105">
        <v>45034</v>
      </c>
      <c r="G128" s="98">
        <v>490597.96574300004</v>
      </c>
      <c r="H128" s="106">
        <v>-1.863046</v>
      </c>
      <c r="I128" s="98">
        <v>-9.140063750000003</v>
      </c>
      <c r="J128" s="99">
        <f t="shared" si="1"/>
        <v>2.2407940704542544E-3</v>
      </c>
      <c r="K128" s="99">
        <f>I128/'סכום נכסי הקרן'!$C$42</f>
        <v>-4.5894753257690246E-6</v>
      </c>
    </row>
    <row r="129" spans="2:11">
      <c r="B129" s="93" t="s">
        <v>2094</v>
      </c>
      <c r="C129" s="95" t="s">
        <v>2095</v>
      </c>
      <c r="D129" s="96" t="s">
        <v>454</v>
      </c>
      <c r="E129" s="96" t="s">
        <v>130</v>
      </c>
      <c r="F129" s="105">
        <v>45034</v>
      </c>
      <c r="G129" s="98">
        <v>436171.67563200014</v>
      </c>
      <c r="H129" s="106">
        <v>-1.9009480000000001</v>
      </c>
      <c r="I129" s="98">
        <v>-8.291394905999999</v>
      </c>
      <c r="J129" s="99">
        <f t="shared" si="1"/>
        <v>2.0327329271811042E-3</v>
      </c>
      <c r="K129" s="99">
        <f>I129/'סכום נכסי הקרן'!$C$42</f>
        <v>-4.1633355497431805E-6</v>
      </c>
    </row>
    <row r="130" spans="2:11">
      <c r="B130" s="93" t="s">
        <v>2096</v>
      </c>
      <c r="C130" s="95" t="s">
        <v>2097</v>
      </c>
      <c r="D130" s="96" t="s">
        <v>454</v>
      </c>
      <c r="E130" s="96" t="s">
        <v>130</v>
      </c>
      <c r="F130" s="105">
        <v>45097</v>
      </c>
      <c r="G130" s="98">
        <v>791827.06541399995</v>
      </c>
      <c r="H130" s="106">
        <v>-2.4463590000000002</v>
      </c>
      <c r="I130" s="98">
        <v>-19.370935100000008</v>
      </c>
      <c r="J130" s="99">
        <f t="shared" si="1"/>
        <v>4.7490124465744774E-3</v>
      </c>
      <c r="K130" s="99">
        <f>I130/'סכום נכסי הקרן'!$C$42</f>
        <v>-9.7266749018597536E-6</v>
      </c>
    </row>
    <row r="131" spans="2:11">
      <c r="B131" s="93" t="s">
        <v>2098</v>
      </c>
      <c r="C131" s="95" t="s">
        <v>2099</v>
      </c>
      <c r="D131" s="96" t="s">
        <v>454</v>
      </c>
      <c r="E131" s="96" t="s">
        <v>130</v>
      </c>
      <c r="F131" s="105">
        <v>45097</v>
      </c>
      <c r="G131" s="98">
        <v>109097.30139000002</v>
      </c>
      <c r="H131" s="106">
        <v>-2.4179889999999999</v>
      </c>
      <c r="I131" s="98">
        <v>-2.6379603900000008</v>
      </c>
      <c r="J131" s="99">
        <f t="shared" si="1"/>
        <v>6.4672699903271379E-4</v>
      </c>
      <c r="K131" s="99">
        <f>I131/'סכום נכסי הקרן'!$C$42</f>
        <v>-1.3245918684386675E-6</v>
      </c>
    </row>
    <row r="132" spans="2:11">
      <c r="B132" s="93" t="s">
        <v>2100</v>
      </c>
      <c r="C132" s="95" t="s">
        <v>2101</v>
      </c>
      <c r="D132" s="96" t="s">
        <v>454</v>
      </c>
      <c r="E132" s="96" t="s">
        <v>130</v>
      </c>
      <c r="F132" s="105">
        <v>45097</v>
      </c>
      <c r="G132" s="98">
        <v>186753.40320000003</v>
      </c>
      <c r="H132" s="106">
        <v>-2.389634</v>
      </c>
      <c r="I132" s="98">
        <v>-4.4627223499999999</v>
      </c>
      <c r="J132" s="99">
        <f t="shared" si="1"/>
        <v>1.0940888437417815E-3</v>
      </c>
      <c r="K132" s="99">
        <f>I132/'סכום נכסי הקרן'!$C$42</f>
        <v>-2.2408546232604722E-6</v>
      </c>
    </row>
    <row r="133" spans="2:11">
      <c r="B133" s="93" t="s">
        <v>2100</v>
      </c>
      <c r="C133" s="95" t="s">
        <v>2102</v>
      </c>
      <c r="D133" s="96" t="s">
        <v>454</v>
      </c>
      <c r="E133" s="96" t="s">
        <v>130</v>
      </c>
      <c r="F133" s="105">
        <v>45097</v>
      </c>
      <c r="G133" s="98">
        <v>600201.32634000015</v>
      </c>
      <c r="H133" s="106">
        <v>-2.389634</v>
      </c>
      <c r="I133" s="98">
        <v>-14.342613469000002</v>
      </c>
      <c r="J133" s="99">
        <f t="shared" si="1"/>
        <v>3.5162602904331513E-3</v>
      </c>
      <c r="K133" s="99">
        <f>I133/'סכום נכסי הקרן'!$C$42</f>
        <v>-7.2018174515487335E-6</v>
      </c>
    </row>
    <row r="134" spans="2:11">
      <c r="B134" s="93" t="s">
        <v>2103</v>
      </c>
      <c r="C134" s="95" t="s">
        <v>2104</v>
      </c>
      <c r="D134" s="96" t="s">
        <v>454</v>
      </c>
      <c r="E134" s="96" t="s">
        <v>130</v>
      </c>
      <c r="F134" s="105">
        <v>45034</v>
      </c>
      <c r="G134" s="98">
        <v>545667.78188999998</v>
      </c>
      <c r="H134" s="106">
        <v>-1.816317</v>
      </c>
      <c r="I134" s="98">
        <v>-9.9110562820000006</v>
      </c>
      <c r="J134" s="99">
        <f t="shared" si="1"/>
        <v>2.4298119527496713E-3</v>
      </c>
      <c r="K134" s="99">
        <f>I134/'סכום נכסי הקרן'!$C$42</f>
        <v>-4.9766117067342198E-6</v>
      </c>
    </row>
    <row r="135" spans="2:11">
      <c r="B135" s="93" t="s">
        <v>2105</v>
      </c>
      <c r="C135" s="95" t="s">
        <v>2106</v>
      </c>
      <c r="D135" s="96" t="s">
        <v>454</v>
      </c>
      <c r="E135" s="96" t="s">
        <v>130</v>
      </c>
      <c r="F135" s="105">
        <v>45097</v>
      </c>
      <c r="G135" s="98">
        <v>1146473.3580300002</v>
      </c>
      <c r="H135" s="106">
        <v>-2.3329710000000001</v>
      </c>
      <c r="I135" s="98">
        <v>-26.746890652000001</v>
      </c>
      <c r="J135" s="99">
        <f t="shared" si="1"/>
        <v>6.5573146550635284E-3</v>
      </c>
      <c r="K135" s="99">
        <f>I135/'סכום נכסי הקרן'!$C$42</f>
        <v>-1.3430343381182231E-5</v>
      </c>
    </row>
    <row r="136" spans="2:11">
      <c r="B136" s="93" t="s">
        <v>2107</v>
      </c>
      <c r="C136" s="95" t="s">
        <v>2108</v>
      </c>
      <c r="D136" s="96" t="s">
        <v>454</v>
      </c>
      <c r="E136" s="96" t="s">
        <v>130</v>
      </c>
      <c r="F136" s="105">
        <v>45035</v>
      </c>
      <c r="G136" s="98">
        <v>1452601.4129550003</v>
      </c>
      <c r="H136" s="106">
        <v>-1.6729270000000001</v>
      </c>
      <c r="I136" s="98">
        <v>-24.300963628000002</v>
      </c>
      <c r="J136" s="99">
        <f t="shared" si="1"/>
        <v>5.9576668930724792E-3</v>
      </c>
      <c r="K136" s="99">
        <f>I136/'סכום נכסי הקרן'!$C$42</f>
        <v>-1.2202176703977201E-5</v>
      </c>
    </row>
    <row r="137" spans="2:11">
      <c r="B137" s="93" t="s">
        <v>2109</v>
      </c>
      <c r="C137" s="95" t="s">
        <v>2110</v>
      </c>
      <c r="D137" s="96" t="s">
        <v>454</v>
      </c>
      <c r="E137" s="96" t="s">
        <v>130</v>
      </c>
      <c r="F137" s="105">
        <v>45035</v>
      </c>
      <c r="G137" s="98">
        <v>139829.81600000002</v>
      </c>
      <c r="H137" s="106">
        <v>-1.6448100000000001</v>
      </c>
      <c r="I137" s="98">
        <v>-2.2999343480000007</v>
      </c>
      <c r="J137" s="99">
        <f t="shared" si="1"/>
        <v>5.6385594131468412E-4</v>
      </c>
      <c r="K137" s="99">
        <f>I137/'סכום נכסי הקרן'!$C$42</f>
        <v>-1.1548597722892983E-6</v>
      </c>
    </row>
    <row r="138" spans="2:11">
      <c r="B138" s="93" t="s">
        <v>2111</v>
      </c>
      <c r="C138" s="95" t="s">
        <v>2112</v>
      </c>
      <c r="D138" s="96" t="s">
        <v>454</v>
      </c>
      <c r="E138" s="96" t="s">
        <v>130</v>
      </c>
      <c r="F138" s="105">
        <v>45036</v>
      </c>
      <c r="G138" s="98">
        <v>874228.61064000009</v>
      </c>
      <c r="H138" s="106">
        <v>-1.6097490000000001</v>
      </c>
      <c r="I138" s="98">
        <v>-14.072889138000003</v>
      </c>
      <c r="J138" s="99">
        <f t="shared" si="1"/>
        <v>3.4501342000585584E-3</v>
      </c>
      <c r="K138" s="99">
        <f>I138/'סכום נכסי הקרן'!$C$42</f>
        <v>-7.0663815075834572E-6</v>
      </c>
    </row>
    <row r="139" spans="2:11">
      <c r="B139" s="93" t="s">
        <v>2113</v>
      </c>
      <c r="C139" s="95" t="s">
        <v>2114</v>
      </c>
      <c r="D139" s="96" t="s">
        <v>454</v>
      </c>
      <c r="E139" s="96" t="s">
        <v>130</v>
      </c>
      <c r="F139" s="105">
        <v>45036</v>
      </c>
      <c r="G139" s="98">
        <v>437476.85520000011</v>
      </c>
      <c r="H139" s="106">
        <v>-1.525542</v>
      </c>
      <c r="I139" s="98">
        <v>-6.6738946890000008</v>
      </c>
      <c r="J139" s="99">
        <f t="shared" si="1"/>
        <v>1.636183735145976E-3</v>
      </c>
      <c r="K139" s="99">
        <f>I139/'סכום נכסי הקרן'!$C$42</f>
        <v>-3.3511445696367746E-6</v>
      </c>
    </row>
    <row r="140" spans="2:11">
      <c r="B140" s="93" t="s">
        <v>2115</v>
      </c>
      <c r="C140" s="95" t="s">
        <v>2116</v>
      </c>
      <c r="D140" s="96" t="s">
        <v>454</v>
      </c>
      <c r="E140" s="96" t="s">
        <v>130</v>
      </c>
      <c r="F140" s="105">
        <v>45036</v>
      </c>
      <c r="G140" s="98">
        <v>546846.06900000002</v>
      </c>
      <c r="H140" s="106">
        <v>-1.525542</v>
      </c>
      <c r="I140" s="98">
        <v>-8.3423683609999983</v>
      </c>
      <c r="J140" s="99">
        <f t="shared" ref="J140:J203" si="2">IFERROR(I140/$I$11,0)</f>
        <v>2.0452296688711789E-3</v>
      </c>
      <c r="K140" s="99">
        <f>I140/'סכום נכסי הקרן'!$C$42</f>
        <v>-4.1889307119204351E-6</v>
      </c>
    </row>
    <row r="141" spans="2:11">
      <c r="B141" s="93" t="s">
        <v>2117</v>
      </c>
      <c r="C141" s="95" t="s">
        <v>2118</v>
      </c>
      <c r="D141" s="96" t="s">
        <v>454</v>
      </c>
      <c r="E141" s="96" t="s">
        <v>130</v>
      </c>
      <c r="F141" s="105">
        <v>45036</v>
      </c>
      <c r="G141" s="98">
        <v>437476.85520000011</v>
      </c>
      <c r="H141" s="106">
        <v>-1.525542</v>
      </c>
      <c r="I141" s="98">
        <v>-6.6738946890000008</v>
      </c>
      <c r="J141" s="99">
        <f t="shared" si="2"/>
        <v>1.636183735145976E-3</v>
      </c>
      <c r="K141" s="99">
        <f>I141/'סכום נכסי הקרן'!$C$42</f>
        <v>-3.3511445696367746E-6</v>
      </c>
    </row>
    <row r="142" spans="2:11">
      <c r="B142" s="93" t="s">
        <v>2119</v>
      </c>
      <c r="C142" s="95" t="s">
        <v>2120</v>
      </c>
      <c r="D142" s="96" t="s">
        <v>454</v>
      </c>
      <c r="E142" s="96" t="s">
        <v>130</v>
      </c>
      <c r="F142" s="105">
        <v>45103</v>
      </c>
      <c r="G142" s="98">
        <v>394925.02190900006</v>
      </c>
      <c r="H142" s="106">
        <v>-1.9824349999999999</v>
      </c>
      <c r="I142" s="98">
        <v>-7.829133597000002</v>
      </c>
      <c r="J142" s="99">
        <f t="shared" si="2"/>
        <v>1.9194041333630508E-3</v>
      </c>
      <c r="K142" s="99">
        <f>I142/'סכום נכסי הקרן'!$C$42</f>
        <v>-3.9312215372218585E-6</v>
      </c>
    </row>
    <row r="143" spans="2:11">
      <c r="B143" s="93" t="s">
        <v>2121</v>
      </c>
      <c r="C143" s="95" t="s">
        <v>2122</v>
      </c>
      <c r="D143" s="96" t="s">
        <v>454</v>
      </c>
      <c r="E143" s="96" t="s">
        <v>130</v>
      </c>
      <c r="F143" s="105">
        <v>45061</v>
      </c>
      <c r="G143" s="98">
        <v>438685.35480000009</v>
      </c>
      <c r="H143" s="106">
        <v>-1.2389239999999999</v>
      </c>
      <c r="I143" s="98">
        <v>-5.4349792090000006</v>
      </c>
      <c r="J143" s="99">
        <f t="shared" si="2"/>
        <v>1.3324490416786591E-3</v>
      </c>
      <c r="K143" s="99">
        <f>I143/'סכום נכסי הקרן'!$C$42</f>
        <v>-2.7290513127737369E-6</v>
      </c>
    </row>
    <row r="144" spans="2:11">
      <c r="B144" s="93" t="s">
        <v>2123</v>
      </c>
      <c r="C144" s="95" t="s">
        <v>2124</v>
      </c>
      <c r="D144" s="96" t="s">
        <v>454</v>
      </c>
      <c r="E144" s="96" t="s">
        <v>130</v>
      </c>
      <c r="F144" s="105">
        <v>45061</v>
      </c>
      <c r="G144" s="98">
        <v>658028.03220000002</v>
      </c>
      <c r="H144" s="106">
        <v>-1.2389239999999999</v>
      </c>
      <c r="I144" s="98">
        <v>-8.1524688130000005</v>
      </c>
      <c r="J144" s="99">
        <f t="shared" si="2"/>
        <v>1.9986735623954074E-3</v>
      </c>
      <c r="K144" s="99">
        <f>I144/'סכום נכסי הקרן'!$C$42</f>
        <v>-4.0935769689095418E-6</v>
      </c>
    </row>
    <row r="145" spans="2:11">
      <c r="B145" s="93" t="s">
        <v>2125</v>
      </c>
      <c r="C145" s="95" t="s">
        <v>2126</v>
      </c>
      <c r="D145" s="96" t="s">
        <v>454</v>
      </c>
      <c r="E145" s="96" t="s">
        <v>130</v>
      </c>
      <c r="F145" s="105">
        <v>45057</v>
      </c>
      <c r="G145" s="98">
        <v>1042365.6493640003</v>
      </c>
      <c r="H145" s="106">
        <v>-1.8658619999999999</v>
      </c>
      <c r="I145" s="98">
        <v>-19.449101610000003</v>
      </c>
      <c r="J145" s="99">
        <f t="shared" si="2"/>
        <v>4.7681758853542226E-3</v>
      </c>
      <c r="K145" s="99">
        <f>I145/'סכום נכסי הקרן'!$C$42</f>
        <v>-9.7659244387075096E-6</v>
      </c>
    </row>
    <row r="146" spans="2:11">
      <c r="B146" s="93" t="s">
        <v>2127</v>
      </c>
      <c r="C146" s="95" t="s">
        <v>2128</v>
      </c>
      <c r="D146" s="96" t="s">
        <v>454</v>
      </c>
      <c r="E146" s="96" t="s">
        <v>130</v>
      </c>
      <c r="F146" s="105">
        <v>45061</v>
      </c>
      <c r="G146" s="98">
        <v>877781.5994640002</v>
      </c>
      <c r="H146" s="106">
        <v>-1.1915340000000001</v>
      </c>
      <c r="I146" s="98">
        <v>-10.459068553000003</v>
      </c>
      <c r="J146" s="99">
        <f t="shared" si="2"/>
        <v>2.5641636029110799E-3</v>
      </c>
      <c r="K146" s="99">
        <f>I146/'סכום נכסי הקרן'!$C$42</f>
        <v>-5.2517836163364001E-6</v>
      </c>
    </row>
    <row r="147" spans="2:11">
      <c r="B147" s="93" t="s">
        <v>2129</v>
      </c>
      <c r="C147" s="95" t="s">
        <v>2130</v>
      </c>
      <c r="D147" s="96" t="s">
        <v>454</v>
      </c>
      <c r="E147" s="96" t="s">
        <v>130</v>
      </c>
      <c r="F147" s="105">
        <v>45057</v>
      </c>
      <c r="G147" s="98">
        <v>384272.66031000001</v>
      </c>
      <c r="H147" s="106">
        <v>-1.80139</v>
      </c>
      <c r="I147" s="98">
        <v>-6.9222479430000021</v>
      </c>
      <c r="J147" s="99">
        <f t="shared" si="2"/>
        <v>1.6970704547753903E-3</v>
      </c>
      <c r="K147" s="99">
        <f>I147/'סכום נכסי הקרן'!$C$42</f>
        <v>-3.4758495128935929E-6</v>
      </c>
    </row>
    <row r="148" spans="2:11">
      <c r="B148" s="93" t="s">
        <v>2131</v>
      </c>
      <c r="C148" s="95" t="s">
        <v>2132</v>
      </c>
      <c r="D148" s="96" t="s">
        <v>454</v>
      </c>
      <c r="E148" s="96" t="s">
        <v>130</v>
      </c>
      <c r="F148" s="105">
        <v>45057</v>
      </c>
      <c r="G148" s="98">
        <v>329467.20345000009</v>
      </c>
      <c r="H148" s="106">
        <v>-1.7733840000000001</v>
      </c>
      <c r="I148" s="98">
        <v>-5.8427179100000011</v>
      </c>
      <c r="J148" s="99">
        <f t="shared" si="2"/>
        <v>1.4324109772281262E-3</v>
      </c>
      <c r="K148" s="99">
        <f>I148/'סכום נכסי הקרן'!$C$42</f>
        <v>-2.9337880365849487E-6</v>
      </c>
    </row>
    <row r="149" spans="2:11">
      <c r="B149" s="93" t="s">
        <v>2133</v>
      </c>
      <c r="C149" s="95" t="s">
        <v>2134</v>
      </c>
      <c r="D149" s="96" t="s">
        <v>454</v>
      </c>
      <c r="E149" s="96" t="s">
        <v>130</v>
      </c>
      <c r="F149" s="105">
        <v>45068</v>
      </c>
      <c r="G149" s="98">
        <v>1372780.0143750003</v>
      </c>
      <c r="H149" s="106">
        <v>-1.527949</v>
      </c>
      <c r="I149" s="98">
        <v>-20.975379956000005</v>
      </c>
      <c r="J149" s="99">
        <f t="shared" si="2"/>
        <v>5.1423609633936976E-3</v>
      </c>
      <c r="K149" s="99">
        <f>I149/'סכום נכסי הקרן'!$C$42</f>
        <v>-1.0532310429092156E-5</v>
      </c>
    </row>
    <row r="150" spans="2:11">
      <c r="B150" s="93" t="s">
        <v>2135</v>
      </c>
      <c r="C150" s="95" t="s">
        <v>2136</v>
      </c>
      <c r="D150" s="96" t="s">
        <v>454</v>
      </c>
      <c r="E150" s="96" t="s">
        <v>130</v>
      </c>
      <c r="F150" s="105">
        <v>45068</v>
      </c>
      <c r="G150" s="98">
        <v>439410.4545600001</v>
      </c>
      <c r="H150" s="106">
        <v>-1.5000260000000001</v>
      </c>
      <c r="I150" s="98">
        <v>-6.5912716260000019</v>
      </c>
      <c r="J150" s="99">
        <f t="shared" si="2"/>
        <v>1.6159277200111621E-3</v>
      </c>
      <c r="K150" s="99">
        <f>I150/'סכום נכסי הקרן'!$C$42</f>
        <v>-3.3096572759646756E-6</v>
      </c>
    </row>
    <row r="151" spans="2:11">
      <c r="B151" s="93" t="s">
        <v>2137</v>
      </c>
      <c r="C151" s="95" t="s">
        <v>2138</v>
      </c>
      <c r="D151" s="96" t="s">
        <v>454</v>
      </c>
      <c r="E151" s="96" t="s">
        <v>130</v>
      </c>
      <c r="F151" s="105">
        <v>45068</v>
      </c>
      <c r="G151" s="98">
        <v>1208378.7500400003</v>
      </c>
      <c r="H151" s="106">
        <v>-1.5000260000000001</v>
      </c>
      <c r="I151" s="98">
        <v>-18.125996970999999</v>
      </c>
      <c r="J151" s="99">
        <f t="shared" si="2"/>
        <v>4.4438012299081132E-3</v>
      </c>
      <c r="K151" s="99">
        <f>I151/'סכום נכסי הקרן'!$C$42</f>
        <v>-9.1015575086517908E-6</v>
      </c>
    </row>
    <row r="152" spans="2:11">
      <c r="B152" s="93" t="s">
        <v>2139</v>
      </c>
      <c r="C152" s="95" t="s">
        <v>2140</v>
      </c>
      <c r="D152" s="96" t="s">
        <v>454</v>
      </c>
      <c r="E152" s="96" t="s">
        <v>130</v>
      </c>
      <c r="F152" s="105">
        <v>45068</v>
      </c>
      <c r="G152" s="98">
        <v>384801.37888500007</v>
      </c>
      <c r="H152" s="106">
        <v>-1.4163490000000001</v>
      </c>
      <c r="I152" s="98">
        <v>-5.4501315280000009</v>
      </c>
      <c r="J152" s="99">
        <f t="shared" si="2"/>
        <v>1.3361638107981669E-3</v>
      </c>
      <c r="K152" s="99">
        <f>I152/'סכום נכסי הקרן'!$C$42</f>
        <v>-2.7366597054590379E-6</v>
      </c>
    </row>
    <row r="153" spans="2:11">
      <c r="B153" s="93" t="s">
        <v>2141</v>
      </c>
      <c r="C153" s="95" t="s">
        <v>2142</v>
      </c>
      <c r="D153" s="96" t="s">
        <v>454</v>
      </c>
      <c r="E153" s="96" t="s">
        <v>130</v>
      </c>
      <c r="F153" s="105">
        <v>45069</v>
      </c>
      <c r="G153" s="98">
        <v>1377916.1376750001</v>
      </c>
      <c r="H153" s="106">
        <v>-1.126401</v>
      </c>
      <c r="I153" s="98">
        <v>-15.520861212000002</v>
      </c>
      <c r="J153" s="99">
        <f t="shared" si="2"/>
        <v>3.805121575021074E-3</v>
      </c>
      <c r="K153" s="99">
        <f>I153/'סכום נכסי הקרן'!$C$42</f>
        <v>-7.7934477828078065E-6</v>
      </c>
    </row>
    <row r="154" spans="2:11">
      <c r="B154" s="93" t="s">
        <v>2143</v>
      </c>
      <c r="C154" s="95" t="s">
        <v>2144</v>
      </c>
      <c r="D154" s="96" t="s">
        <v>454</v>
      </c>
      <c r="E154" s="96" t="s">
        <v>130</v>
      </c>
      <c r="F154" s="105">
        <v>45106</v>
      </c>
      <c r="G154" s="98">
        <v>1047331.0720950002</v>
      </c>
      <c r="H154" s="106">
        <v>-0.66350100000000001</v>
      </c>
      <c r="I154" s="98">
        <v>-6.9490566030000007</v>
      </c>
      <c r="J154" s="99">
        <f t="shared" si="2"/>
        <v>1.7036429129122191E-3</v>
      </c>
      <c r="K154" s="99">
        <f>I154/'סכום נכסי הקרן'!$C$42</f>
        <v>-3.4893108723493103E-6</v>
      </c>
    </row>
    <row r="155" spans="2:11">
      <c r="B155" s="93" t="s">
        <v>2145</v>
      </c>
      <c r="C155" s="95" t="s">
        <v>2146</v>
      </c>
      <c r="D155" s="96" t="s">
        <v>454</v>
      </c>
      <c r="E155" s="96" t="s">
        <v>130</v>
      </c>
      <c r="F155" s="105">
        <v>45061</v>
      </c>
      <c r="G155" s="98">
        <v>220551.17700000003</v>
      </c>
      <c r="H155" s="106">
        <v>-1.355137</v>
      </c>
      <c r="I155" s="98">
        <v>-2.988770573</v>
      </c>
      <c r="J155" s="99">
        <f t="shared" si="2"/>
        <v>7.3273223919543911E-4</v>
      </c>
      <c r="K155" s="99">
        <f>I155/'סכום נכסי הקרן'!$C$42</f>
        <v>-1.500743230501871E-6</v>
      </c>
    </row>
    <row r="156" spans="2:11">
      <c r="B156" s="93" t="s">
        <v>2147</v>
      </c>
      <c r="C156" s="95" t="s">
        <v>2148</v>
      </c>
      <c r="D156" s="96" t="s">
        <v>454</v>
      </c>
      <c r="E156" s="96" t="s">
        <v>130</v>
      </c>
      <c r="F156" s="105">
        <v>45061</v>
      </c>
      <c r="G156" s="98">
        <v>1334334.6208500003</v>
      </c>
      <c r="H156" s="106">
        <v>-1.355137</v>
      </c>
      <c r="I156" s="98">
        <v>-18.082061968000001</v>
      </c>
      <c r="J156" s="99">
        <f t="shared" si="2"/>
        <v>4.4330300474633754E-3</v>
      </c>
      <c r="K156" s="99">
        <f>I156/'סכום נכסי הקרן'!$C$42</f>
        <v>-9.0794965452141923E-6</v>
      </c>
    </row>
    <row r="157" spans="2:11">
      <c r="B157" s="93" t="s">
        <v>2149</v>
      </c>
      <c r="C157" s="95" t="s">
        <v>2150</v>
      </c>
      <c r="D157" s="96" t="s">
        <v>454</v>
      </c>
      <c r="E157" s="96" t="s">
        <v>130</v>
      </c>
      <c r="F157" s="105">
        <v>45061</v>
      </c>
      <c r="G157" s="98">
        <v>235936.45270000002</v>
      </c>
      <c r="H157" s="106">
        <v>-1.338479</v>
      </c>
      <c r="I157" s="98">
        <v>-3.1579589440000002</v>
      </c>
      <c r="J157" s="99">
        <f t="shared" si="2"/>
        <v>7.742107571682065E-4</v>
      </c>
      <c r="K157" s="99">
        <f>I157/'סכום נכסי הקרן'!$C$42</f>
        <v>-1.5856973265946423E-6</v>
      </c>
    </row>
    <row r="158" spans="2:11">
      <c r="B158" s="93" t="s">
        <v>2151</v>
      </c>
      <c r="C158" s="95" t="s">
        <v>2152</v>
      </c>
      <c r="D158" s="96" t="s">
        <v>454</v>
      </c>
      <c r="E158" s="96" t="s">
        <v>130</v>
      </c>
      <c r="F158" s="105">
        <v>45062</v>
      </c>
      <c r="G158" s="98">
        <v>1131755.3072000002</v>
      </c>
      <c r="H158" s="106">
        <v>-1.122417</v>
      </c>
      <c r="I158" s="98">
        <v>-12.703012876000001</v>
      </c>
      <c r="J158" s="99">
        <f t="shared" si="2"/>
        <v>3.1142929314300284E-3</v>
      </c>
      <c r="K158" s="99">
        <f>I158/'סכום נכסי הקרן'!$C$42</f>
        <v>-6.3785292698126089E-6</v>
      </c>
    </row>
    <row r="159" spans="2:11">
      <c r="B159" s="93" t="s">
        <v>2151</v>
      </c>
      <c r="C159" s="95" t="s">
        <v>2153</v>
      </c>
      <c r="D159" s="96" t="s">
        <v>454</v>
      </c>
      <c r="E159" s="96" t="s">
        <v>130</v>
      </c>
      <c r="F159" s="105">
        <v>45062</v>
      </c>
      <c r="G159" s="98">
        <v>221058.746832</v>
      </c>
      <c r="H159" s="106">
        <v>-1.122417</v>
      </c>
      <c r="I159" s="98">
        <v>-2.4812007410000008</v>
      </c>
      <c r="J159" s="99">
        <f t="shared" si="2"/>
        <v>6.0829552835881505E-4</v>
      </c>
      <c r="K159" s="99">
        <f>I159/'סכום נכסי הקרן'!$C$42</f>
        <v>-1.2458785726849356E-6</v>
      </c>
    </row>
    <row r="160" spans="2:11">
      <c r="B160" s="93" t="s">
        <v>2154</v>
      </c>
      <c r="C160" s="95" t="s">
        <v>2155</v>
      </c>
      <c r="D160" s="96" t="s">
        <v>454</v>
      </c>
      <c r="E160" s="96" t="s">
        <v>130</v>
      </c>
      <c r="F160" s="105">
        <v>45085</v>
      </c>
      <c r="G160" s="98">
        <v>774699.60483300011</v>
      </c>
      <c r="H160" s="106">
        <v>-0.99267000000000005</v>
      </c>
      <c r="I160" s="98">
        <v>-7.6902116740000022</v>
      </c>
      <c r="J160" s="99">
        <f t="shared" si="2"/>
        <v>1.8853457909018725E-3</v>
      </c>
      <c r="K160" s="99">
        <f>I160/'סכום נכסי הקרן'!$C$42</f>
        <v>-3.8614650502589662E-6</v>
      </c>
    </row>
    <row r="161" spans="2:11">
      <c r="B161" s="93" t="s">
        <v>2156</v>
      </c>
      <c r="C161" s="95" t="s">
        <v>2157</v>
      </c>
      <c r="D161" s="96" t="s">
        <v>454</v>
      </c>
      <c r="E161" s="96" t="s">
        <v>130</v>
      </c>
      <c r="F161" s="105">
        <v>45085</v>
      </c>
      <c r="G161" s="98">
        <v>553492.81680000003</v>
      </c>
      <c r="H161" s="106">
        <v>-0.96786300000000003</v>
      </c>
      <c r="I161" s="98">
        <v>-5.3570521340000008</v>
      </c>
      <c r="J161" s="99">
        <f t="shared" si="2"/>
        <v>1.3133443032037394E-3</v>
      </c>
      <c r="K161" s="99">
        <f>I161/'סכום נכסי הקרן'!$C$42</f>
        <v>-2.6899220027706363E-6</v>
      </c>
    </row>
    <row r="162" spans="2:11">
      <c r="B162" s="93" t="s">
        <v>2158</v>
      </c>
      <c r="C162" s="95" t="s">
        <v>2159</v>
      </c>
      <c r="D162" s="96" t="s">
        <v>454</v>
      </c>
      <c r="E162" s="96" t="s">
        <v>130</v>
      </c>
      <c r="F162" s="105">
        <v>45084</v>
      </c>
      <c r="G162" s="98">
        <v>568760.28144000005</v>
      </c>
      <c r="H162" s="106">
        <v>-0.86389099999999996</v>
      </c>
      <c r="I162" s="98">
        <v>-4.913466993000001</v>
      </c>
      <c r="J162" s="99">
        <f t="shared" si="2"/>
        <v>1.2045941915106548E-3</v>
      </c>
      <c r="K162" s="99">
        <f>I162/'סכום נכסי הקרן'!$C$42</f>
        <v>-2.4671858036388447E-6</v>
      </c>
    </row>
    <row r="163" spans="2:11">
      <c r="B163" s="93" t="s">
        <v>2160</v>
      </c>
      <c r="C163" s="95" t="s">
        <v>2161</v>
      </c>
      <c r="D163" s="96" t="s">
        <v>454</v>
      </c>
      <c r="E163" s="96" t="s">
        <v>130</v>
      </c>
      <c r="F163" s="105">
        <v>45084</v>
      </c>
      <c r="G163" s="98">
        <v>1638243.387109</v>
      </c>
      <c r="H163" s="106">
        <v>-0.83089299999999999</v>
      </c>
      <c r="I163" s="98">
        <v>-13.612044160000002</v>
      </c>
      <c r="J163" s="99">
        <f t="shared" si="2"/>
        <v>3.3371526364342325E-3</v>
      </c>
      <c r="K163" s="99">
        <f>I163/'סכום נכסי הקרן'!$C$42</f>
        <v>-6.834978673491018E-6</v>
      </c>
    </row>
    <row r="164" spans="2:11">
      <c r="B164" s="93" t="s">
        <v>2162</v>
      </c>
      <c r="C164" s="95" t="s">
        <v>2163</v>
      </c>
      <c r="D164" s="96" t="s">
        <v>454</v>
      </c>
      <c r="E164" s="96" t="s">
        <v>130</v>
      </c>
      <c r="F164" s="105">
        <v>45084</v>
      </c>
      <c r="G164" s="98">
        <v>388079.4340500001</v>
      </c>
      <c r="H164" s="106">
        <v>-0.77594399999999997</v>
      </c>
      <c r="I164" s="98">
        <v>-3.0112788780000002</v>
      </c>
      <c r="J164" s="99">
        <f t="shared" si="2"/>
        <v>7.3825041475301945E-4</v>
      </c>
      <c r="K164" s="99">
        <f>I164/'סכום נכסי הקרן'!$C$42</f>
        <v>-1.5120452644097181E-6</v>
      </c>
    </row>
    <row r="165" spans="2:11">
      <c r="B165" s="93" t="s">
        <v>2164</v>
      </c>
      <c r="C165" s="95" t="s">
        <v>2165</v>
      </c>
      <c r="D165" s="96" t="s">
        <v>454</v>
      </c>
      <c r="E165" s="96" t="s">
        <v>130</v>
      </c>
      <c r="F165" s="105">
        <v>45076</v>
      </c>
      <c r="G165" s="98">
        <v>353145.92872000008</v>
      </c>
      <c r="H165" s="106">
        <v>3.4951999999999997E-2</v>
      </c>
      <c r="I165" s="98">
        <v>0.12343205600000001</v>
      </c>
      <c r="J165" s="99">
        <f t="shared" si="2"/>
        <v>-3.0260819481568431E-5</v>
      </c>
      <c r="K165" s="99">
        <f>I165/'סכום נכסי הקרן'!$C$42</f>
        <v>6.1978602219370774E-8</v>
      </c>
    </row>
    <row r="166" spans="2:11">
      <c r="B166" s="93" t="s">
        <v>2164</v>
      </c>
      <c r="C166" s="95" t="s">
        <v>2166</v>
      </c>
      <c r="D166" s="96" t="s">
        <v>454</v>
      </c>
      <c r="E166" s="96" t="s">
        <v>130</v>
      </c>
      <c r="F166" s="105">
        <v>45076</v>
      </c>
      <c r="G166" s="98">
        <v>111544.51308</v>
      </c>
      <c r="H166" s="106">
        <v>3.4951999999999997E-2</v>
      </c>
      <c r="I166" s="98">
        <v>3.898719400000001E-2</v>
      </c>
      <c r="J166" s="99">
        <f t="shared" si="2"/>
        <v>-9.5581689065188059E-6</v>
      </c>
      <c r="K166" s="99">
        <f>I166/'סכום נכסי הקרן'!$C$42</f>
        <v>1.9576533575487387E-8</v>
      </c>
    </row>
    <row r="167" spans="2:11">
      <c r="B167" s="93" t="s">
        <v>2167</v>
      </c>
      <c r="C167" s="95" t="s">
        <v>2168</v>
      </c>
      <c r="D167" s="96" t="s">
        <v>454</v>
      </c>
      <c r="E167" s="96" t="s">
        <v>130</v>
      </c>
      <c r="F167" s="105">
        <v>45076</v>
      </c>
      <c r="G167" s="98">
        <v>278936.81392500002</v>
      </c>
      <c r="H167" s="106">
        <v>6.2021E-2</v>
      </c>
      <c r="I167" s="98">
        <v>0.17299922500000001</v>
      </c>
      <c r="J167" s="99">
        <f t="shared" si="2"/>
        <v>-4.2412793627744807E-5</v>
      </c>
      <c r="K167" s="99">
        <f>I167/'סכום נכסי הקרן'!$C$42</f>
        <v>8.6867629836243056E-8</v>
      </c>
    </row>
    <row r="168" spans="2:11">
      <c r="B168" s="93" t="s">
        <v>2169</v>
      </c>
      <c r="C168" s="95" t="s">
        <v>2170</v>
      </c>
      <c r="D168" s="96" t="s">
        <v>454</v>
      </c>
      <c r="E168" s="96" t="s">
        <v>130</v>
      </c>
      <c r="F168" s="105">
        <v>45070</v>
      </c>
      <c r="G168" s="98">
        <v>382606.64000000007</v>
      </c>
      <c r="H168" s="106">
        <v>0.28299299999999999</v>
      </c>
      <c r="I168" s="98">
        <v>1.0827509400000004</v>
      </c>
      <c r="J168" s="99">
        <f t="shared" si="2"/>
        <v>-2.6544912076031967E-4</v>
      </c>
      <c r="K168" s="99">
        <f>I168/'סכום נכסי הקרן'!$C$42</f>
        <v>5.4367878157121359E-7</v>
      </c>
    </row>
    <row r="169" spans="2:11">
      <c r="B169" s="93" t="s">
        <v>2169</v>
      </c>
      <c r="C169" s="95" t="s">
        <v>2171</v>
      </c>
      <c r="D169" s="96" t="s">
        <v>454</v>
      </c>
      <c r="E169" s="96" t="s">
        <v>130</v>
      </c>
      <c r="F169" s="105">
        <v>45070</v>
      </c>
      <c r="G169" s="98">
        <v>245929.66860000003</v>
      </c>
      <c r="H169" s="106">
        <v>0.28299299999999999</v>
      </c>
      <c r="I169" s="98">
        <v>0.69596434499999993</v>
      </c>
      <c r="J169" s="99">
        <f t="shared" si="2"/>
        <v>-1.7062384029034572E-4</v>
      </c>
      <c r="K169" s="99">
        <f>I169/'סכום נכסי הקרן'!$C$42</f>
        <v>3.4946268170093447E-7</v>
      </c>
    </row>
    <row r="170" spans="2:11">
      <c r="B170" s="93" t="s">
        <v>2172</v>
      </c>
      <c r="C170" s="95" t="s">
        <v>2173</v>
      </c>
      <c r="D170" s="96" t="s">
        <v>454</v>
      </c>
      <c r="E170" s="96" t="s">
        <v>130</v>
      </c>
      <c r="F170" s="105">
        <v>45070</v>
      </c>
      <c r="G170" s="98">
        <v>335630.55141000001</v>
      </c>
      <c r="H170" s="106">
        <v>0.36377900000000002</v>
      </c>
      <c r="I170" s="98">
        <v>1.2209546990000004</v>
      </c>
      <c r="J170" s="99">
        <f t="shared" si="2"/>
        <v>-2.9933139687482582E-4</v>
      </c>
      <c r="K170" s="99">
        <f>I170/'סכום נכסי הקרן'!$C$42</f>
        <v>6.1307465880008189E-7</v>
      </c>
    </row>
    <row r="171" spans="2:11">
      <c r="B171" s="93" t="s">
        <v>2174</v>
      </c>
      <c r="C171" s="95" t="s">
        <v>2175</v>
      </c>
      <c r="D171" s="96" t="s">
        <v>454</v>
      </c>
      <c r="E171" s="96" t="s">
        <v>130</v>
      </c>
      <c r="F171" s="105">
        <v>45070</v>
      </c>
      <c r="G171" s="98">
        <v>403169.96855600009</v>
      </c>
      <c r="H171" s="106">
        <v>0.25026700000000002</v>
      </c>
      <c r="I171" s="98">
        <v>1.0090004860000001</v>
      </c>
      <c r="J171" s="99">
        <f t="shared" si="2"/>
        <v>-2.4736833002004616E-4</v>
      </c>
      <c r="K171" s="99">
        <f>I171/'סכום נכסי הקרן'!$C$42</f>
        <v>5.0664666689944621E-7</v>
      </c>
    </row>
    <row r="172" spans="2:11">
      <c r="B172" s="93" t="s">
        <v>2176</v>
      </c>
      <c r="C172" s="95" t="s">
        <v>2177</v>
      </c>
      <c r="D172" s="96" t="s">
        <v>454</v>
      </c>
      <c r="E172" s="96" t="s">
        <v>130</v>
      </c>
      <c r="F172" s="105">
        <v>45077</v>
      </c>
      <c r="G172" s="98">
        <v>297081.13006000005</v>
      </c>
      <c r="H172" s="106">
        <v>0.259876</v>
      </c>
      <c r="I172" s="98">
        <v>0.77204317100000019</v>
      </c>
      <c r="J172" s="99">
        <f t="shared" si="2"/>
        <v>-1.8927545879660849E-4</v>
      </c>
      <c r="K172" s="99">
        <f>I172/'סכום נכסי הקרן'!$C$42</f>
        <v>3.8766393546576473E-7</v>
      </c>
    </row>
    <row r="173" spans="2:11">
      <c r="B173" s="93" t="s">
        <v>2178</v>
      </c>
      <c r="C173" s="95" t="s">
        <v>2179</v>
      </c>
      <c r="D173" s="96" t="s">
        <v>454</v>
      </c>
      <c r="E173" s="96" t="s">
        <v>130</v>
      </c>
      <c r="F173" s="105">
        <v>45077</v>
      </c>
      <c r="G173" s="98">
        <v>287575.42320000008</v>
      </c>
      <c r="H173" s="106">
        <v>0.286775</v>
      </c>
      <c r="I173" s="98">
        <v>0.8246939550000002</v>
      </c>
      <c r="J173" s="99">
        <f t="shared" si="2"/>
        <v>-2.0218341740816279E-4</v>
      </c>
      <c r="K173" s="99">
        <f>I173/'סכום נכסי הקרן'!$C$42</f>
        <v>4.1410133028704204E-7</v>
      </c>
    </row>
    <row r="174" spans="2:11">
      <c r="B174" s="93" t="s">
        <v>2180</v>
      </c>
      <c r="C174" s="95" t="s">
        <v>2181</v>
      </c>
      <c r="D174" s="96" t="s">
        <v>454</v>
      </c>
      <c r="E174" s="96" t="s">
        <v>130</v>
      </c>
      <c r="F174" s="105">
        <v>45077</v>
      </c>
      <c r="G174" s="98">
        <v>816690.69331300003</v>
      </c>
      <c r="H174" s="106">
        <v>0.36738399999999999</v>
      </c>
      <c r="I174" s="98">
        <v>3.0003889080000006</v>
      </c>
      <c r="J174" s="99">
        <f t="shared" si="2"/>
        <v>-7.3558061059509727E-4</v>
      </c>
      <c r="K174" s="99">
        <f>I174/'סכום נכסי הקרן'!$C$42</f>
        <v>1.5065771134229854E-6</v>
      </c>
    </row>
    <row r="175" spans="2:11">
      <c r="B175" s="93" t="s">
        <v>2182</v>
      </c>
      <c r="C175" s="95" t="s">
        <v>2183</v>
      </c>
      <c r="D175" s="96" t="s">
        <v>454</v>
      </c>
      <c r="E175" s="96" t="s">
        <v>130</v>
      </c>
      <c r="F175" s="105">
        <v>45083</v>
      </c>
      <c r="G175" s="98">
        <v>561650.18910000008</v>
      </c>
      <c r="H175" s="106">
        <v>0.515648</v>
      </c>
      <c r="I175" s="98">
        <v>2.8961369640000005</v>
      </c>
      <c r="J175" s="99">
        <f t="shared" si="2"/>
        <v>-7.1002202103399826E-4</v>
      </c>
      <c r="K175" s="99">
        <f>I175/'סכום נכסי הקרן'!$C$42</f>
        <v>1.4542293686218122E-6</v>
      </c>
    </row>
    <row r="176" spans="2:11">
      <c r="B176" s="93" t="s">
        <v>2184</v>
      </c>
      <c r="C176" s="95" t="s">
        <v>2185</v>
      </c>
      <c r="D176" s="96" t="s">
        <v>454</v>
      </c>
      <c r="E176" s="96" t="s">
        <v>130</v>
      </c>
      <c r="F176" s="105">
        <v>45083</v>
      </c>
      <c r="G176" s="98">
        <v>1123904.628</v>
      </c>
      <c r="H176" s="106">
        <v>0.56913400000000003</v>
      </c>
      <c r="I176" s="98">
        <v>6.396523728</v>
      </c>
      <c r="J176" s="99">
        <f t="shared" si="2"/>
        <v>-1.5681829835401681E-3</v>
      </c>
      <c r="K176" s="99">
        <f>I176/'סכום נכסי הקרן'!$C$42</f>
        <v>3.2118690441685473E-6</v>
      </c>
    </row>
    <row r="177" spans="2:11">
      <c r="B177" s="93" t="s">
        <v>2186</v>
      </c>
      <c r="C177" s="95" t="s">
        <v>2187</v>
      </c>
      <c r="D177" s="96" t="s">
        <v>454</v>
      </c>
      <c r="E177" s="96" t="s">
        <v>130</v>
      </c>
      <c r="F177" s="105">
        <v>45082</v>
      </c>
      <c r="G177" s="98">
        <v>449993.28555800015</v>
      </c>
      <c r="H177" s="106">
        <v>0.66162500000000002</v>
      </c>
      <c r="I177" s="98">
        <v>2.9772681949999997</v>
      </c>
      <c r="J177" s="99">
        <f t="shared" si="2"/>
        <v>-7.2991229601741434E-4</v>
      </c>
      <c r="K177" s="99">
        <f>I177/'סכום נכסי הקרן'!$C$42</f>
        <v>1.4949675727534587E-6</v>
      </c>
    </row>
    <row r="178" spans="2:11">
      <c r="B178" s="93" t="s">
        <v>2188</v>
      </c>
      <c r="C178" s="95" t="s">
        <v>2189</v>
      </c>
      <c r="D178" s="96" t="s">
        <v>454</v>
      </c>
      <c r="E178" s="96" t="s">
        <v>130</v>
      </c>
      <c r="F178" s="105">
        <v>45082</v>
      </c>
      <c r="G178" s="98">
        <v>562556.56380000012</v>
      </c>
      <c r="H178" s="106">
        <v>0.673095</v>
      </c>
      <c r="I178" s="98">
        <v>3.7865420970000003</v>
      </c>
      <c r="J178" s="99">
        <f t="shared" si="2"/>
        <v>-9.2831530616873607E-4</v>
      </c>
      <c r="K178" s="99">
        <f>I178/'סכום נכסי הקרן'!$C$42</f>
        <v>1.9013260738107212E-6</v>
      </c>
    </row>
    <row r="179" spans="2:11">
      <c r="B179" s="93" t="s">
        <v>2190</v>
      </c>
      <c r="C179" s="95" t="s">
        <v>2191</v>
      </c>
      <c r="D179" s="96" t="s">
        <v>454</v>
      </c>
      <c r="E179" s="96" t="s">
        <v>130</v>
      </c>
      <c r="F179" s="105">
        <v>45082</v>
      </c>
      <c r="G179" s="98">
        <v>337597.38450900005</v>
      </c>
      <c r="H179" s="106">
        <v>0.69176199999999999</v>
      </c>
      <c r="I179" s="98">
        <v>2.3353714870000002</v>
      </c>
      <c r="J179" s="99">
        <f t="shared" si="2"/>
        <v>-5.7254377250678728E-4</v>
      </c>
      <c r="K179" s="99">
        <f>I179/'סכום נכסי הקרן'!$C$42</f>
        <v>1.1726537264131241E-6</v>
      </c>
    </row>
    <row r="180" spans="2:11">
      <c r="B180" s="93" t="s">
        <v>2192</v>
      </c>
      <c r="C180" s="95" t="s">
        <v>2193</v>
      </c>
      <c r="D180" s="96" t="s">
        <v>454</v>
      </c>
      <c r="E180" s="96" t="s">
        <v>130</v>
      </c>
      <c r="F180" s="105">
        <v>45090</v>
      </c>
      <c r="G180" s="98">
        <v>335358.63900000008</v>
      </c>
      <c r="H180" s="106">
        <v>3.811477</v>
      </c>
      <c r="I180" s="98">
        <v>12.782115942000003</v>
      </c>
      <c r="J180" s="99">
        <f t="shared" si="2"/>
        <v>-3.1336859779224615E-3</v>
      </c>
      <c r="K180" s="99">
        <f>I180/'סכום נכסי הקרן'!$C$42</f>
        <v>6.4182490769747515E-6</v>
      </c>
    </row>
    <row r="181" spans="2:11">
      <c r="B181" s="93" t="s">
        <v>2194</v>
      </c>
      <c r="C181" s="95" t="s">
        <v>2195</v>
      </c>
      <c r="D181" s="96" t="s">
        <v>454</v>
      </c>
      <c r="E181" s="96" t="s">
        <v>130</v>
      </c>
      <c r="F181" s="105">
        <v>45090</v>
      </c>
      <c r="G181" s="98">
        <v>335358.63900000008</v>
      </c>
      <c r="H181" s="106">
        <v>3.6817470000000001</v>
      </c>
      <c r="I181" s="98">
        <v>12.347056086000002</v>
      </c>
      <c r="J181" s="99">
        <f t="shared" si="2"/>
        <v>-3.0270259400624979E-3</v>
      </c>
      <c r="K181" s="99">
        <f>I181/'סכום נכסי הקרן'!$C$42</f>
        <v>6.1997936559888067E-6</v>
      </c>
    </row>
    <row r="182" spans="2:11">
      <c r="B182" s="93" t="s">
        <v>2196</v>
      </c>
      <c r="C182" s="95" t="s">
        <v>2197</v>
      </c>
      <c r="D182" s="96" t="s">
        <v>454</v>
      </c>
      <c r="E182" s="96" t="s">
        <v>130</v>
      </c>
      <c r="F182" s="105">
        <v>45089</v>
      </c>
      <c r="G182" s="98">
        <v>558931.06500000018</v>
      </c>
      <c r="H182" s="106">
        <v>3.1743079999999999</v>
      </c>
      <c r="I182" s="98">
        <v>17.742191547000001</v>
      </c>
      <c r="J182" s="99">
        <f t="shared" si="2"/>
        <v>-4.3497068185526806E-3</v>
      </c>
      <c r="K182" s="99">
        <f>I182/'סכום נכסי הקרן'!$C$42</f>
        <v>8.9088383360591147E-6</v>
      </c>
    </row>
    <row r="183" spans="2:11">
      <c r="B183" s="93" t="s">
        <v>2198</v>
      </c>
      <c r="C183" s="95" t="s">
        <v>2199</v>
      </c>
      <c r="D183" s="96" t="s">
        <v>454</v>
      </c>
      <c r="E183" s="96" t="s">
        <v>130</v>
      </c>
      <c r="F183" s="105">
        <v>45089</v>
      </c>
      <c r="G183" s="98">
        <v>894289.70400000026</v>
      </c>
      <c r="H183" s="106">
        <v>3.1884579999999998</v>
      </c>
      <c r="I183" s="98">
        <v>28.514052577000005</v>
      </c>
      <c r="J183" s="99">
        <f t="shared" si="2"/>
        <v>-6.9905551740995723E-3</v>
      </c>
      <c r="K183" s="99">
        <f>I183/'סכום נכסי הקרן'!$C$42</f>
        <v>1.4317683587253115E-5</v>
      </c>
    </row>
    <row r="184" spans="2:11">
      <c r="B184" s="93" t="s">
        <v>2200</v>
      </c>
      <c r="C184" s="95" t="s">
        <v>2201</v>
      </c>
      <c r="D184" s="96" t="s">
        <v>454</v>
      </c>
      <c r="E184" s="96" t="s">
        <v>130</v>
      </c>
      <c r="F184" s="105">
        <v>45089</v>
      </c>
      <c r="G184" s="98">
        <v>447144.85200000013</v>
      </c>
      <c r="H184" s="106">
        <v>3.1884579999999998</v>
      </c>
      <c r="I184" s="98">
        <v>14.257026289000001</v>
      </c>
      <c r="J184" s="99">
        <f t="shared" si="2"/>
        <v>-3.4952775871723665E-3</v>
      </c>
      <c r="K184" s="99">
        <f>I184/'סכום נכסי הקרן'!$C$42</f>
        <v>7.1588417938776196E-6</v>
      </c>
    </row>
    <row r="185" spans="2:11">
      <c r="B185" s="93" t="s">
        <v>2202</v>
      </c>
      <c r="C185" s="95" t="s">
        <v>2203</v>
      </c>
      <c r="D185" s="96" t="s">
        <v>454</v>
      </c>
      <c r="E185" s="96" t="s">
        <v>130</v>
      </c>
      <c r="F185" s="105">
        <v>45089</v>
      </c>
      <c r="G185" s="98">
        <v>558931.06500000018</v>
      </c>
      <c r="H185" s="106">
        <v>3.113038</v>
      </c>
      <c r="I185" s="98">
        <v>17.399738109000001</v>
      </c>
      <c r="J185" s="99">
        <f t="shared" si="2"/>
        <v>-4.2657503326608759E-3</v>
      </c>
      <c r="K185" s="99">
        <f>I185/'סכום נכסי הקרן'!$C$42</f>
        <v>8.7368831236104313E-6</v>
      </c>
    </row>
    <row r="186" spans="2:11">
      <c r="B186" s="93" t="s">
        <v>2204</v>
      </c>
      <c r="C186" s="95" t="s">
        <v>2205</v>
      </c>
      <c r="D186" s="96" t="s">
        <v>454</v>
      </c>
      <c r="E186" s="96" t="s">
        <v>130</v>
      </c>
      <c r="F186" s="105">
        <v>45089</v>
      </c>
      <c r="G186" s="98">
        <v>447144.85200000013</v>
      </c>
      <c r="H186" s="106">
        <v>2.8343180000000001</v>
      </c>
      <c r="I186" s="98">
        <v>12.673505093000003</v>
      </c>
      <c r="J186" s="99">
        <f t="shared" si="2"/>
        <v>-3.1070587515613542E-3</v>
      </c>
      <c r="K186" s="99">
        <f>I186/'סכום נכסי הקרן'!$C$42</f>
        <v>6.3637126070736176E-6</v>
      </c>
    </row>
    <row r="187" spans="2:11">
      <c r="B187" s="93" t="s">
        <v>2206</v>
      </c>
      <c r="C187" s="95" t="s">
        <v>2207</v>
      </c>
      <c r="D187" s="96" t="s">
        <v>454</v>
      </c>
      <c r="E187" s="96" t="s">
        <v>130</v>
      </c>
      <c r="F187" s="105">
        <v>45089</v>
      </c>
      <c r="G187" s="98">
        <v>447144.85200000013</v>
      </c>
      <c r="H187" s="106">
        <v>2.8161170000000002</v>
      </c>
      <c r="I187" s="98">
        <v>12.592122676000004</v>
      </c>
      <c r="J187" s="99">
        <f t="shared" si="2"/>
        <v>-3.0871068953773279E-3</v>
      </c>
      <c r="K187" s="99">
        <f>I187/'סכום נכסי הקרן'!$C$42</f>
        <v>6.3228482755996779E-6</v>
      </c>
    </row>
    <row r="188" spans="2:11">
      <c r="B188" s="93" t="s">
        <v>2208</v>
      </c>
      <c r="C188" s="95" t="s">
        <v>2209</v>
      </c>
      <c r="D188" s="96" t="s">
        <v>454</v>
      </c>
      <c r="E188" s="96" t="s">
        <v>130</v>
      </c>
      <c r="F188" s="105">
        <v>45098</v>
      </c>
      <c r="G188" s="98">
        <v>1486756.6329000003</v>
      </c>
      <c r="H188" s="106">
        <v>2.580441</v>
      </c>
      <c r="I188" s="98">
        <v>38.364877723000014</v>
      </c>
      <c r="J188" s="99">
        <f t="shared" si="2"/>
        <v>-9.40560075583728E-3</v>
      </c>
      <c r="K188" s="99">
        <f>I188/'סכום נכסי הקרן'!$C$42</f>
        <v>1.9264051597654799E-5</v>
      </c>
    </row>
    <row r="189" spans="2:11">
      <c r="B189" s="93" t="s">
        <v>2210</v>
      </c>
      <c r="C189" s="95" t="s">
        <v>2211</v>
      </c>
      <c r="D189" s="96" t="s">
        <v>454</v>
      </c>
      <c r="E189" s="96" t="s">
        <v>130</v>
      </c>
      <c r="F189" s="105">
        <v>45098</v>
      </c>
      <c r="G189" s="98">
        <v>558931.06500000018</v>
      </c>
      <c r="H189" s="106">
        <v>2.6252740000000001</v>
      </c>
      <c r="I189" s="98">
        <v>14.673471172000001</v>
      </c>
      <c r="J189" s="99">
        <f t="shared" si="2"/>
        <v>-3.5973739455809626E-3</v>
      </c>
      <c r="K189" s="99">
        <f>I189/'סכום נכסי הקרן'!$C$42</f>
        <v>7.3679501291527728E-6</v>
      </c>
    </row>
    <row r="190" spans="2:11">
      <c r="B190" s="93" t="s">
        <v>2212</v>
      </c>
      <c r="C190" s="95" t="s">
        <v>2213</v>
      </c>
      <c r="D190" s="96" t="s">
        <v>454</v>
      </c>
      <c r="E190" s="96" t="s">
        <v>130</v>
      </c>
      <c r="F190" s="105">
        <v>45098</v>
      </c>
      <c r="G190" s="98">
        <v>447144.85200000013</v>
      </c>
      <c r="H190" s="106">
        <v>2.6254620000000002</v>
      </c>
      <c r="I190" s="98">
        <v>11.739616845000002</v>
      </c>
      <c r="J190" s="99">
        <f t="shared" si="2"/>
        <v>-2.8781050696370558E-3</v>
      </c>
      <c r="K190" s="99">
        <f>I190/'סכום נכסי הקרן'!$C$42</f>
        <v>5.8947818437382233E-6</v>
      </c>
    </row>
    <row r="191" spans="2:11">
      <c r="B191" s="93" t="s">
        <v>2214</v>
      </c>
      <c r="C191" s="95" t="s">
        <v>2215</v>
      </c>
      <c r="D191" s="96" t="s">
        <v>454</v>
      </c>
      <c r="E191" s="96" t="s">
        <v>130</v>
      </c>
      <c r="F191" s="105">
        <v>45097</v>
      </c>
      <c r="G191" s="98">
        <v>894289.70400000026</v>
      </c>
      <c r="H191" s="106">
        <v>2.3033679999999999</v>
      </c>
      <c r="I191" s="98">
        <v>20.598786978000003</v>
      </c>
      <c r="J191" s="99">
        <f t="shared" si="2"/>
        <v>-5.0500347679580133E-3</v>
      </c>
      <c r="K191" s="99">
        <f>I191/'סכום נכסי הקרן'!$C$42</f>
        <v>1.0343212822372631E-5</v>
      </c>
    </row>
    <row r="192" spans="2:11">
      <c r="B192" s="93" t="s">
        <v>2216</v>
      </c>
      <c r="C192" s="95" t="s">
        <v>2217</v>
      </c>
      <c r="D192" s="96" t="s">
        <v>454</v>
      </c>
      <c r="E192" s="96" t="s">
        <v>130</v>
      </c>
      <c r="F192" s="105">
        <v>45097</v>
      </c>
      <c r="G192" s="98">
        <v>950182.81050000014</v>
      </c>
      <c r="H192" s="106">
        <v>2.2965659999999999</v>
      </c>
      <c r="I192" s="98">
        <v>21.821577418</v>
      </c>
      <c r="J192" s="99">
        <f t="shared" si="2"/>
        <v>-5.3498162183182631E-3</v>
      </c>
      <c r="K192" s="99">
        <f>I192/'סכום נכסי הקרן'!$C$42</f>
        <v>1.0957209256802997E-5</v>
      </c>
    </row>
    <row r="193" spans="2:11">
      <c r="B193" s="93" t="s">
        <v>2218</v>
      </c>
      <c r="C193" s="95" t="s">
        <v>2219</v>
      </c>
      <c r="D193" s="96" t="s">
        <v>454</v>
      </c>
      <c r="E193" s="96" t="s">
        <v>130</v>
      </c>
      <c r="F193" s="105">
        <v>45097</v>
      </c>
      <c r="G193" s="98">
        <v>1061969.0235000001</v>
      </c>
      <c r="H193" s="106">
        <v>2.2965659999999999</v>
      </c>
      <c r="I193" s="98">
        <v>24.388821820000004</v>
      </c>
      <c r="J193" s="99">
        <f t="shared" si="2"/>
        <v>-5.9792063616209822E-3</v>
      </c>
      <c r="K193" s="99">
        <f>I193/'סכום נכסי הקרן'!$C$42</f>
        <v>1.2246292698720747E-5</v>
      </c>
    </row>
    <row r="194" spans="2:11">
      <c r="B194" s="93" t="s">
        <v>2220</v>
      </c>
      <c r="C194" s="95" t="s">
        <v>2221</v>
      </c>
      <c r="D194" s="96" t="s">
        <v>454</v>
      </c>
      <c r="E194" s="96" t="s">
        <v>130</v>
      </c>
      <c r="F194" s="105">
        <v>45098</v>
      </c>
      <c r="G194" s="98">
        <v>478258.30000000005</v>
      </c>
      <c r="H194" s="106">
        <v>2.0580910000000001</v>
      </c>
      <c r="I194" s="98">
        <v>9.8429930970000008</v>
      </c>
      <c r="J194" s="99">
        <f t="shared" si="2"/>
        <v>-2.4131254628590258E-3</v>
      </c>
      <c r="K194" s="99">
        <f>I194/'סכום נכסי הקרן'!$C$42</f>
        <v>4.9424353249610895E-6</v>
      </c>
    </row>
    <row r="195" spans="2:11">
      <c r="B195" s="93" t="s">
        <v>2222</v>
      </c>
      <c r="C195" s="95" t="s">
        <v>2223</v>
      </c>
      <c r="D195" s="96" t="s">
        <v>454</v>
      </c>
      <c r="E195" s="96" t="s">
        <v>130</v>
      </c>
      <c r="F195" s="105">
        <v>45050</v>
      </c>
      <c r="G195" s="98">
        <v>670717.27800000017</v>
      </c>
      <c r="H195" s="106">
        <v>1.8539209999999999</v>
      </c>
      <c r="I195" s="98">
        <v>12.434569554999999</v>
      </c>
      <c r="J195" s="99">
        <f t="shared" si="2"/>
        <v>-3.0484808957153046E-3</v>
      </c>
      <c r="K195" s="99">
        <f>I195/'סכום נכסי הקרן'!$C$42</f>
        <v>6.2437365559109151E-6</v>
      </c>
    </row>
    <row r="196" spans="2:11">
      <c r="B196" s="93" t="s">
        <v>2224</v>
      </c>
      <c r="C196" s="95" t="s">
        <v>2225</v>
      </c>
      <c r="D196" s="96" t="s">
        <v>454</v>
      </c>
      <c r="E196" s="96" t="s">
        <v>130</v>
      </c>
      <c r="F196" s="105">
        <v>45050</v>
      </c>
      <c r="G196" s="98">
        <v>391251.74550000002</v>
      </c>
      <c r="H196" s="106">
        <v>1.798054</v>
      </c>
      <c r="I196" s="98">
        <v>7.0349178710000002</v>
      </c>
      <c r="J196" s="99">
        <f t="shared" si="2"/>
        <v>-1.7246928120681283E-3</v>
      </c>
      <c r="K196" s="99">
        <f>I196/'סכום נכסי הקרן'!$C$42</f>
        <v>3.5324241570816232E-6</v>
      </c>
    </row>
    <row r="197" spans="2:11">
      <c r="B197" s="93" t="s">
        <v>2226</v>
      </c>
      <c r="C197" s="95" t="s">
        <v>2227</v>
      </c>
      <c r="D197" s="96" t="s">
        <v>454</v>
      </c>
      <c r="E197" s="96" t="s">
        <v>130</v>
      </c>
      <c r="F197" s="105">
        <v>45105</v>
      </c>
      <c r="G197" s="98">
        <v>801237.2200000002</v>
      </c>
      <c r="H197" s="106">
        <v>1.1181049999999999</v>
      </c>
      <c r="I197" s="98">
        <v>8.9586729540000025</v>
      </c>
      <c r="J197" s="99">
        <f t="shared" si="2"/>
        <v>-2.1963239845523065E-3</v>
      </c>
      <c r="K197" s="99">
        <f>I197/'סכום נכסי הקרן'!$C$42</f>
        <v>4.4983940592337003E-6</v>
      </c>
    </row>
    <row r="198" spans="2:11">
      <c r="B198" s="93" t="s">
        <v>2228</v>
      </c>
      <c r="C198" s="95" t="s">
        <v>2229</v>
      </c>
      <c r="D198" s="96" t="s">
        <v>454</v>
      </c>
      <c r="E198" s="96" t="s">
        <v>130</v>
      </c>
      <c r="F198" s="105">
        <v>45069</v>
      </c>
      <c r="G198" s="98">
        <v>558931.06500000018</v>
      </c>
      <c r="H198" s="106">
        <v>0.804392</v>
      </c>
      <c r="I198" s="98">
        <v>4.4959961690000005</v>
      </c>
      <c r="J198" s="99">
        <f t="shared" si="2"/>
        <v>-1.1022463116058946E-3</v>
      </c>
      <c r="K198" s="99">
        <f>I198/'סכום נכסי הקרן'!$C$42</f>
        <v>2.2575623154026206E-6</v>
      </c>
    </row>
    <row r="199" spans="2:11">
      <c r="B199" s="93" t="s">
        <v>2230</v>
      </c>
      <c r="C199" s="95" t="s">
        <v>2231</v>
      </c>
      <c r="D199" s="96" t="s">
        <v>454</v>
      </c>
      <c r="E199" s="96" t="s">
        <v>130</v>
      </c>
      <c r="F199" s="105">
        <v>45069</v>
      </c>
      <c r="G199" s="98">
        <v>335358.63900000008</v>
      </c>
      <c r="H199" s="106">
        <v>0.38277</v>
      </c>
      <c r="I199" s="98">
        <v>1.2836531690000004</v>
      </c>
      <c r="J199" s="99">
        <f t="shared" si="2"/>
        <v>-3.1470266382059017E-4</v>
      </c>
      <c r="K199" s="99">
        <f>I199/'סכום נכסי הקרן'!$C$42</f>
        <v>6.445572708364004E-7</v>
      </c>
    </row>
    <row r="200" spans="2:11">
      <c r="B200" s="93" t="s">
        <v>2232</v>
      </c>
      <c r="C200" s="95" t="s">
        <v>2233</v>
      </c>
      <c r="D200" s="96" t="s">
        <v>454</v>
      </c>
      <c r="E200" s="96" t="s">
        <v>130</v>
      </c>
      <c r="F200" s="105">
        <v>45069</v>
      </c>
      <c r="G200" s="98">
        <v>391251.74550000002</v>
      </c>
      <c r="H200" s="106">
        <v>0.24493200000000001</v>
      </c>
      <c r="I200" s="98">
        <v>0.95830241700000007</v>
      </c>
      <c r="J200" s="99">
        <f t="shared" si="2"/>
        <v>-2.3493910244505459E-4</v>
      </c>
      <c r="K200" s="99">
        <f>I200/'סכום נכסי הקרן'!$C$42</f>
        <v>4.8118978354459702E-7</v>
      </c>
    </row>
    <row r="201" spans="2:11">
      <c r="B201" s="93" t="s">
        <v>2234</v>
      </c>
      <c r="C201" s="95" t="s">
        <v>2235</v>
      </c>
      <c r="D201" s="96" t="s">
        <v>454</v>
      </c>
      <c r="E201" s="96" t="s">
        <v>130</v>
      </c>
      <c r="F201" s="105">
        <v>45106</v>
      </c>
      <c r="G201" s="98">
        <v>1061969.0235000001</v>
      </c>
      <c r="H201" s="106">
        <v>0.64513500000000001</v>
      </c>
      <c r="I201" s="98">
        <v>6.8511352950000006</v>
      </c>
      <c r="J201" s="99">
        <f t="shared" si="2"/>
        <v>-1.6796363531836258E-3</v>
      </c>
      <c r="K201" s="99">
        <f>I201/'סכום נכסי הקרן'!$C$42</f>
        <v>3.4401419125668331E-6</v>
      </c>
    </row>
    <row r="202" spans="2:11">
      <c r="B202" s="93" t="s">
        <v>2236</v>
      </c>
      <c r="C202" s="95" t="s">
        <v>2237</v>
      </c>
      <c r="D202" s="96" t="s">
        <v>454</v>
      </c>
      <c r="E202" s="96" t="s">
        <v>130</v>
      </c>
      <c r="F202" s="105">
        <v>44964</v>
      </c>
      <c r="G202" s="98">
        <v>92186.66851600002</v>
      </c>
      <c r="H202" s="106">
        <v>-7.5152580000000002</v>
      </c>
      <c r="I202" s="98">
        <v>-6.928065592000002</v>
      </c>
      <c r="J202" s="99">
        <f t="shared" si="2"/>
        <v>1.698496719814645E-3</v>
      </c>
      <c r="K202" s="99">
        <f>I202/'סכום נכסי הקרן'!$C$42</f>
        <v>-3.4787707131466528E-6</v>
      </c>
    </row>
    <row r="203" spans="2:11">
      <c r="B203" s="93" t="s">
        <v>2238</v>
      </c>
      <c r="C203" s="95" t="s">
        <v>2239</v>
      </c>
      <c r="D203" s="96" t="s">
        <v>454</v>
      </c>
      <c r="E203" s="96" t="s">
        <v>130</v>
      </c>
      <c r="F203" s="105">
        <v>44964</v>
      </c>
      <c r="G203" s="98">
        <v>104996.2056</v>
      </c>
      <c r="H203" s="106">
        <v>-7.2767999999999997</v>
      </c>
      <c r="I203" s="98">
        <v>-7.6403636130000017</v>
      </c>
      <c r="J203" s="99">
        <f t="shared" si="2"/>
        <v>1.8731249527799893E-3</v>
      </c>
      <c r="K203" s="99">
        <f>I203/'סכום נכסי הקרן'!$C$42</f>
        <v>-3.8364349791068991E-6</v>
      </c>
    </row>
    <row r="204" spans="2:11">
      <c r="B204" s="93" t="s">
        <v>2057</v>
      </c>
      <c r="C204" s="95" t="s">
        <v>2240</v>
      </c>
      <c r="D204" s="96" t="s">
        <v>454</v>
      </c>
      <c r="E204" s="96" t="s">
        <v>130</v>
      </c>
      <c r="F204" s="105">
        <v>45090</v>
      </c>
      <c r="G204" s="98">
        <v>58597.794954000012</v>
      </c>
      <c r="H204" s="106">
        <v>-3.6079210000000002</v>
      </c>
      <c r="I204" s="98">
        <v>-2.1141620200000006</v>
      </c>
      <c r="J204" s="99">
        <f t="shared" ref="J204:J267" si="3">IFERROR(I204/$I$11,0)</f>
        <v>5.1831167133769597E-4</v>
      </c>
      <c r="K204" s="99">
        <f>I204/'סכום נכסי הקרן'!$C$42</f>
        <v>-1.061578419020108E-6</v>
      </c>
    </row>
    <row r="205" spans="2:11">
      <c r="B205" s="93" t="s">
        <v>2062</v>
      </c>
      <c r="C205" s="95" t="s">
        <v>2241</v>
      </c>
      <c r="D205" s="96" t="s">
        <v>454</v>
      </c>
      <c r="E205" s="96" t="s">
        <v>130</v>
      </c>
      <c r="F205" s="105">
        <v>45019</v>
      </c>
      <c r="G205" s="98">
        <v>54407.124720000007</v>
      </c>
      <c r="H205" s="106">
        <v>-3.368058</v>
      </c>
      <c r="I205" s="98">
        <v>-1.8324634590000004</v>
      </c>
      <c r="J205" s="99">
        <f t="shared" si="3"/>
        <v>4.4924995772062224E-4</v>
      </c>
      <c r="K205" s="99">
        <f>I205/'סכום נכסי הקרן'!$C$42</f>
        <v>-9.2012988754633772E-7</v>
      </c>
    </row>
    <row r="206" spans="2:11">
      <c r="B206" s="93" t="s">
        <v>1989</v>
      </c>
      <c r="C206" s="95" t="s">
        <v>2242</v>
      </c>
      <c r="D206" s="96" t="s">
        <v>454</v>
      </c>
      <c r="E206" s="96" t="s">
        <v>130</v>
      </c>
      <c r="F206" s="105">
        <v>44993</v>
      </c>
      <c r="G206" s="98">
        <v>104723.068618</v>
      </c>
      <c r="H206" s="106">
        <v>-3.1489590000000001</v>
      </c>
      <c r="I206" s="98">
        <v>-3.2976860830000008</v>
      </c>
      <c r="J206" s="99">
        <f t="shared" si="3"/>
        <v>8.084665077971601E-4</v>
      </c>
      <c r="K206" s="99">
        <f>I206/'סכום נכסי הקרן'!$C$42</f>
        <v>-1.6558581344753096E-6</v>
      </c>
    </row>
    <row r="207" spans="2:11">
      <c r="B207" s="93" t="s">
        <v>1991</v>
      </c>
      <c r="C207" s="95" t="s">
        <v>2243</v>
      </c>
      <c r="D207" s="96" t="s">
        <v>454</v>
      </c>
      <c r="E207" s="96" t="s">
        <v>130</v>
      </c>
      <c r="F207" s="105">
        <v>44986</v>
      </c>
      <c r="G207" s="98">
        <v>88372.479431999993</v>
      </c>
      <c r="H207" s="106">
        <v>-3.1636730000000002</v>
      </c>
      <c r="I207" s="98">
        <v>-2.7958165319999999</v>
      </c>
      <c r="J207" s="99">
        <f t="shared" si="3"/>
        <v>6.8542728785492063E-4</v>
      </c>
      <c r="K207" s="99">
        <f>I207/'סכום נכסי הקרן'!$C$42</f>
        <v>-1.4038557432371433E-6</v>
      </c>
    </row>
    <row r="208" spans="2:11">
      <c r="B208" s="93" t="s">
        <v>2016</v>
      </c>
      <c r="C208" s="95" t="s">
        <v>2244</v>
      </c>
      <c r="D208" s="96" t="s">
        <v>454</v>
      </c>
      <c r="E208" s="96" t="s">
        <v>130</v>
      </c>
      <c r="F208" s="105">
        <v>45001</v>
      </c>
      <c r="G208" s="98">
        <v>99177.359940000009</v>
      </c>
      <c r="H208" s="106">
        <v>-2.4627859999999999</v>
      </c>
      <c r="I208" s="98">
        <v>-2.4425265540000005</v>
      </c>
      <c r="J208" s="99">
        <f t="shared" si="3"/>
        <v>5.988140967977671E-4</v>
      </c>
      <c r="K208" s="99">
        <f>I208/'סכום נכסי הקרן'!$C$42</f>
        <v>-1.2264592084621557E-6</v>
      </c>
    </row>
    <row r="209" spans="2:11">
      <c r="B209" s="93" t="s">
        <v>2245</v>
      </c>
      <c r="C209" s="95" t="s">
        <v>2246</v>
      </c>
      <c r="D209" s="96" t="s">
        <v>454</v>
      </c>
      <c r="E209" s="96" t="s">
        <v>130</v>
      </c>
      <c r="F209" s="105">
        <v>44987</v>
      </c>
      <c r="G209" s="98">
        <v>11022.765990000002</v>
      </c>
      <c r="H209" s="106">
        <v>-2.1099890000000001</v>
      </c>
      <c r="I209" s="98">
        <v>-0.23257919300000007</v>
      </c>
      <c r="J209" s="99">
        <f t="shared" si="3"/>
        <v>5.7019523149981923E-5</v>
      </c>
      <c r="K209" s="99">
        <f>I209/'סכום נכסי הקרן'!$C$42</f>
        <v>-1.1678435695383107E-7</v>
      </c>
    </row>
    <row r="210" spans="2:11">
      <c r="B210" s="93" t="s">
        <v>2098</v>
      </c>
      <c r="C210" s="95" t="s">
        <v>2247</v>
      </c>
      <c r="D210" s="96" t="s">
        <v>454</v>
      </c>
      <c r="E210" s="96" t="s">
        <v>130</v>
      </c>
      <c r="F210" s="105">
        <v>45097</v>
      </c>
      <c r="G210" s="98">
        <v>99425.165670000017</v>
      </c>
      <c r="H210" s="106">
        <v>-2.4179889999999999</v>
      </c>
      <c r="I210" s="98">
        <v>-2.4040892420000004</v>
      </c>
      <c r="J210" s="99">
        <f t="shared" si="3"/>
        <v>5.8939073792745283E-4</v>
      </c>
      <c r="K210" s="99">
        <f>I210/'סכום נכסי הקרן'!$C$42</f>
        <v>-1.2071587856382026E-6</v>
      </c>
    </row>
    <row r="211" spans="2:11">
      <c r="B211" s="93" t="s">
        <v>2109</v>
      </c>
      <c r="C211" s="95" t="s">
        <v>2248</v>
      </c>
      <c r="D211" s="96" t="s">
        <v>454</v>
      </c>
      <c r="E211" s="96" t="s">
        <v>130</v>
      </c>
      <c r="F211" s="105">
        <v>45035</v>
      </c>
      <c r="G211" s="98">
        <v>44250.149120000002</v>
      </c>
      <c r="H211" s="106">
        <v>-1.6448100000000001</v>
      </c>
      <c r="I211" s="98">
        <v>-0.72783072400000015</v>
      </c>
      <c r="J211" s="99">
        <f t="shared" si="3"/>
        <v>1.7843625769389484E-4</v>
      </c>
      <c r="K211" s="99">
        <f>I211/'סכום נכסי הקרן'!$C$42</f>
        <v>-3.6546365982782174E-7</v>
      </c>
    </row>
    <row r="212" spans="2:11">
      <c r="B212" s="93" t="s">
        <v>2041</v>
      </c>
      <c r="C212" s="95" t="s">
        <v>2249</v>
      </c>
      <c r="D212" s="96" t="s">
        <v>454</v>
      </c>
      <c r="E212" s="96" t="s">
        <v>130</v>
      </c>
      <c r="F212" s="105">
        <v>45007</v>
      </c>
      <c r="G212" s="98">
        <v>22131.193220000005</v>
      </c>
      <c r="H212" s="106">
        <v>-1.6764049999999999</v>
      </c>
      <c r="I212" s="98">
        <v>-0.37100851600000012</v>
      </c>
      <c r="J212" s="99">
        <f t="shared" si="3"/>
        <v>9.0957098930610018E-5</v>
      </c>
      <c r="K212" s="99">
        <f>I212/'סכום נכסי הקרן'!$C$42</f>
        <v>-1.8629349601989181E-7</v>
      </c>
    </row>
    <row r="213" spans="2:11">
      <c r="B213" s="93" t="s">
        <v>2250</v>
      </c>
      <c r="C213" s="95" t="s">
        <v>2251</v>
      </c>
      <c r="D213" s="96" t="s">
        <v>454</v>
      </c>
      <c r="E213" s="96" t="s">
        <v>130</v>
      </c>
      <c r="F213" s="105">
        <v>45068</v>
      </c>
      <c r="G213" s="98">
        <v>88989.791040000026</v>
      </c>
      <c r="H213" s="106">
        <v>-1.5000260000000001</v>
      </c>
      <c r="I213" s="98">
        <v>-1.3348701169999999</v>
      </c>
      <c r="J213" s="99">
        <f t="shared" si="3"/>
        <v>3.2725910068189353E-4</v>
      </c>
      <c r="K213" s="99">
        <f>I213/'סכום נכסי הקרן'!$C$42</f>
        <v>-6.7027469749080347E-7</v>
      </c>
    </row>
    <row r="214" spans="2:11">
      <c r="B214" s="93" t="s">
        <v>2252</v>
      </c>
      <c r="C214" s="95" t="s">
        <v>2253</v>
      </c>
      <c r="D214" s="96" t="s">
        <v>454</v>
      </c>
      <c r="E214" s="96" t="s">
        <v>130</v>
      </c>
      <c r="F214" s="105">
        <v>45105</v>
      </c>
      <c r="G214" s="98">
        <v>65568.60000000002</v>
      </c>
      <c r="H214" s="106">
        <v>-0.85832200000000003</v>
      </c>
      <c r="I214" s="98">
        <v>-0.56279000000000012</v>
      </c>
      <c r="J214" s="99">
        <f t="shared" si="3"/>
        <v>1.3797458413908215E-4</v>
      </c>
      <c r="K214" s="99">
        <f>I214/'סכום נכסי הקרן'!$C$42</f>
        <v>-2.8259221043064925E-7</v>
      </c>
    </row>
    <row r="215" spans="2:11">
      <c r="B215" s="93" t="s">
        <v>2254</v>
      </c>
      <c r="C215" s="95" t="s">
        <v>2255</v>
      </c>
      <c r="D215" s="96" t="s">
        <v>454</v>
      </c>
      <c r="E215" s="96" t="s">
        <v>130</v>
      </c>
      <c r="F215" s="105">
        <v>45069</v>
      </c>
      <c r="G215" s="98">
        <v>66991.984607999999</v>
      </c>
      <c r="H215" s="106">
        <v>-1.098692</v>
      </c>
      <c r="I215" s="98">
        <v>-0.7360356440000001</v>
      </c>
      <c r="J215" s="99">
        <f t="shared" si="3"/>
        <v>1.8044779028135097E-4</v>
      </c>
      <c r="K215" s="99">
        <f>I215/'סכום נכסי הקרן'!$C$42</f>
        <v>-3.6958357396845437E-7</v>
      </c>
    </row>
    <row r="216" spans="2:11">
      <c r="B216" s="93" t="s">
        <v>2172</v>
      </c>
      <c r="C216" s="95" t="s">
        <v>2256</v>
      </c>
      <c r="D216" s="96" t="s">
        <v>454</v>
      </c>
      <c r="E216" s="96" t="s">
        <v>130</v>
      </c>
      <c r="F216" s="105">
        <v>45070</v>
      </c>
      <c r="G216" s="98">
        <v>10195.829092000002</v>
      </c>
      <c r="H216" s="106">
        <v>0.36377900000000002</v>
      </c>
      <c r="I216" s="98">
        <v>3.7090326000000007E-2</v>
      </c>
      <c r="J216" s="99">
        <f t="shared" si="3"/>
        <v>-9.0931294184917746E-6</v>
      </c>
      <c r="K216" s="99">
        <f>I216/'סכום נכסי הקרן'!$C$42</f>
        <v>1.8624064411118501E-8</v>
      </c>
    </row>
    <row r="217" spans="2:11">
      <c r="B217" s="93" t="s">
        <v>2257</v>
      </c>
      <c r="C217" s="95" t="s">
        <v>2258</v>
      </c>
      <c r="D217" s="96" t="s">
        <v>454</v>
      </c>
      <c r="E217" s="96" t="s">
        <v>130</v>
      </c>
      <c r="F217" s="105">
        <v>45040</v>
      </c>
      <c r="G217" s="98">
        <v>3164610.0000000005</v>
      </c>
      <c r="H217" s="106">
        <v>1.3963840000000001</v>
      </c>
      <c r="I217" s="98">
        <v>44.190120000000007</v>
      </c>
      <c r="J217" s="99">
        <f t="shared" si="3"/>
        <v>-1.0833727376208064E-2</v>
      </c>
      <c r="K217" s="99">
        <f>I217/'סכום נכסי הקרן'!$C$42</f>
        <v>2.2189064642221152E-5</v>
      </c>
    </row>
    <row r="218" spans="2:11">
      <c r="B218" s="93" t="s">
        <v>2259</v>
      </c>
      <c r="C218" s="95" t="s">
        <v>2260</v>
      </c>
      <c r="D218" s="96" t="s">
        <v>454</v>
      </c>
      <c r="E218" s="96" t="s">
        <v>130</v>
      </c>
      <c r="F218" s="105">
        <v>44973</v>
      </c>
      <c r="G218" s="98">
        <v>46692150.000000007</v>
      </c>
      <c r="H218" s="106">
        <v>-5.8247169999999997</v>
      </c>
      <c r="I218" s="98">
        <v>-2719.6857300000006</v>
      </c>
      <c r="J218" s="99">
        <f t="shared" si="3"/>
        <v>0.66676292682127625</v>
      </c>
      <c r="K218" s="99">
        <f>I218/'סכום נכסי הקרן'!$C$42</f>
        <v>-1.3656283909049449E-3</v>
      </c>
    </row>
    <row r="219" spans="2:11">
      <c r="B219" s="93" t="s">
        <v>1961</v>
      </c>
      <c r="C219" s="95" t="s">
        <v>2261</v>
      </c>
      <c r="D219" s="96" t="s">
        <v>454</v>
      </c>
      <c r="E219" s="96" t="s">
        <v>130</v>
      </c>
      <c r="F219" s="105">
        <v>44973</v>
      </c>
      <c r="G219" s="98">
        <v>1751000.0000000002</v>
      </c>
      <c r="H219" s="106">
        <v>-5.0895729999999997</v>
      </c>
      <c r="I219" s="98">
        <v>-89.118420000000015</v>
      </c>
      <c r="J219" s="99">
        <f t="shared" si="3"/>
        <v>2.1848428256777946E-2</v>
      </c>
      <c r="K219" s="99">
        <f>I219/'סכום נכסי הקרן'!$C$42</f>
        <v>-4.4748789598050747E-5</v>
      </c>
    </row>
    <row r="220" spans="2:11">
      <c r="B220" s="93" t="s">
        <v>1983</v>
      </c>
      <c r="C220" s="95" t="s">
        <v>2262</v>
      </c>
      <c r="D220" s="96" t="s">
        <v>454</v>
      </c>
      <c r="E220" s="96" t="s">
        <v>130</v>
      </c>
      <c r="F220" s="105">
        <v>45012</v>
      </c>
      <c r="G220" s="98">
        <v>1059000.0000000002</v>
      </c>
      <c r="H220" s="106">
        <v>-4.1626609999999999</v>
      </c>
      <c r="I220" s="98">
        <v>-44.082580000000007</v>
      </c>
      <c r="J220" s="99">
        <f t="shared" si="3"/>
        <v>1.0807362681067217E-2</v>
      </c>
      <c r="K220" s="99">
        <f>I220/'סכום נכסי הקרן'!$C$42</f>
        <v>-2.2135065874812858E-5</v>
      </c>
    </row>
    <row r="221" spans="2:11">
      <c r="B221" s="93" t="s">
        <v>2263</v>
      </c>
      <c r="C221" s="95" t="s">
        <v>2264</v>
      </c>
      <c r="D221" s="96" t="s">
        <v>454</v>
      </c>
      <c r="E221" s="96" t="s">
        <v>130</v>
      </c>
      <c r="F221" s="105">
        <v>44998</v>
      </c>
      <c r="G221" s="98">
        <v>1436000.0000000002</v>
      </c>
      <c r="H221" s="106">
        <v>-2.5232220000000001</v>
      </c>
      <c r="I221" s="98">
        <v>-36.233470000000004</v>
      </c>
      <c r="J221" s="99">
        <f t="shared" si="3"/>
        <v>8.8830610976845855E-3</v>
      </c>
      <c r="K221" s="99">
        <f>I221/'סכום נכסי הקרן'!$C$42</f>
        <v>-1.8193813640740981E-5</v>
      </c>
    </row>
    <row r="222" spans="2:11">
      <c r="B222" s="93" t="s">
        <v>2265</v>
      </c>
      <c r="C222" s="95" t="s">
        <v>2266</v>
      </c>
      <c r="D222" s="96" t="s">
        <v>454</v>
      </c>
      <c r="E222" s="96" t="s">
        <v>130</v>
      </c>
      <c r="F222" s="105">
        <v>45062</v>
      </c>
      <c r="G222" s="98">
        <v>15611580.000000002</v>
      </c>
      <c r="H222" s="106">
        <v>-1.1806000000000001</v>
      </c>
      <c r="I222" s="98">
        <v>-184.31025000000002</v>
      </c>
      <c r="J222" s="99">
        <f t="shared" si="3"/>
        <v>4.5185824368450513E-2</v>
      </c>
      <c r="K222" s="99">
        <f>I222/'סכום נכסי הקרן'!$C$42</f>
        <v>-9.2547204023748762E-5</v>
      </c>
    </row>
    <row r="223" spans="2:11">
      <c r="B223" s="93" t="s">
        <v>2162</v>
      </c>
      <c r="C223" s="95" t="s">
        <v>2267</v>
      </c>
      <c r="D223" s="96" t="s">
        <v>454</v>
      </c>
      <c r="E223" s="96" t="s">
        <v>130</v>
      </c>
      <c r="F223" s="105">
        <v>45084</v>
      </c>
      <c r="G223" s="98">
        <v>4037000.0000000005</v>
      </c>
      <c r="H223" s="106">
        <v>-0.77594399999999997</v>
      </c>
      <c r="I223" s="98">
        <v>-31.324860000000005</v>
      </c>
      <c r="J223" s="99">
        <f t="shared" si="3"/>
        <v>7.679657655102202E-3</v>
      </c>
      <c r="K223" s="99">
        <f>I223/'סכום נכסי הקרן'!$C$42</f>
        <v>-1.5729066665773428E-5</v>
      </c>
    </row>
    <row r="224" spans="2:11">
      <c r="B224" s="93" t="s">
        <v>2268</v>
      </c>
      <c r="C224" s="95" t="s">
        <v>2269</v>
      </c>
      <c r="D224" s="96" t="s">
        <v>454</v>
      </c>
      <c r="E224" s="96" t="s">
        <v>130</v>
      </c>
      <c r="F224" s="105">
        <v>45082</v>
      </c>
      <c r="G224" s="98">
        <v>5594550.0000000009</v>
      </c>
      <c r="H224" s="106">
        <v>0.82489400000000002</v>
      </c>
      <c r="I224" s="98">
        <v>46.149110000000007</v>
      </c>
      <c r="J224" s="99">
        <f t="shared" si="3"/>
        <v>-1.131399680278391E-2</v>
      </c>
      <c r="K224" s="99">
        <f>I224/'סכום נכסי הקרן'!$C$42</f>
        <v>2.317272695731477E-5</v>
      </c>
    </row>
    <row r="225" spans="2:11">
      <c r="B225" s="100"/>
      <c r="C225" s="95"/>
      <c r="D225" s="95"/>
      <c r="E225" s="95"/>
      <c r="F225" s="95"/>
      <c r="G225" s="98"/>
      <c r="H225" s="106"/>
      <c r="I225" s="95"/>
      <c r="J225" s="99"/>
      <c r="K225" s="95"/>
    </row>
    <row r="226" spans="2:11">
      <c r="B226" s="92" t="s">
        <v>191</v>
      </c>
      <c r="C226" s="87"/>
      <c r="D226" s="88"/>
      <c r="E226" s="88"/>
      <c r="F226" s="107"/>
      <c r="G226" s="90"/>
      <c r="H226" s="108"/>
      <c r="I226" s="90">
        <v>-317.92796527500008</v>
      </c>
      <c r="J226" s="91">
        <f t="shared" si="3"/>
        <v>7.7943777954481555E-2</v>
      </c>
      <c r="K226" s="91">
        <f>I226/'סכום נכסי הקרן'!$C$42</f>
        <v>-1.5964030360308631E-4</v>
      </c>
    </row>
    <row r="227" spans="2:11">
      <c r="B227" s="93" t="s">
        <v>2270</v>
      </c>
      <c r="C227" s="95" t="s">
        <v>2271</v>
      </c>
      <c r="D227" s="96" t="s">
        <v>454</v>
      </c>
      <c r="E227" s="96" t="s">
        <v>134</v>
      </c>
      <c r="F227" s="105">
        <v>44971</v>
      </c>
      <c r="G227" s="98">
        <v>337538.52242100006</v>
      </c>
      <c r="H227" s="106">
        <v>-5.5968660000000003</v>
      </c>
      <c r="I227" s="98">
        <v>-18.891579172000004</v>
      </c>
      <c r="J227" s="99">
        <f t="shared" si="3"/>
        <v>4.631492705960031E-3</v>
      </c>
      <c r="K227" s="99">
        <f>I227/'סכום נכסי הקרן'!$C$42</f>
        <v>-9.485977214842293E-6</v>
      </c>
    </row>
    <row r="228" spans="2:11">
      <c r="B228" s="93" t="s">
        <v>2272</v>
      </c>
      <c r="C228" s="95" t="s">
        <v>2273</v>
      </c>
      <c r="D228" s="96" t="s">
        <v>454</v>
      </c>
      <c r="E228" s="96" t="s">
        <v>134</v>
      </c>
      <c r="F228" s="105">
        <v>44971</v>
      </c>
      <c r="G228" s="98">
        <v>189922.22834000003</v>
      </c>
      <c r="H228" s="106">
        <v>-5.6602509999999997</v>
      </c>
      <c r="I228" s="98">
        <v>-10.75007426</v>
      </c>
      <c r="J228" s="99">
        <f t="shared" si="3"/>
        <v>2.635507072776259E-3</v>
      </c>
      <c r="K228" s="99">
        <f>I228/'סכום נכסי הקרן'!$C$42</f>
        <v>-5.3979055196912261E-6</v>
      </c>
    </row>
    <row r="229" spans="2:11">
      <c r="B229" s="93" t="s">
        <v>2274</v>
      </c>
      <c r="C229" s="95" t="s">
        <v>2275</v>
      </c>
      <c r="D229" s="96" t="s">
        <v>454</v>
      </c>
      <c r="E229" s="96" t="s">
        <v>130</v>
      </c>
      <c r="F229" s="105">
        <v>44971</v>
      </c>
      <c r="G229" s="98">
        <v>540977.11758500012</v>
      </c>
      <c r="H229" s="106">
        <v>-11.438796</v>
      </c>
      <c r="I229" s="98">
        <v>-61.881267034000011</v>
      </c>
      <c r="J229" s="99">
        <f t="shared" si="3"/>
        <v>1.5170920032366678E-2</v>
      </c>
      <c r="K229" s="99">
        <f>I229/'סכום נכסי הקרן'!$C$42</f>
        <v>-3.1072272135942941E-5</v>
      </c>
    </row>
    <row r="230" spans="2:11">
      <c r="B230" s="93" t="s">
        <v>2276</v>
      </c>
      <c r="C230" s="95" t="s">
        <v>2277</v>
      </c>
      <c r="D230" s="96" t="s">
        <v>454</v>
      </c>
      <c r="E230" s="96" t="s">
        <v>130</v>
      </c>
      <c r="F230" s="105">
        <v>44971</v>
      </c>
      <c r="G230" s="98">
        <v>1197895.0160100001</v>
      </c>
      <c r="H230" s="106">
        <v>-11.269545000000001</v>
      </c>
      <c r="I230" s="98">
        <v>-134.99732135500003</v>
      </c>
      <c r="J230" s="99">
        <f t="shared" si="3"/>
        <v>3.3096180233917014E-2</v>
      </c>
      <c r="K230" s="99">
        <f>I230/'סכום נכסי הקרן'!$C$42</f>
        <v>-6.7785837424130029E-5</v>
      </c>
    </row>
    <row r="231" spans="2:11">
      <c r="B231" s="93" t="s">
        <v>2278</v>
      </c>
      <c r="C231" s="95" t="s">
        <v>2279</v>
      </c>
      <c r="D231" s="96" t="s">
        <v>454</v>
      </c>
      <c r="E231" s="96" t="s">
        <v>130</v>
      </c>
      <c r="F231" s="105">
        <v>44971</v>
      </c>
      <c r="G231" s="98">
        <v>695551.94478000014</v>
      </c>
      <c r="H231" s="106">
        <v>-11.216870999999999</v>
      </c>
      <c r="I231" s="98">
        <v>-78.019164274000005</v>
      </c>
      <c r="J231" s="99">
        <f t="shared" si="3"/>
        <v>1.9127315242957202E-2</v>
      </c>
      <c r="K231" s="99">
        <f>I231/'סכום נכסי הקרן'!$C$42</f>
        <v>-3.9175550539529123E-5</v>
      </c>
    </row>
    <row r="232" spans="2:11">
      <c r="B232" s="93" t="s">
        <v>2280</v>
      </c>
      <c r="C232" s="95" t="s">
        <v>2281</v>
      </c>
      <c r="D232" s="96" t="s">
        <v>454</v>
      </c>
      <c r="E232" s="96" t="s">
        <v>130</v>
      </c>
      <c r="F232" s="105">
        <v>44971</v>
      </c>
      <c r="G232" s="98">
        <v>1373869.6580400001</v>
      </c>
      <c r="H232" s="106">
        <v>-11.095103</v>
      </c>
      <c r="I232" s="98">
        <v>-152.43225477900003</v>
      </c>
      <c r="J232" s="99">
        <f t="shared" si="3"/>
        <v>3.7370559111773741E-2</v>
      </c>
      <c r="K232" s="99">
        <f>I232/'סכום נכסי הקרן'!$C$42</f>
        <v>-7.6540393075437565E-5</v>
      </c>
    </row>
    <row r="233" spans="2:11">
      <c r="B233" s="93" t="s">
        <v>2282</v>
      </c>
      <c r="C233" s="95" t="s">
        <v>2283</v>
      </c>
      <c r="D233" s="96" t="s">
        <v>454</v>
      </c>
      <c r="E233" s="96" t="s">
        <v>130</v>
      </c>
      <c r="F233" s="105">
        <v>44987</v>
      </c>
      <c r="G233" s="98">
        <v>120562.33709600002</v>
      </c>
      <c r="H233" s="106">
        <v>-7.7511320000000001</v>
      </c>
      <c r="I233" s="98">
        <v>-9.3449458230000015</v>
      </c>
      <c r="J233" s="99">
        <f t="shared" si="3"/>
        <v>2.2910233190544921E-3</v>
      </c>
      <c r="K233" s="99">
        <f>I233/'סכום נכסי הקרן'!$C$42</f>
        <v>-4.6923522032662848E-6</v>
      </c>
    </row>
    <row r="234" spans="2:11">
      <c r="B234" s="93" t="s">
        <v>2284</v>
      </c>
      <c r="C234" s="95" t="s">
        <v>2285</v>
      </c>
      <c r="D234" s="96" t="s">
        <v>454</v>
      </c>
      <c r="E234" s="96" t="s">
        <v>130</v>
      </c>
      <c r="F234" s="105">
        <v>44987</v>
      </c>
      <c r="G234" s="98">
        <v>540212.01044500014</v>
      </c>
      <c r="H234" s="106">
        <v>-7.7350180000000002</v>
      </c>
      <c r="I234" s="98">
        <v>-41.785498739000012</v>
      </c>
      <c r="J234" s="99">
        <f t="shared" si="3"/>
        <v>1.0244206207568839E-2</v>
      </c>
      <c r="K234" s="99">
        <f>I234/'סכום נכסי הקרן'!$C$42</f>
        <v>-2.0981638715330972E-5</v>
      </c>
    </row>
    <row r="235" spans="2:11">
      <c r="B235" s="93" t="s">
        <v>2286</v>
      </c>
      <c r="C235" s="95" t="s">
        <v>2287</v>
      </c>
      <c r="D235" s="96" t="s">
        <v>454</v>
      </c>
      <c r="E235" s="96" t="s">
        <v>130</v>
      </c>
      <c r="F235" s="105">
        <v>44987</v>
      </c>
      <c r="G235" s="98">
        <v>168478.13773600003</v>
      </c>
      <c r="H235" s="106">
        <v>-7.7350180000000002</v>
      </c>
      <c r="I235" s="98">
        <v>-13.031815042000003</v>
      </c>
      <c r="J235" s="99">
        <f t="shared" si="3"/>
        <v>3.1949026475192976E-3</v>
      </c>
      <c r="K235" s="99">
        <f>I235/'סכום נכסי הקרן'!$C$42</f>
        <v>-6.5436298062193081E-6</v>
      </c>
    </row>
    <row r="236" spans="2:11">
      <c r="B236" s="93" t="s">
        <v>2288</v>
      </c>
      <c r="C236" s="95" t="s">
        <v>2289</v>
      </c>
      <c r="D236" s="96" t="s">
        <v>454</v>
      </c>
      <c r="E236" s="96" t="s">
        <v>130</v>
      </c>
      <c r="F236" s="105">
        <v>44970</v>
      </c>
      <c r="G236" s="98">
        <v>1192164.1248880001</v>
      </c>
      <c r="H236" s="106">
        <v>-0.36926300000000001</v>
      </c>
      <c r="I236" s="98">
        <v>-4.4022198620000008</v>
      </c>
      <c r="J236" s="99">
        <f t="shared" si="3"/>
        <v>1.0792559475972523E-3</v>
      </c>
      <c r="K236" s="99">
        <f>I236/'סכום נכסי הקרן'!$C$42</f>
        <v>-2.2104746736869659E-6</v>
      </c>
    </row>
    <row r="237" spans="2:11">
      <c r="B237" s="93" t="s">
        <v>2290</v>
      </c>
      <c r="C237" s="95" t="s">
        <v>2291</v>
      </c>
      <c r="D237" s="96" t="s">
        <v>454</v>
      </c>
      <c r="E237" s="96" t="s">
        <v>130</v>
      </c>
      <c r="F237" s="105">
        <v>44970</v>
      </c>
      <c r="G237" s="98">
        <v>252012.92463900003</v>
      </c>
      <c r="H237" s="106">
        <v>-0.37077100000000002</v>
      </c>
      <c r="I237" s="98">
        <v>-0.9343905910000001</v>
      </c>
      <c r="J237" s="99">
        <f t="shared" si="3"/>
        <v>2.2907683721582861E-4</v>
      </c>
      <c r="K237" s="99">
        <f>I237/'סכום נכסי הקרן'!$C$42</f>
        <v>-4.6918300345828941E-7</v>
      </c>
    </row>
    <row r="238" spans="2:11">
      <c r="B238" s="93" t="s">
        <v>2292</v>
      </c>
      <c r="C238" s="95" t="s">
        <v>2293</v>
      </c>
      <c r="D238" s="96" t="s">
        <v>454</v>
      </c>
      <c r="E238" s="96" t="s">
        <v>130</v>
      </c>
      <c r="F238" s="105">
        <v>44970</v>
      </c>
      <c r="G238" s="98">
        <v>335891.02630800009</v>
      </c>
      <c r="H238" s="106">
        <v>-0.40847099999999997</v>
      </c>
      <c r="I238" s="98">
        <v>-1.3720171180000003</v>
      </c>
      <c r="J238" s="99">
        <f t="shared" si="3"/>
        <v>3.3636612464285436E-4</v>
      </c>
      <c r="K238" s="99">
        <f>I238/'סכום נכסי הקרן'!$C$42</f>
        <v>-6.8892721996536709E-7</v>
      </c>
    </row>
    <row r="239" spans="2:11">
      <c r="B239" s="93" t="s">
        <v>2294</v>
      </c>
      <c r="C239" s="95" t="s">
        <v>2295</v>
      </c>
      <c r="D239" s="96" t="s">
        <v>454</v>
      </c>
      <c r="E239" s="96" t="s">
        <v>132</v>
      </c>
      <c r="F239" s="105">
        <v>44987</v>
      </c>
      <c r="G239" s="98">
        <v>997086.31568000023</v>
      </c>
      <c r="H239" s="106">
        <v>-1.478753</v>
      </c>
      <c r="I239" s="98">
        <v>-14.744446807000003</v>
      </c>
      <c r="J239" s="99">
        <f t="shared" si="3"/>
        <v>3.6147744568251791E-3</v>
      </c>
      <c r="K239" s="99">
        <f>I239/'סכום נכסי הקרן'!$C$42</f>
        <v>-7.4035889315148786E-6</v>
      </c>
    </row>
    <row r="240" spans="2:11">
      <c r="B240" s="93" t="s">
        <v>2296</v>
      </c>
      <c r="C240" s="95" t="s">
        <v>2297</v>
      </c>
      <c r="D240" s="96" t="s">
        <v>454</v>
      </c>
      <c r="E240" s="96" t="s">
        <v>132</v>
      </c>
      <c r="F240" s="105">
        <v>44987</v>
      </c>
      <c r="G240" s="98">
        <v>299461.29135100002</v>
      </c>
      <c r="H240" s="106">
        <v>-1.478753</v>
      </c>
      <c r="I240" s="98">
        <v>-4.4282937240000004</v>
      </c>
      <c r="J240" s="99">
        <f t="shared" si="3"/>
        <v>1.085648261366775E-3</v>
      </c>
      <c r="K240" s="99">
        <f>I240/'סכום נכסי הקרן'!$C$42</f>
        <v>-2.2235670710235279E-6</v>
      </c>
    </row>
    <row r="241" spans="2:11">
      <c r="B241" s="93" t="s">
        <v>2298</v>
      </c>
      <c r="C241" s="95" t="s">
        <v>2299</v>
      </c>
      <c r="D241" s="96" t="s">
        <v>454</v>
      </c>
      <c r="E241" s="96" t="s">
        <v>132</v>
      </c>
      <c r="F241" s="105">
        <v>44987</v>
      </c>
      <c r="G241" s="98">
        <v>838546.39102500002</v>
      </c>
      <c r="H241" s="106">
        <v>-1.4721249999999999</v>
      </c>
      <c r="I241" s="98">
        <v>-12.344447208000004</v>
      </c>
      <c r="J241" s="99">
        <f t="shared" si="3"/>
        <v>3.0263863429532399E-3</v>
      </c>
      <c r="K241" s="99">
        <f>I241/'סכום נכסי הקרן'!$C$42</f>
        <v>-6.1984836671816786E-6</v>
      </c>
    </row>
    <row r="242" spans="2:11">
      <c r="B242" s="93" t="s">
        <v>2300</v>
      </c>
      <c r="C242" s="95" t="s">
        <v>2301</v>
      </c>
      <c r="D242" s="96" t="s">
        <v>454</v>
      </c>
      <c r="E242" s="96" t="s">
        <v>132</v>
      </c>
      <c r="F242" s="105">
        <v>44991</v>
      </c>
      <c r="G242" s="98">
        <v>384043.77048600011</v>
      </c>
      <c r="H242" s="106">
        <v>-1.284983</v>
      </c>
      <c r="I242" s="98">
        <v>-4.9348984180000004</v>
      </c>
      <c r="J242" s="99">
        <f t="shared" si="3"/>
        <v>1.2098483572774291E-3</v>
      </c>
      <c r="K242" s="99">
        <f>I242/'סכום נכסי הקרן'!$C$42</f>
        <v>-2.4779471067242382E-6</v>
      </c>
    </row>
    <row r="243" spans="2:11">
      <c r="B243" s="93" t="s">
        <v>2302</v>
      </c>
      <c r="C243" s="95" t="s">
        <v>2303</v>
      </c>
      <c r="D243" s="96" t="s">
        <v>454</v>
      </c>
      <c r="E243" s="96" t="s">
        <v>132</v>
      </c>
      <c r="F243" s="105">
        <v>45005</v>
      </c>
      <c r="G243" s="98">
        <v>362145.41029100009</v>
      </c>
      <c r="H243" s="106">
        <v>-0.81121299999999996</v>
      </c>
      <c r="I243" s="98">
        <v>-2.9377688379999998</v>
      </c>
      <c r="J243" s="99">
        <f t="shared" si="3"/>
        <v>7.2022856433093068E-4</v>
      </c>
      <c r="K243" s="99">
        <f>I243/'סכום נכסי הקרן'!$C$42</f>
        <v>-1.475133868165212E-6</v>
      </c>
    </row>
    <row r="244" spans="2:11">
      <c r="B244" s="93" t="s">
        <v>2304</v>
      </c>
      <c r="C244" s="95" t="s">
        <v>2305</v>
      </c>
      <c r="D244" s="96" t="s">
        <v>454</v>
      </c>
      <c r="E244" s="96" t="s">
        <v>132</v>
      </c>
      <c r="F244" s="105">
        <v>45005</v>
      </c>
      <c r="G244" s="98">
        <v>241570.00629300001</v>
      </c>
      <c r="H244" s="106">
        <v>-0.75290000000000001</v>
      </c>
      <c r="I244" s="98">
        <v>-1.8187797820000005</v>
      </c>
      <c r="J244" s="99">
        <f t="shared" si="3"/>
        <v>4.4589524345141259E-4</v>
      </c>
      <c r="K244" s="99">
        <f>I244/'סכום נכסי הקרן'!$C$42</f>
        <v>-9.1325894006992726E-7</v>
      </c>
    </row>
    <row r="245" spans="2:11">
      <c r="B245" s="93" t="s">
        <v>2306</v>
      </c>
      <c r="C245" s="95" t="s">
        <v>2307</v>
      </c>
      <c r="D245" s="96" t="s">
        <v>454</v>
      </c>
      <c r="E245" s="96" t="s">
        <v>132</v>
      </c>
      <c r="F245" s="105">
        <v>45005</v>
      </c>
      <c r="G245" s="98">
        <v>375745.65632300003</v>
      </c>
      <c r="H245" s="106">
        <v>-0.72493300000000005</v>
      </c>
      <c r="I245" s="98">
        <v>-2.7239060429999999</v>
      </c>
      <c r="J245" s="99">
        <f t="shared" si="3"/>
        <v>6.6779758616332505E-4</v>
      </c>
      <c r="K245" s="99">
        <f>I245/'סכום נכסי הקרן'!$C$42</f>
        <v>-1.3677475251812807E-6</v>
      </c>
    </row>
    <row r="246" spans="2:11">
      <c r="B246" s="93" t="s">
        <v>2308</v>
      </c>
      <c r="C246" s="95" t="s">
        <v>2309</v>
      </c>
      <c r="D246" s="96" t="s">
        <v>454</v>
      </c>
      <c r="E246" s="96" t="s">
        <v>133</v>
      </c>
      <c r="F246" s="105">
        <v>44966</v>
      </c>
      <c r="G246" s="98">
        <v>1020286.7393280001</v>
      </c>
      <c r="H246" s="106">
        <v>-3.7370290000000002</v>
      </c>
      <c r="I246" s="98">
        <v>-38.128416013000006</v>
      </c>
      <c r="J246" s="99">
        <f t="shared" si="3"/>
        <v>9.3476293880054642E-3</v>
      </c>
      <c r="K246" s="99">
        <f>I246/'סכום נכסי הקרן'!$C$42</f>
        <v>-1.9145317723010415E-5</v>
      </c>
    </row>
    <row r="247" spans="2:11">
      <c r="B247" s="93" t="s">
        <v>2310</v>
      </c>
      <c r="C247" s="95" t="s">
        <v>2311</v>
      </c>
      <c r="D247" s="96" t="s">
        <v>454</v>
      </c>
      <c r="E247" s="96" t="s">
        <v>133</v>
      </c>
      <c r="F247" s="105">
        <v>44966</v>
      </c>
      <c r="G247" s="98">
        <v>649858.51191100013</v>
      </c>
      <c r="H247" s="106">
        <v>-3.735325</v>
      </c>
      <c r="I247" s="98">
        <v>-24.274324973000002</v>
      </c>
      <c r="J247" s="99">
        <f t="shared" si="3"/>
        <v>5.9511361136598212E-3</v>
      </c>
      <c r="K247" s="99">
        <f>I247/'סכום נכסי הקרן'!$C$42</f>
        <v>-1.2188800708669271E-5</v>
      </c>
    </row>
    <row r="248" spans="2:11">
      <c r="B248" s="93" t="s">
        <v>2312</v>
      </c>
      <c r="C248" s="95" t="s">
        <v>2313</v>
      </c>
      <c r="D248" s="96" t="s">
        <v>454</v>
      </c>
      <c r="E248" s="96" t="s">
        <v>133</v>
      </c>
      <c r="F248" s="105">
        <v>44966</v>
      </c>
      <c r="G248" s="98">
        <v>952682.35022200015</v>
      </c>
      <c r="H248" s="106">
        <v>-3.6918700000000002</v>
      </c>
      <c r="I248" s="98">
        <v>-35.171794763000015</v>
      </c>
      <c r="J248" s="99">
        <f t="shared" si="3"/>
        <v>8.6227789332612038E-3</v>
      </c>
      <c r="K248" s="99">
        <f>I248/'סכום נכסי הקרן'!$C$42</f>
        <v>-1.7660717544535806E-5</v>
      </c>
    </row>
    <row r="249" spans="2:11">
      <c r="B249" s="93" t="s">
        <v>2314</v>
      </c>
      <c r="C249" s="95" t="s">
        <v>2315</v>
      </c>
      <c r="D249" s="96" t="s">
        <v>454</v>
      </c>
      <c r="E249" s="96" t="s">
        <v>134</v>
      </c>
      <c r="F249" s="105">
        <v>45055</v>
      </c>
      <c r="G249" s="98">
        <v>387766.71967300004</v>
      </c>
      <c r="H249" s="106">
        <v>-2.2450290000000002</v>
      </c>
      <c r="I249" s="98">
        <v>-8.7054738190000016</v>
      </c>
      <c r="J249" s="99">
        <f t="shared" si="3"/>
        <v>2.1342492402320443E-3</v>
      </c>
      <c r="K249" s="99">
        <f>I249/'סכום נכסי הקרן'!$C$42</f>
        <v>-4.3712558669438968E-6</v>
      </c>
    </row>
    <row r="250" spans="2:11">
      <c r="B250" s="93" t="s">
        <v>2316</v>
      </c>
      <c r="C250" s="95" t="s">
        <v>2317</v>
      </c>
      <c r="D250" s="96" t="s">
        <v>454</v>
      </c>
      <c r="E250" s="96" t="s">
        <v>134</v>
      </c>
      <c r="F250" s="105">
        <v>45097</v>
      </c>
      <c r="G250" s="98">
        <v>370359.80866500008</v>
      </c>
      <c r="H250" s="106">
        <v>-2.5966619999999998</v>
      </c>
      <c r="I250" s="98">
        <v>-9.6169930710000031</v>
      </c>
      <c r="J250" s="99">
        <f t="shared" si="3"/>
        <v>2.3577188998377008E-3</v>
      </c>
      <c r="K250" s="99">
        <f>I250/'סכום נכסי הקרן'!$C$42</f>
        <v>-4.8289545472203271E-6</v>
      </c>
    </row>
    <row r="251" spans="2:11">
      <c r="B251" s="93" t="s">
        <v>2318</v>
      </c>
      <c r="C251" s="95" t="s">
        <v>2319</v>
      </c>
      <c r="D251" s="96" t="s">
        <v>454</v>
      </c>
      <c r="E251" s="96" t="s">
        <v>130</v>
      </c>
      <c r="F251" s="105">
        <v>45026</v>
      </c>
      <c r="G251" s="98">
        <v>384347.82898500003</v>
      </c>
      <c r="H251" s="106">
        <v>1.573674</v>
      </c>
      <c r="I251" s="98">
        <v>6.048381066000001</v>
      </c>
      <c r="J251" s="99">
        <f t="shared" si="3"/>
        <v>-1.4828317175075044E-3</v>
      </c>
      <c r="K251" s="99">
        <f>I251/'סכום נכסי הקרן'!$C$42</f>
        <v>3.037057117162399E-6</v>
      </c>
    </row>
    <row r="252" spans="2:11">
      <c r="B252" s="93" t="s">
        <v>2320</v>
      </c>
      <c r="C252" s="95" t="s">
        <v>2321</v>
      </c>
      <c r="D252" s="96" t="s">
        <v>454</v>
      </c>
      <c r="E252" s="96" t="s">
        <v>132</v>
      </c>
      <c r="F252" s="105">
        <v>45078</v>
      </c>
      <c r="G252" s="98">
        <v>364226.67319500004</v>
      </c>
      <c r="H252" s="106">
        <v>1.221822</v>
      </c>
      <c r="I252" s="98">
        <v>4.4502027650000002</v>
      </c>
      <c r="J252" s="99">
        <f t="shared" si="3"/>
        <v>-1.0910195203103616E-3</v>
      </c>
      <c r="K252" s="99">
        <f>I252/'סכום נכסי הקרן'!$C$42</f>
        <v>2.2345681981306292E-6</v>
      </c>
    </row>
    <row r="253" spans="2:11">
      <c r="B253" s="93" t="s">
        <v>2322</v>
      </c>
      <c r="C253" s="95" t="s">
        <v>2323</v>
      </c>
      <c r="D253" s="96" t="s">
        <v>454</v>
      </c>
      <c r="E253" s="96" t="s">
        <v>132</v>
      </c>
      <c r="F253" s="105">
        <v>45068</v>
      </c>
      <c r="G253" s="98">
        <v>485635.56426000001</v>
      </c>
      <c r="H253" s="106">
        <v>0.23438200000000001</v>
      </c>
      <c r="I253" s="98">
        <v>1.1382434450000001</v>
      </c>
      <c r="J253" s="99">
        <f t="shared" si="3"/>
        <v>-2.7905376067966951E-4</v>
      </c>
      <c r="K253" s="99">
        <f>I253/'סכום נכסי הקרן'!$C$42</f>
        <v>5.7154308202126387E-7</v>
      </c>
    </row>
    <row r="254" spans="2:11">
      <c r="B254" s="93" t="s">
        <v>2324</v>
      </c>
      <c r="C254" s="95" t="s">
        <v>2325</v>
      </c>
      <c r="D254" s="96" t="s">
        <v>454</v>
      </c>
      <c r="E254" s="96" t="s">
        <v>132</v>
      </c>
      <c r="F254" s="105">
        <v>45068</v>
      </c>
      <c r="G254" s="98">
        <v>192675.91012000004</v>
      </c>
      <c r="H254" s="106">
        <v>0.23438200000000001</v>
      </c>
      <c r="I254" s="98">
        <v>0.45159808200000007</v>
      </c>
      <c r="J254" s="99">
        <f t="shared" si="3"/>
        <v>-1.107145783719631E-4</v>
      </c>
      <c r="K254" s="99">
        <f>I254/'סכום נכסי הקרן'!$C$42</f>
        <v>2.2675971537984255E-7</v>
      </c>
    </row>
    <row r="255" spans="2:11">
      <c r="B255" s="93" t="s">
        <v>2326</v>
      </c>
      <c r="C255" s="95" t="s">
        <v>2327</v>
      </c>
      <c r="D255" s="96" t="s">
        <v>454</v>
      </c>
      <c r="E255" s="96" t="s">
        <v>132</v>
      </c>
      <c r="F255" s="105">
        <v>45097</v>
      </c>
      <c r="G255" s="98">
        <v>449577.1236140001</v>
      </c>
      <c r="H255" s="106">
        <v>-0.68732599999999999</v>
      </c>
      <c r="I255" s="98">
        <v>-3.0900610270000008</v>
      </c>
      <c r="J255" s="99">
        <f t="shared" si="3"/>
        <v>7.57564784670499E-4</v>
      </c>
      <c r="K255" s="99">
        <f>I255/'סכום נכסי הקרן'!$C$42</f>
        <v>-1.5516039303923882E-6</v>
      </c>
    </row>
    <row r="256" spans="2:11">
      <c r="B256" s="93" t="s">
        <v>2328</v>
      </c>
      <c r="C256" s="95" t="s">
        <v>2329</v>
      </c>
      <c r="D256" s="96" t="s">
        <v>454</v>
      </c>
      <c r="E256" s="96" t="s">
        <v>133</v>
      </c>
      <c r="F256" s="105">
        <v>45078</v>
      </c>
      <c r="G256" s="98">
        <v>352783.69260800001</v>
      </c>
      <c r="H256" s="106">
        <v>1.1746160000000001</v>
      </c>
      <c r="I256" s="98">
        <v>4.1438534340000013</v>
      </c>
      <c r="J256" s="99">
        <f t="shared" si="3"/>
        <v>-1.0159143806561196E-3</v>
      </c>
      <c r="K256" s="99">
        <f>I256/'סכום נכסי הקרן'!$C$42</f>
        <v>2.0807418426317038E-6</v>
      </c>
    </row>
    <row r="257" spans="2:11">
      <c r="B257" s="93" t="s">
        <v>2330</v>
      </c>
      <c r="C257" s="95" t="s">
        <v>2331</v>
      </c>
      <c r="D257" s="96" t="s">
        <v>454</v>
      </c>
      <c r="E257" s="96" t="s">
        <v>134</v>
      </c>
      <c r="F257" s="105">
        <v>45077</v>
      </c>
      <c r="G257" s="98">
        <v>471134.17330900003</v>
      </c>
      <c r="H257" s="106">
        <v>-2.266187</v>
      </c>
      <c r="I257" s="98">
        <v>-10.676780300000003</v>
      </c>
      <c r="J257" s="99">
        <f t="shared" si="3"/>
        <v>2.6175381969062079E-3</v>
      </c>
      <c r="K257" s="99">
        <f>I257/'סכום נכסי הקרן'!$C$42</f>
        <v>-5.3611026231088159E-6</v>
      </c>
    </row>
    <row r="258" spans="2:11">
      <c r="B258" s="93" t="s">
        <v>2332</v>
      </c>
      <c r="C258" s="95" t="s">
        <v>2333</v>
      </c>
      <c r="D258" s="96" t="s">
        <v>454</v>
      </c>
      <c r="E258" s="96" t="s">
        <v>134</v>
      </c>
      <c r="F258" s="105">
        <v>45078</v>
      </c>
      <c r="G258" s="98">
        <v>240195.64266100005</v>
      </c>
      <c r="H258" s="106">
        <v>-1.5885640000000001</v>
      </c>
      <c r="I258" s="98">
        <v>-3.8156617410000009</v>
      </c>
      <c r="J258" s="99">
        <f t="shared" si="3"/>
        <v>9.3545432919895732E-4</v>
      </c>
      <c r="K258" s="99">
        <f>I258/'סכום נכסי הקרן'!$C$42</f>
        <v>-1.9159478413704036E-6</v>
      </c>
    </row>
    <row r="259" spans="2:11">
      <c r="B259" s="93" t="s">
        <v>2334</v>
      </c>
      <c r="C259" s="95" t="s">
        <v>2335</v>
      </c>
      <c r="D259" s="96" t="s">
        <v>454</v>
      </c>
      <c r="E259" s="96" t="s">
        <v>134</v>
      </c>
      <c r="F259" s="105">
        <v>45083</v>
      </c>
      <c r="G259" s="98">
        <v>485048.76217300014</v>
      </c>
      <c r="H259" s="106">
        <v>0.66752199999999995</v>
      </c>
      <c r="I259" s="98">
        <v>3.2378085640000003</v>
      </c>
      <c r="J259" s="99">
        <f t="shared" si="3"/>
        <v>-7.937868301495383E-4</v>
      </c>
      <c r="K259" s="99">
        <f>I259/'סכום נכסי הקרן'!$C$42</f>
        <v>1.6257919988842128E-6</v>
      </c>
    </row>
    <row r="260" spans="2:11">
      <c r="B260" s="93" t="s">
        <v>2336</v>
      </c>
      <c r="C260" s="95" t="s">
        <v>2337</v>
      </c>
      <c r="D260" s="96" t="s">
        <v>454</v>
      </c>
      <c r="E260" s="96" t="s">
        <v>134</v>
      </c>
      <c r="F260" s="105">
        <v>45084</v>
      </c>
      <c r="G260" s="98">
        <v>374316.13423100003</v>
      </c>
      <c r="H260" s="106">
        <v>0.98641900000000005</v>
      </c>
      <c r="I260" s="98">
        <v>3.6923237520000001</v>
      </c>
      <c r="J260" s="99">
        <f t="shared" si="3"/>
        <v>-9.0521657134820337E-4</v>
      </c>
      <c r="K260" s="99">
        <f>I260/'סכום נכסי הקרן'!$C$42</f>
        <v>1.8540164727576328E-6</v>
      </c>
    </row>
    <row r="261" spans="2:11">
      <c r="B261" s="93" t="s">
        <v>2338</v>
      </c>
      <c r="C261" s="95" t="s">
        <v>2339</v>
      </c>
      <c r="D261" s="96" t="s">
        <v>454</v>
      </c>
      <c r="E261" s="96" t="s">
        <v>134</v>
      </c>
      <c r="F261" s="105">
        <v>45085</v>
      </c>
      <c r="G261" s="98">
        <v>374539.70665700006</v>
      </c>
      <c r="H261" s="106">
        <v>1.0455220000000001</v>
      </c>
      <c r="I261" s="98">
        <v>3.915896178000001</v>
      </c>
      <c r="J261" s="99">
        <f t="shared" si="3"/>
        <v>-9.6002797969290711E-4</v>
      </c>
      <c r="K261" s="99">
        <f>I261/'סכום נכסי הקרן'!$C$42</f>
        <v>1.9662782863198548E-6</v>
      </c>
    </row>
    <row r="262" spans="2:11">
      <c r="B262" s="93" t="s">
        <v>2340</v>
      </c>
      <c r="C262" s="95" t="s">
        <v>2341</v>
      </c>
      <c r="D262" s="96" t="s">
        <v>454</v>
      </c>
      <c r="E262" s="96" t="s">
        <v>134</v>
      </c>
      <c r="F262" s="105">
        <v>45089</v>
      </c>
      <c r="G262" s="98">
        <v>264329.67925900006</v>
      </c>
      <c r="H262" s="106">
        <v>1.851102</v>
      </c>
      <c r="I262" s="98">
        <v>4.8930119430000003</v>
      </c>
      <c r="J262" s="99">
        <f t="shared" si="3"/>
        <v>-1.1995793955524923E-3</v>
      </c>
      <c r="K262" s="99">
        <f>I262/'סכום נכסי הקרן'!$C$42</f>
        <v>2.456914765073892E-6</v>
      </c>
    </row>
    <row r="263" spans="2:11">
      <c r="B263" s="93" t="s">
        <v>2342</v>
      </c>
      <c r="C263" s="95" t="s">
        <v>2343</v>
      </c>
      <c r="D263" s="96" t="s">
        <v>454</v>
      </c>
      <c r="E263" s="96" t="s">
        <v>134</v>
      </c>
      <c r="F263" s="105">
        <v>45090</v>
      </c>
      <c r="G263" s="98">
        <v>227373.15724200002</v>
      </c>
      <c r="H263" s="106">
        <v>2.1985320000000002</v>
      </c>
      <c r="I263" s="98">
        <v>4.9988709490000014</v>
      </c>
      <c r="J263" s="99">
        <f t="shared" si="3"/>
        <v>-1.2255319752540272E-3</v>
      </c>
      <c r="K263" s="99">
        <f>I263/'סכום נכסי הקרן'!$C$42</f>
        <v>2.5100694595416896E-6</v>
      </c>
    </row>
    <row r="264" spans="2:11">
      <c r="B264" s="93" t="s">
        <v>2344</v>
      </c>
      <c r="C264" s="95" t="s">
        <v>2345</v>
      </c>
      <c r="D264" s="96" t="s">
        <v>454</v>
      </c>
      <c r="E264" s="96" t="s">
        <v>134</v>
      </c>
      <c r="F264" s="105">
        <v>45090</v>
      </c>
      <c r="G264" s="98">
        <v>341703.62445000006</v>
      </c>
      <c r="H264" s="106">
        <v>2.3828239999999998</v>
      </c>
      <c r="I264" s="98">
        <v>8.1421950259999996</v>
      </c>
      <c r="J264" s="99">
        <f t="shared" si="3"/>
        <v>-1.996154822743213E-3</v>
      </c>
      <c r="K264" s="99">
        <f>I264/'סכום נכסי הקרן'!$C$42</f>
        <v>4.0884182202149593E-6</v>
      </c>
    </row>
    <row r="265" spans="2:11">
      <c r="B265" s="93" t="s">
        <v>2346</v>
      </c>
      <c r="C265" s="95" t="s">
        <v>2347</v>
      </c>
      <c r="D265" s="96" t="s">
        <v>454</v>
      </c>
      <c r="E265" s="96" t="s">
        <v>132</v>
      </c>
      <c r="F265" s="105">
        <v>45078</v>
      </c>
      <c r="G265" s="98">
        <v>1178653.7083530002</v>
      </c>
      <c r="H265" s="106">
        <v>-1.6122620000000001</v>
      </c>
      <c r="I265" s="98">
        <v>-19.002990387000001</v>
      </c>
      <c r="J265" s="99">
        <f t="shared" si="3"/>
        <v>4.6588064749645518E-3</v>
      </c>
      <c r="K265" s="99">
        <f>I265/'סכום נכסי הקרן'!$C$42</f>
        <v>-9.5419198248986443E-6</v>
      </c>
    </row>
    <row r="266" spans="2:11">
      <c r="B266" s="93" t="s">
        <v>2348</v>
      </c>
      <c r="C266" s="95" t="s">
        <v>2349</v>
      </c>
      <c r="D266" s="96" t="s">
        <v>454</v>
      </c>
      <c r="E266" s="96" t="s">
        <v>132</v>
      </c>
      <c r="F266" s="105">
        <v>45078</v>
      </c>
      <c r="G266" s="98">
        <v>300676.96641700005</v>
      </c>
      <c r="H266" s="106">
        <v>-1.6122620000000001</v>
      </c>
      <c r="I266" s="98">
        <v>-4.847701637000001</v>
      </c>
      <c r="J266" s="99">
        <f t="shared" si="3"/>
        <v>1.1884710414105132E-3</v>
      </c>
      <c r="K266" s="99">
        <f>I266/'סכום נכסי הקרן'!$C$42</f>
        <v>-2.4341632244853443E-6</v>
      </c>
    </row>
    <row r="267" spans="2:11">
      <c r="B267" s="93" t="s">
        <v>2350</v>
      </c>
      <c r="C267" s="95" t="s">
        <v>2351</v>
      </c>
      <c r="D267" s="96" t="s">
        <v>454</v>
      </c>
      <c r="E267" s="96" t="s">
        <v>132</v>
      </c>
      <c r="F267" s="105">
        <v>45106</v>
      </c>
      <c r="G267" s="98">
        <v>244487.62645200003</v>
      </c>
      <c r="H267" s="106">
        <v>0.64989399999999997</v>
      </c>
      <c r="I267" s="98">
        <v>1.5889111350000003</v>
      </c>
      <c r="J267" s="99">
        <f t="shared" si="3"/>
        <v>-3.895402425160042E-4</v>
      </c>
      <c r="K267" s="99">
        <f>I267/'סכום נכסי הקרן'!$C$42</f>
        <v>7.9783562219926032E-7</v>
      </c>
    </row>
    <row r="268" spans="2:11">
      <c r="B268" s="93" t="s">
        <v>2352</v>
      </c>
      <c r="C268" s="95" t="s">
        <v>2353</v>
      </c>
      <c r="D268" s="96" t="s">
        <v>454</v>
      </c>
      <c r="E268" s="96" t="s">
        <v>132</v>
      </c>
      <c r="F268" s="105">
        <v>45097</v>
      </c>
      <c r="G268" s="98">
        <v>454705.94165499997</v>
      </c>
      <c r="H268" s="106">
        <v>0.67651300000000003</v>
      </c>
      <c r="I268" s="98">
        <v>3.0761440980000003</v>
      </c>
      <c r="J268" s="99">
        <f t="shared" ref="J268:J322" si="4">IFERROR(I268/$I$11,0)</f>
        <v>-7.5415288593159427E-4</v>
      </c>
      <c r="K268" s="99">
        <f>I268/'סכום נכסי הקרן'!$C$42</f>
        <v>1.5446158607242766E-6</v>
      </c>
    </row>
    <row r="269" spans="2:11">
      <c r="B269" s="93" t="s">
        <v>2354</v>
      </c>
      <c r="C269" s="95" t="s">
        <v>2355</v>
      </c>
      <c r="D269" s="96" t="s">
        <v>454</v>
      </c>
      <c r="E269" s="96" t="s">
        <v>132</v>
      </c>
      <c r="F269" s="105">
        <v>45019</v>
      </c>
      <c r="G269" s="98">
        <v>1105627.1289870001</v>
      </c>
      <c r="H269" s="106">
        <v>0.80037899999999995</v>
      </c>
      <c r="I269" s="98">
        <v>8.849211372000001</v>
      </c>
      <c r="J269" s="99">
        <f t="shared" si="4"/>
        <v>-2.1694881909958179E-3</v>
      </c>
      <c r="K269" s="99">
        <f>I269/'סכום נכסי הקרן'!$C$42</f>
        <v>4.4434304130875067E-6</v>
      </c>
    </row>
    <row r="270" spans="2:11">
      <c r="B270" s="93" t="s">
        <v>2356</v>
      </c>
      <c r="C270" s="95" t="s">
        <v>2357</v>
      </c>
      <c r="D270" s="96" t="s">
        <v>454</v>
      </c>
      <c r="E270" s="96" t="s">
        <v>132</v>
      </c>
      <c r="F270" s="105">
        <v>45019</v>
      </c>
      <c r="G270" s="98">
        <v>840982.45575700013</v>
      </c>
      <c r="H270" s="106">
        <v>0.81842999999999999</v>
      </c>
      <c r="I270" s="98">
        <v>6.8828493750000019</v>
      </c>
      <c r="J270" s="99">
        <f t="shared" si="4"/>
        <v>-1.687411432697039E-3</v>
      </c>
      <c r="K270" s="99">
        <f>I270/'סכום נכסי הקרן'!$C$42</f>
        <v>3.4560664172115048E-6</v>
      </c>
    </row>
    <row r="271" spans="2:11">
      <c r="B271" s="93" t="s">
        <v>2358</v>
      </c>
      <c r="C271" s="95" t="s">
        <v>2359</v>
      </c>
      <c r="D271" s="96" t="s">
        <v>454</v>
      </c>
      <c r="E271" s="96" t="s">
        <v>132</v>
      </c>
      <c r="F271" s="105">
        <v>45036</v>
      </c>
      <c r="G271" s="98">
        <v>369089.01091100008</v>
      </c>
      <c r="H271" s="106">
        <v>1.147578</v>
      </c>
      <c r="I271" s="98">
        <v>4.2355859860000011</v>
      </c>
      <c r="J271" s="99">
        <f t="shared" si="4"/>
        <v>-1.0384036941020172E-3</v>
      </c>
      <c r="K271" s="99">
        <f>I271/'סכום נכסי הקרן'!$C$42</f>
        <v>2.1268032592135986E-6</v>
      </c>
    </row>
    <row r="272" spans="2:11">
      <c r="B272" s="93" t="s">
        <v>2360</v>
      </c>
      <c r="C272" s="95" t="s">
        <v>2361</v>
      </c>
      <c r="D272" s="96" t="s">
        <v>454</v>
      </c>
      <c r="E272" s="96" t="s">
        <v>132</v>
      </c>
      <c r="F272" s="105">
        <v>45036</v>
      </c>
      <c r="G272" s="98">
        <v>1939326.5128700002</v>
      </c>
      <c r="H272" s="106">
        <v>1.1700280000000001</v>
      </c>
      <c r="I272" s="98">
        <v>22.690662805000002</v>
      </c>
      <c r="J272" s="99">
        <f t="shared" si="4"/>
        <v>-5.562882717105872E-3</v>
      </c>
      <c r="K272" s="99">
        <f>I272/'סכום נכסי הקרן'!$C$42</f>
        <v>1.1393600735978722E-5</v>
      </c>
    </row>
    <row r="273" spans="2:11">
      <c r="B273" s="93" t="s">
        <v>2362</v>
      </c>
      <c r="C273" s="95" t="s">
        <v>2363</v>
      </c>
      <c r="D273" s="96" t="s">
        <v>454</v>
      </c>
      <c r="E273" s="96" t="s">
        <v>132</v>
      </c>
      <c r="F273" s="105">
        <v>45056</v>
      </c>
      <c r="G273" s="98">
        <v>246656.27898500004</v>
      </c>
      <c r="H273" s="106">
        <v>1.1768559999999999</v>
      </c>
      <c r="I273" s="98">
        <v>2.9027903890000002</v>
      </c>
      <c r="J273" s="99">
        <f t="shared" si="4"/>
        <v>-7.1165318638426308E-4</v>
      </c>
      <c r="K273" s="99">
        <f>I273/'סכום נכסי הקרן'!$C$42</f>
        <v>1.4575702348022425E-6</v>
      </c>
    </row>
    <row r="274" spans="2:11">
      <c r="B274" s="93" t="s">
        <v>2364</v>
      </c>
      <c r="C274" s="95" t="s">
        <v>2365</v>
      </c>
      <c r="D274" s="96" t="s">
        <v>454</v>
      </c>
      <c r="E274" s="96" t="s">
        <v>132</v>
      </c>
      <c r="F274" s="105">
        <v>45056</v>
      </c>
      <c r="G274" s="98">
        <v>678310.91544899996</v>
      </c>
      <c r="H274" s="106">
        <v>1.1777519999999999</v>
      </c>
      <c r="I274" s="98">
        <v>7.9888217730000024</v>
      </c>
      <c r="J274" s="99">
        <f t="shared" si="4"/>
        <v>-1.9585535668560565E-3</v>
      </c>
      <c r="K274" s="99">
        <f>I274/'סכום נכסי הקרן'!$C$42</f>
        <v>4.0114053262648031E-6</v>
      </c>
    </row>
    <row r="275" spans="2:11">
      <c r="B275" s="93" t="s">
        <v>2366</v>
      </c>
      <c r="C275" s="95" t="s">
        <v>2367</v>
      </c>
      <c r="D275" s="96" t="s">
        <v>454</v>
      </c>
      <c r="E275" s="96" t="s">
        <v>132</v>
      </c>
      <c r="F275" s="105">
        <v>45029</v>
      </c>
      <c r="G275" s="98">
        <v>1528216.0343670002</v>
      </c>
      <c r="H275" s="106">
        <v>1.7171430000000001</v>
      </c>
      <c r="I275" s="98">
        <v>26.241655037000005</v>
      </c>
      <c r="J275" s="99">
        <f t="shared" si="4"/>
        <v>-6.4334502049633521E-3</v>
      </c>
      <c r="K275" s="99">
        <f>I275/'סכום נכסי הקרן'!$C$42</f>
        <v>1.3176650797392297E-5</v>
      </c>
    </row>
    <row r="276" spans="2:11">
      <c r="B276" s="93" t="s">
        <v>2368</v>
      </c>
      <c r="C276" s="95" t="s">
        <v>2369</v>
      </c>
      <c r="D276" s="96" t="s">
        <v>454</v>
      </c>
      <c r="E276" s="96" t="s">
        <v>132</v>
      </c>
      <c r="F276" s="105">
        <v>45029</v>
      </c>
      <c r="G276" s="98">
        <v>1768829.4446750004</v>
      </c>
      <c r="H276" s="106">
        <v>1.7198</v>
      </c>
      <c r="I276" s="98">
        <v>30.420332384000005</v>
      </c>
      <c r="J276" s="99">
        <f t="shared" si="4"/>
        <v>-7.4579020772491574E-3</v>
      </c>
      <c r="K276" s="99">
        <f>I276/'סכום נכסי הקרן'!$C$42</f>
        <v>1.5274878676646034E-5</v>
      </c>
    </row>
    <row r="277" spans="2:11">
      <c r="B277" s="93" t="s">
        <v>2370</v>
      </c>
      <c r="C277" s="95" t="s">
        <v>2371</v>
      </c>
      <c r="D277" s="96" t="s">
        <v>454</v>
      </c>
      <c r="E277" s="96" t="s">
        <v>132</v>
      </c>
      <c r="F277" s="105">
        <v>45099</v>
      </c>
      <c r="G277" s="98">
        <v>237116.95600100004</v>
      </c>
      <c r="H277" s="106">
        <v>1.1961379999999999</v>
      </c>
      <c r="I277" s="98">
        <v>2.8362470170000003</v>
      </c>
      <c r="J277" s="99">
        <f t="shared" si="4"/>
        <v>-6.9533929651608448E-4</v>
      </c>
      <c r="K277" s="99">
        <f>I277/'סכום נכסי הקרן'!$C$42</f>
        <v>1.4241569925929124E-6</v>
      </c>
    </row>
    <row r="278" spans="2:11">
      <c r="B278" s="93" t="s">
        <v>2372</v>
      </c>
      <c r="C278" s="95" t="s">
        <v>2373</v>
      </c>
      <c r="D278" s="96" t="s">
        <v>454</v>
      </c>
      <c r="E278" s="96" t="s">
        <v>133</v>
      </c>
      <c r="F278" s="105">
        <v>45064</v>
      </c>
      <c r="G278" s="98">
        <v>278555.592726</v>
      </c>
      <c r="H278" s="106">
        <v>-1.3428929999999999</v>
      </c>
      <c r="I278" s="98">
        <v>-3.740702257000001</v>
      </c>
      <c r="J278" s="99">
        <f t="shared" si="4"/>
        <v>9.1707713054194463E-4</v>
      </c>
      <c r="K278" s="99">
        <f>I278/'סכום נכסי הקרן'!$C$42</f>
        <v>-1.8783086397564787E-6</v>
      </c>
    </row>
    <row r="279" spans="2:11">
      <c r="B279" s="93" t="s">
        <v>2374</v>
      </c>
      <c r="C279" s="95" t="s">
        <v>2375</v>
      </c>
      <c r="D279" s="96" t="s">
        <v>454</v>
      </c>
      <c r="E279" s="96" t="s">
        <v>133</v>
      </c>
      <c r="F279" s="105">
        <v>45064</v>
      </c>
      <c r="G279" s="98">
        <v>599774.17007200012</v>
      </c>
      <c r="H279" s="106">
        <v>-1.1942600000000001</v>
      </c>
      <c r="I279" s="98">
        <v>-7.1628641710000007</v>
      </c>
      <c r="J279" s="99">
        <f t="shared" si="4"/>
        <v>1.7560603515315771E-3</v>
      </c>
      <c r="K279" s="99">
        <f>I279/'סכום נכסי הקרן'!$C$42</f>
        <v>-3.5966694843500945E-6</v>
      </c>
    </row>
    <row r="280" spans="2:11">
      <c r="B280" s="93" t="s">
        <v>2376</v>
      </c>
      <c r="C280" s="95" t="s">
        <v>2377</v>
      </c>
      <c r="D280" s="96" t="s">
        <v>454</v>
      </c>
      <c r="E280" s="96" t="s">
        <v>133</v>
      </c>
      <c r="F280" s="105">
        <v>45064</v>
      </c>
      <c r="G280" s="98">
        <v>837041.74859899993</v>
      </c>
      <c r="H280" s="106">
        <v>-1.1764209999999999</v>
      </c>
      <c r="I280" s="98">
        <v>-9.8471363820000022</v>
      </c>
      <c r="J280" s="99">
        <f t="shared" si="4"/>
        <v>2.414141237881405E-3</v>
      </c>
      <c r="K280" s="99">
        <f>I280/'סכום נכסי הקרן'!$C$42</f>
        <v>-4.944515781377505E-6</v>
      </c>
    </row>
    <row r="281" spans="2:11">
      <c r="B281" s="93" t="s">
        <v>2378</v>
      </c>
      <c r="C281" s="95" t="s">
        <v>2379</v>
      </c>
      <c r="D281" s="96" t="s">
        <v>454</v>
      </c>
      <c r="E281" s="96" t="s">
        <v>130</v>
      </c>
      <c r="F281" s="105">
        <v>45069</v>
      </c>
      <c r="G281" s="98">
        <v>122197.43436500002</v>
      </c>
      <c r="H281" s="106">
        <v>4.7532589999999999</v>
      </c>
      <c r="I281" s="98">
        <v>5.808360447000001</v>
      </c>
      <c r="J281" s="99">
        <f t="shared" si="4"/>
        <v>-1.423987841299096E-3</v>
      </c>
      <c r="K281" s="99">
        <f>I281/'סכום נכסי הקרן'!$C$42</f>
        <v>2.9165362172314432E-6</v>
      </c>
    </row>
    <row r="282" spans="2:11">
      <c r="B282" s="93" t="s">
        <v>2380</v>
      </c>
      <c r="C282" s="95" t="s">
        <v>2381</v>
      </c>
      <c r="D282" s="96" t="s">
        <v>454</v>
      </c>
      <c r="E282" s="96" t="s">
        <v>130</v>
      </c>
      <c r="F282" s="105">
        <v>45070</v>
      </c>
      <c r="G282" s="98">
        <v>119196.07267700002</v>
      </c>
      <c r="H282" s="106">
        <v>4.6986379999999999</v>
      </c>
      <c r="I282" s="98">
        <v>5.600591842</v>
      </c>
      <c r="J282" s="99">
        <f t="shared" si="4"/>
        <v>-1.3730509254476551E-3</v>
      </c>
      <c r="K282" s="99">
        <f>I282/'סכום נכסי הקרן'!$C$42</f>
        <v>2.8122099332799824E-6</v>
      </c>
    </row>
    <row r="283" spans="2:11">
      <c r="B283" s="93" t="s">
        <v>2382</v>
      </c>
      <c r="C283" s="95" t="s">
        <v>2383</v>
      </c>
      <c r="D283" s="96" t="s">
        <v>454</v>
      </c>
      <c r="E283" s="96" t="s">
        <v>130</v>
      </c>
      <c r="F283" s="105">
        <v>45083</v>
      </c>
      <c r="G283" s="98">
        <v>282900.75590800005</v>
      </c>
      <c r="H283" s="106">
        <v>4.0065410000000004</v>
      </c>
      <c r="I283" s="98">
        <v>11.334535030000003</v>
      </c>
      <c r="J283" s="99">
        <f t="shared" si="4"/>
        <v>-2.778794500922385E-3</v>
      </c>
      <c r="K283" s="99">
        <f>I283/'סכום נכסי הקרן'!$C$42</f>
        <v>5.6913792148604733E-6</v>
      </c>
    </row>
    <row r="284" spans="2:11">
      <c r="B284" s="93" t="s">
        <v>2384</v>
      </c>
      <c r="C284" s="95" t="s">
        <v>2385</v>
      </c>
      <c r="D284" s="96" t="s">
        <v>454</v>
      </c>
      <c r="E284" s="96" t="s">
        <v>130</v>
      </c>
      <c r="F284" s="105">
        <v>45084</v>
      </c>
      <c r="G284" s="98">
        <v>242416.24904400003</v>
      </c>
      <c r="H284" s="106">
        <v>3.978885</v>
      </c>
      <c r="I284" s="98">
        <v>9.6454634790000018</v>
      </c>
      <c r="J284" s="99">
        <f t="shared" si="4"/>
        <v>-2.364698755030703E-3</v>
      </c>
      <c r="K284" s="99">
        <f>I284/'סכום נכסי הקרן'!$C$42</f>
        <v>4.8432503156749592E-6</v>
      </c>
    </row>
    <row r="285" spans="2:11">
      <c r="B285" s="93" t="s">
        <v>2386</v>
      </c>
      <c r="C285" s="95" t="s">
        <v>2387</v>
      </c>
      <c r="D285" s="96" t="s">
        <v>454</v>
      </c>
      <c r="E285" s="96" t="s">
        <v>130</v>
      </c>
      <c r="F285" s="105">
        <v>45090</v>
      </c>
      <c r="G285" s="98">
        <v>282680.00798700005</v>
      </c>
      <c r="H285" s="106">
        <v>3.9318689999999998</v>
      </c>
      <c r="I285" s="98">
        <v>11.114608466000004</v>
      </c>
      <c r="J285" s="99">
        <f t="shared" si="4"/>
        <v>-2.7248769185043657E-3</v>
      </c>
      <c r="K285" s="99">
        <f>I285/'סכום נכסי הקרן'!$C$42</f>
        <v>5.5809480880579753E-6</v>
      </c>
    </row>
    <row r="286" spans="2:11">
      <c r="B286" s="93" t="s">
        <v>2388</v>
      </c>
      <c r="C286" s="95" t="s">
        <v>2389</v>
      </c>
      <c r="D286" s="96" t="s">
        <v>454</v>
      </c>
      <c r="E286" s="96" t="s">
        <v>130</v>
      </c>
      <c r="F286" s="105">
        <v>45089</v>
      </c>
      <c r="G286" s="98">
        <v>282655.50176000007</v>
      </c>
      <c r="H286" s="106">
        <v>3.9235720000000001</v>
      </c>
      <c r="I286" s="98">
        <v>11.090193360000001</v>
      </c>
      <c r="J286" s="99">
        <f t="shared" si="4"/>
        <v>-2.7188912682670442E-3</v>
      </c>
      <c r="K286" s="99">
        <f>I286/'סכום נכסי הקרן'!$C$42</f>
        <v>5.5686885973555122E-6</v>
      </c>
    </row>
    <row r="287" spans="2:11">
      <c r="B287" s="93" t="s">
        <v>2390</v>
      </c>
      <c r="C287" s="95" t="s">
        <v>2391</v>
      </c>
      <c r="D287" s="96" t="s">
        <v>454</v>
      </c>
      <c r="E287" s="96" t="s">
        <v>130</v>
      </c>
      <c r="F287" s="105">
        <v>45076</v>
      </c>
      <c r="G287" s="98">
        <v>338134.73322100006</v>
      </c>
      <c r="H287" s="106">
        <v>3.8544320000000001</v>
      </c>
      <c r="I287" s="98">
        <v>13.033173034000001</v>
      </c>
      <c r="J287" s="99">
        <f t="shared" si="4"/>
        <v>-3.1952355752213955E-3</v>
      </c>
      <c r="K287" s="99">
        <f>I287/'סכום נכסי הקרן'!$C$42</f>
        <v>6.5443116910449558E-6</v>
      </c>
    </row>
    <row r="288" spans="2:11">
      <c r="B288" s="93" t="s">
        <v>2392</v>
      </c>
      <c r="C288" s="95" t="s">
        <v>2393</v>
      </c>
      <c r="D288" s="96" t="s">
        <v>454</v>
      </c>
      <c r="E288" s="96" t="s">
        <v>130</v>
      </c>
      <c r="F288" s="105">
        <v>45085</v>
      </c>
      <c r="G288" s="98">
        <v>322801.65469000005</v>
      </c>
      <c r="H288" s="106">
        <v>3.8544320000000001</v>
      </c>
      <c r="I288" s="98">
        <v>12.442169960000001</v>
      </c>
      <c r="J288" s="99">
        <f t="shared" si="4"/>
        <v>-3.0503442243443916E-3</v>
      </c>
      <c r="K288" s="99">
        <f>I288/'סכום נכסי הקרן'!$C$42</f>
        <v>6.247552926580469E-6</v>
      </c>
    </row>
    <row r="289" spans="2:11">
      <c r="B289" s="93" t="s">
        <v>2394</v>
      </c>
      <c r="C289" s="95" t="s">
        <v>2395</v>
      </c>
      <c r="D289" s="96" t="s">
        <v>454</v>
      </c>
      <c r="E289" s="96" t="s">
        <v>130</v>
      </c>
      <c r="F289" s="105">
        <v>45082</v>
      </c>
      <c r="G289" s="98">
        <v>225895.92691000004</v>
      </c>
      <c r="H289" s="106">
        <v>3.8267760000000002</v>
      </c>
      <c r="I289" s="98">
        <v>8.6445303930000001</v>
      </c>
      <c r="J289" s="99">
        <f t="shared" si="4"/>
        <v>-2.1193082429535547E-3</v>
      </c>
      <c r="K289" s="99">
        <f>I289/'סכום נכסי הקרן'!$C$42</f>
        <v>4.3406545103729606E-6</v>
      </c>
    </row>
    <row r="290" spans="2:11">
      <c r="B290" s="93" t="s">
        <v>2396</v>
      </c>
      <c r="C290" s="95" t="s">
        <v>2397</v>
      </c>
      <c r="D290" s="96" t="s">
        <v>454</v>
      </c>
      <c r="E290" s="96" t="s">
        <v>130</v>
      </c>
      <c r="F290" s="105">
        <v>45078</v>
      </c>
      <c r="G290" s="98">
        <v>282365.83295700006</v>
      </c>
      <c r="H290" s="106">
        <v>3.825393</v>
      </c>
      <c r="I290" s="98">
        <v>10.801602447</v>
      </c>
      <c r="J290" s="99">
        <f t="shared" si="4"/>
        <v>-2.648139813537051E-3</v>
      </c>
      <c r="K290" s="99">
        <f>I290/'סכום נכסי הקרן'!$C$42</f>
        <v>5.4237792279373112E-6</v>
      </c>
    </row>
    <row r="291" spans="2:11">
      <c r="B291" s="93" t="s">
        <v>2398</v>
      </c>
      <c r="C291" s="95" t="s">
        <v>2399</v>
      </c>
      <c r="D291" s="96" t="s">
        <v>454</v>
      </c>
      <c r="E291" s="96" t="s">
        <v>130</v>
      </c>
      <c r="F291" s="105">
        <v>45091</v>
      </c>
      <c r="G291" s="98">
        <v>225619.113641</v>
      </c>
      <c r="H291" s="106">
        <v>3.7092369999999999</v>
      </c>
      <c r="I291" s="98">
        <v>8.3687471280000025</v>
      </c>
      <c r="J291" s="99">
        <f t="shared" si="4"/>
        <v>-2.0516967336856344E-3</v>
      </c>
      <c r="K291" s="99">
        <f>I291/'סכום נכסי הקרן'!$C$42</f>
        <v>4.2021762103745055E-6</v>
      </c>
    </row>
    <row r="292" spans="2:11">
      <c r="B292" s="93" t="s">
        <v>2400</v>
      </c>
      <c r="C292" s="95" t="s">
        <v>2401</v>
      </c>
      <c r="D292" s="96" t="s">
        <v>454</v>
      </c>
      <c r="E292" s="96" t="s">
        <v>130</v>
      </c>
      <c r="F292" s="105">
        <v>45085</v>
      </c>
      <c r="G292" s="98">
        <v>24143.890463000003</v>
      </c>
      <c r="H292" s="106">
        <v>3.5916980000000001</v>
      </c>
      <c r="I292" s="98">
        <v>0.86717559600000027</v>
      </c>
      <c r="J292" s="99">
        <f t="shared" si="4"/>
        <v>-2.1259829107422078E-4</v>
      </c>
      <c r="K292" s="99">
        <f>I292/'סכום נכסי הקרן'!$C$42</f>
        <v>4.3543252102055068E-7</v>
      </c>
    </row>
    <row r="293" spans="2:11">
      <c r="B293" s="93" t="s">
        <v>2402</v>
      </c>
      <c r="C293" s="95" t="s">
        <v>2403</v>
      </c>
      <c r="D293" s="96" t="s">
        <v>454</v>
      </c>
      <c r="E293" s="96" t="s">
        <v>130</v>
      </c>
      <c r="F293" s="105">
        <v>45077</v>
      </c>
      <c r="G293" s="98">
        <v>481767.90546400013</v>
      </c>
      <c r="H293" s="106">
        <v>3.3704480000000001</v>
      </c>
      <c r="I293" s="98">
        <v>16.237737314</v>
      </c>
      <c r="J293" s="99">
        <f t="shared" si="4"/>
        <v>-3.9808721783592569E-3</v>
      </c>
      <c r="K293" s="99">
        <f>I293/'סכום נכסי הקרן'!$C$42</f>
        <v>8.1534108281161583E-6</v>
      </c>
    </row>
    <row r="294" spans="2:11">
      <c r="B294" s="93" t="s">
        <v>2404</v>
      </c>
      <c r="C294" s="95" t="s">
        <v>2405</v>
      </c>
      <c r="D294" s="96" t="s">
        <v>454</v>
      </c>
      <c r="E294" s="96" t="s">
        <v>132</v>
      </c>
      <c r="F294" s="105">
        <v>44994</v>
      </c>
      <c r="G294" s="98">
        <v>160740.00000000003</v>
      </c>
      <c r="H294" s="106">
        <v>2.1265580000000002</v>
      </c>
      <c r="I294" s="98">
        <v>3.4182300000000003</v>
      </c>
      <c r="J294" s="99">
        <f t="shared" si="4"/>
        <v>-8.3801926605258574E-4</v>
      </c>
      <c r="K294" s="99">
        <f>I294/'סכום נכסי הקרן'!$C$42</f>
        <v>1.7163865233219461E-6</v>
      </c>
    </row>
    <row r="295" spans="2:11">
      <c r="B295" s="93" t="s">
        <v>2406</v>
      </c>
      <c r="C295" s="95" t="s">
        <v>2407</v>
      </c>
      <c r="D295" s="96" t="s">
        <v>454</v>
      </c>
      <c r="E295" s="96" t="s">
        <v>132</v>
      </c>
      <c r="F295" s="105">
        <v>45063</v>
      </c>
      <c r="G295" s="98">
        <v>562590.00000000012</v>
      </c>
      <c r="H295" s="106">
        <v>6.5941E-2</v>
      </c>
      <c r="I295" s="98">
        <v>0.37098000000000009</v>
      </c>
      <c r="J295" s="99">
        <f t="shared" si="4"/>
        <v>-9.0950107898002261E-5</v>
      </c>
      <c r="K295" s="99">
        <f>I295/'סכום נכסי הקרן'!$C$42</f>
        <v>1.8627917735845032E-7</v>
      </c>
    </row>
    <row r="296" spans="2:11">
      <c r="B296" s="93" t="s">
        <v>2408</v>
      </c>
      <c r="C296" s="95" t="s">
        <v>2409</v>
      </c>
      <c r="D296" s="96" t="s">
        <v>454</v>
      </c>
      <c r="E296" s="96" t="s">
        <v>132</v>
      </c>
      <c r="F296" s="105">
        <v>45056</v>
      </c>
      <c r="G296" s="98">
        <v>3070.9984990000003</v>
      </c>
      <c r="H296" s="106">
        <v>1.141014</v>
      </c>
      <c r="I296" s="98">
        <v>3.5040514000000009E-2</v>
      </c>
      <c r="J296" s="99">
        <f t="shared" si="4"/>
        <v>-8.5905939109964399E-6</v>
      </c>
      <c r="K296" s="99">
        <f>I296/'סכום נכסי הקרן'!$C$42</f>
        <v>1.7594797892439652E-8</v>
      </c>
    </row>
    <row r="297" spans="2:11">
      <c r="B297" s="93" t="s">
        <v>2370</v>
      </c>
      <c r="C297" s="95" t="s">
        <v>2410</v>
      </c>
      <c r="D297" s="96" t="s">
        <v>454</v>
      </c>
      <c r="E297" s="96" t="s">
        <v>132</v>
      </c>
      <c r="F297" s="105">
        <v>45099</v>
      </c>
      <c r="G297" s="98">
        <v>47094.710458000001</v>
      </c>
      <c r="H297" s="106">
        <v>1.1961379999999999</v>
      </c>
      <c r="I297" s="98">
        <v>0.56331792600000019</v>
      </c>
      <c r="J297" s="99">
        <f t="shared" si="4"/>
        <v>-1.3810401140379228E-4</v>
      </c>
      <c r="K297" s="99">
        <f>I297/'סכום נכסי הקרן'!$C$42</f>
        <v>2.8285729647568176E-7</v>
      </c>
    </row>
    <row r="298" spans="2:11">
      <c r="B298" s="93" t="s">
        <v>2411</v>
      </c>
      <c r="C298" s="95" t="s">
        <v>2412</v>
      </c>
      <c r="D298" s="96" t="s">
        <v>454</v>
      </c>
      <c r="E298" s="96" t="s">
        <v>134</v>
      </c>
      <c r="F298" s="105">
        <v>45103</v>
      </c>
      <c r="G298" s="98">
        <v>333531.93531700008</v>
      </c>
      <c r="H298" s="106">
        <v>0.74929599999999996</v>
      </c>
      <c r="I298" s="98">
        <v>2.4991406240000007</v>
      </c>
      <c r="J298" s="99">
        <f t="shared" si="4"/>
        <v>-6.1269370156094864E-4</v>
      </c>
      <c r="K298" s="99">
        <f>I298/'סכום נכסי הקרן'!$C$42</f>
        <v>1.2548866772920488E-6</v>
      </c>
    </row>
    <row r="299" spans="2:11">
      <c r="B299" s="93" t="s">
        <v>2413</v>
      </c>
      <c r="C299" s="95" t="s">
        <v>2414</v>
      </c>
      <c r="D299" s="96" t="s">
        <v>454</v>
      </c>
      <c r="E299" s="96" t="s">
        <v>134</v>
      </c>
      <c r="F299" s="105">
        <v>44971</v>
      </c>
      <c r="G299" s="98">
        <v>233299.80000000005</v>
      </c>
      <c r="H299" s="106">
        <v>5.3534170000000003</v>
      </c>
      <c r="I299" s="98">
        <v>12.489510000000003</v>
      </c>
      <c r="J299" s="99">
        <f t="shared" si="4"/>
        <v>-3.0619501916361483E-3</v>
      </c>
      <c r="K299" s="99">
        <f>I299/'סכום נכסי הקרן'!$C$42</f>
        <v>6.2713236519762223E-6</v>
      </c>
    </row>
    <row r="300" spans="2:11">
      <c r="B300" s="93" t="s">
        <v>2294</v>
      </c>
      <c r="C300" s="95" t="s">
        <v>2415</v>
      </c>
      <c r="D300" s="96" t="s">
        <v>454</v>
      </c>
      <c r="E300" s="96" t="s">
        <v>132</v>
      </c>
      <c r="F300" s="105">
        <v>44987</v>
      </c>
      <c r="G300" s="98">
        <v>1387657.2500000002</v>
      </c>
      <c r="H300" s="106">
        <v>-1.478753</v>
      </c>
      <c r="I300" s="98">
        <v>-20.520030000000002</v>
      </c>
      <c r="J300" s="99">
        <f t="shared" si="4"/>
        <v>5.0307265690070707E-3</v>
      </c>
      <c r="K300" s="99">
        <f>I300/'סכום נכסי הקרן'!$C$42</f>
        <v>-1.030366679543566E-5</v>
      </c>
    </row>
    <row r="301" spans="2:11">
      <c r="B301" s="93" t="s">
        <v>2416</v>
      </c>
      <c r="C301" s="95" t="s">
        <v>2417</v>
      </c>
      <c r="D301" s="96" t="s">
        <v>454</v>
      </c>
      <c r="E301" s="96" t="s">
        <v>132</v>
      </c>
      <c r="F301" s="105">
        <v>45076</v>
      </c>
      <c r="G301" s="98">
        <v>239604.60000000003</v>
      </c>
      <c r="H301" s="106">
        <v>-1.005674</v>
      </c>
      <c r="I301" s="98">
        <v>-2.4096400000000004</v>
      </c>
      <c r="J301" s="99">
        <f t="shared" si="4"/>
        <v>5.907515715007336E-4</v>
      </c>
      <c r="K301" s="99">
        <f>I301/'סכום נכסי הקרן'!$C$42</f>
        <v>-1.2099459726400782E-6</v>
      </c>
    </row>
    <row r="302" spans="2:11">
      <c r="B302" s="93" t="s">
        <v>2302</v>
      </c>
      <c r="C302" s="95" t="s">
        <v>2418</v>
      </c>
      <c r="D302" s="96" t="s">
        <v>454</v>
      </c>
      <c r="E302" s="96" t="s">
        <v>132</v>
      </c>
      <c r="F302" s="105">
        <v>45005</v>
      </c>
      <c r="G302" s="98">
        <v>479464.50000000006</v>
      </c>
      <c r="H302" s="106">
        <v>-0.81121299999999996</v>
      </c>
      <c r="I302" s="98">
        <v>-3.8894800000000003</v>
      </c>
      <c r="J302" s="99">
        <f t="shared" si="4"/>
        <v>9.5355174313203352E-4</v>
      </c>
      <c r="K302" s="99">
        <f>I302/'סכום נכסי הקרן'!$C$42</f>
        <v>-1.9530140027822129E-6</v>
      </c>
    </row>
    <row r="303" spans="2:11">
      <c r="B303" s="93" t="s">
        <v>2306</v>
      </c>
      <c r="C303" s="95" t="s">
        <v>2419</v>
      </c>
      <c r="D303" s="96" t="s">
        <v>454</v>
      </c>
      <c r="E303" s="96" t="s">
        <v>132</v>
      </c>
      <c r="F303" s="105">
        <v>45005</v>
      </c>
      <c r="G303" s="98">
        <v>979745.20000000019</v>
      </c>
      <c r="H303" s="106">
        <v>-0.72493300000000005</v>
      </c>
      <c r="I303" s="98">
        <v>-7.1025000000000009</v>
      </c>
      <c r="J303" s="99">
        <f t="shared" si="4"/>
        <v>1.7412613654255243E-3</v>
      </c>
      <c r="K303" s="99">
        <f>I303/'סכום נכסי הקרן'!$C$42</f>
        <v>-3.5663589875152119E-6</v>
      </c>
    </row>
    <row r="304" spans="2:11">
      <c r="B304" s="93" t="s">
        <v>2420</v>
      </c>
      <c r="C304" s="95" t="s">
        <v>2421</v>
      </c>
      <c r="D304" s="96" t="s">
        <v>454</v>
      </c>
      <c r="E304" s="96" t="s">
        <v>132</v>
      </c>
      <c r="F304" s="105">
        <v>45019</v>
      </c>
      <c r="G304" s="98">
        <v>5029883.9700000007</v>
      </c>
      <c r="H304" s="106">
        <v>0.76064600000000004</v>
      </c>
      <c r="I304" s="98">
        <v>38.259600000000006</v>
      </c>
      <c r="J304" s="99">
        <f t="shared" si="4"/>
        <v>-9.3797906844962191E-3</v>
      </c>
      <c r="K304" s="99">
        <f>I304/'סכום נכסי הקרן'!$C$42</f>
        <v>1.921118878123717E-5</v>
      </c>
    </row>
    <row r="305" spans="2:11">
      <c r="B305" s="93" t="s">
        <v>2356</v>
      </c>
      <c r="C305" s="95" t="s">
        <v>2422</v>
      </c>
      <c r="D305" s="96" t="s">
        <v>454</v>
      </c>
      <c r="E305" s="96" t="s">
        <v>132</v>
      </c>
      <c r="F305" s="105">
        <v>45019</v>
      </c>
      <c r="G305" s="98">
        <v>5022565.9300000006</v>
      </c>
      <c r="H305" s="106">
        <v>0.81842999999999999</v>
      </c>
      <c r="I305" s="98">
        <v>41.106170000000006</v>
      </c>
      <c r="J305" s="99">
        <f t="shared" si="4"/>
        <v>-1.0077660781642201E-2</v>
      </c>
      <c r="K305" s="99">
        <f>I305/'סכום נכסי הקרן'!$C$42</f>
        <v>2.0640529225178203E-5</v>
      </c>
    </row>
    <row r="306" spans="2:11">
      <c r="B306" s="93" t="s">
        <v>2364</v>
      </c>
      <c r="C306" s="95" t="s">
        <v>2423</v>
      </c>
      <c r="D306" s="96" t="s">
        <v>454</v>
      </c>
      <c r="E306" s="96" t="s">
        <v>132</v>
      </c>
      <c r="F306" s="105">
        <v>45056</v>
      </c>
      <c r="G306" s="98">
        <v>1774472.3400000003</v>
      </c>
      <c r="H306" s="106">
        <v>1.1777519999999999</v>
      </c>
      <c r="I306" s="98">
        <v>20.898890000000002</v>
      </c>
      <c r="J306" s="99">
        <f t="shared" si="4"/>
        <v>-5.1236085515350702E-3</v>
      </c>
      <c r="K306" s="99">
        <f>I306/'סכום נכסי הקרן'!$C$42</f>
        <v>1.0493902735739779E-5</v>
      </c>
    </row>
    <row r="307" spans="2:11">
      <c r="B307" s="93" t="s">
        <v>2368</v>
      </c>
      <c r="C307" s="95" t="s">
        <v>2424</v>
      </c>
      <c r="D307" s="96" t="s">
        <v>454</v>
      </c>
      <c r="E307" s="96" t="s">
        <v>132</v>
      </c>
      <c r="F307" s="105">
        <v>45029</v>
      </c>
      <c r="G307" s="98">
        <v>3099751.4100000006</v>
      </c>
      <c r="H307" s="106">
        <v>1.7198</v>
      </c>
      <c r="I307" s="98">
        <v>53.309530000000009</v>
      </c>
      <c r="J307" s="99">
        <f t="shared" si="4"/>
        <v>-1.3069457937063423E-2</v>
      </c>
      <c r="K307" s="99">
        <f>I307/'סכום נכסי הקרן'!$C$42</f>
        <v>2.6768169156735211E-5</v>
      </c>
    </row>
    <row r="308" spans="2:11">
      <c r="B308" s="93" t="s">
        <v>2425</v>
      </c>
      <c r="C308" s="95" t="s">
        <v>2426</v>
      </c>
      <c r="D308" s="96" t="s">
        <v>454</v>
      </c>
      <c r="E308" s="96" t="s">
        <v>132</v>
      </c>
      <c r="F308" s="105">
        <v>45099</v>
      </c>
      <c r="G308" s="98">
        <v>517854.96000000008</v>
      </c>
      <c r="H308" s="106">
        <v>1.197028</v>
      </c>
      <c r="I308" s="98">
        <v>6.1988700000000012</v>
      </c>
      <c r="J308" s="99">
        <f t="shared" si="4"/>
        <v>-1.5197258486864232E-3</v>
      </c>
      <c r="K308" s="99">
        <f>I308/'סכום נכסי הקרן'!$C$42</f>
        <v>3.1126217158660223E-6</v>
      </c>
    </row>
    <row r="309" spans="2:11">
      <c r="B309" s="93" t="s">
        <v>2374</v>
      </c>
      <c r="C309" s="95" t="s">
        <v>2427</v>
      </c>
      <c r="D309" s="96" t="s">
        <v>454</v>
      </c>
      <c r="E309" s="96" t="s">
        <v>133</v>
      </c>
      <c r="F309" s="105">
        <v>45064</v>
      </c>
      <c r="G309" s="98">
        <v>1385013.6000000003</v>
      </c>
      <c r="H309" s="106">
        <v>-1.1942600000000001</v>
      </c>
      <c r="I309" s="98">
        <v>-16.540669999999999</v>
      </c>
      <c r="J309" s="99">
        <f t="shared" si="4"/>
        <v>4.0551396873288285E-3</v>
      </c>
      <c r="K309" s="99">
        <f>I309/'סכום נכסי הקרן'!$C$42</f>
        <v>-8.3055215929634965E-6</v>
      </c>
    </row>
    <row r="310" spans="2:11">
      <c r="B310" s="93" t="s">
        <v>2428</v>
      </c>
      <c r="C310" s="95" t="s">
        <v>2429</v>
      </c>
      <c r="D310" s="96" t="s">
        <v>454</v>
      </c>
      <c r="E310" s="96" t="s">
        <v>133</v>
      </c>
      <c r="F310" s="105">
        <v>45104</v>
      </c>
      <c r="G310" s="98">
        <v>1744010.1700000004</v>
      </c>
      <c r="H310" s="106">
        <v>0.88454600000000005</v>
      </c>
      <c r="I310" s="98">
        <v>15.426580000000001</v>
      </c>
      <c r="J310" s="99">
        <f t="shared" si="4"/>
        <v>-3.7820074276164847E-3</v>
      </c>
      <c r="K310" s="99">
        <f>I310/'סכום נכסי הקרן'!$C$42</f>
        <v>7.746106614519171E-6</v>
      </c>
    </row>
    <row r="311" spans="2:11">
      <c r="B311" s="100"/>
      <c r="C311" s="95"/>
      <c r="D311" s="95"/>
      <c r="E311" s="95"/>
      <c r="F311" s="95"/>
      <c r="G311" s="98"/>
      <c r="H311" s="106"/>
      <c r="I311" s="95"/>
      <c r="J311" s="99"/>
      <c r="K311" s="95"/>
    </row>
    <row r="312" spans="2:11">
      <c r="B312" s="86" t="s">
        <v>199</v>
      </c>
      <c r="C312" s="87"/>
      <c r="D312" s="88"/>
      <c r="E312" s="88"/>
      <c r="F312" s="107"/>
      <c r="G312" s="90"/>
      <c r="H312" s="108"/>
      <c r="I312" s="90">
        <v>1849.4777110370005</v>
      </c>
      <c r="J312" s="91">
        <f t="shared" si="4"/>
        <v>-0.45342120161131438</v>
      </c>
      <c r="K312" s="91">
        <f>I312/'סכום נכסי הקרן'!$C$42</f>
        <v>9.286732075981511E-4</v>
      </c>
    </row>
    <row r="313" spans="2:11">
      <c r="B313" s="92" t="s">
        <v>189</v>
      </c>
      <c r="C313" s="87"/>
      <c r="D313" s="88"/>
      <c r="E313" s="88"/>
      <c r="F313" s="107"/>
      <c r="G313" s="90"/>
      <c r="H313" s="108"/>
      <c r="I313" s="90">
        <v>1849.4777110370005</v>
      </c>
      <c r="J313" s="91">
        <f t="shared" si="4"/>
        <v>-0.45342120161131438</v>
      </c>
      <c r="K313" s="91">
        <f>I313/'סכום נכסי הקרן'!$C$42</f>
        <v>9.286732075981511E-4</v>
      </c>
    </row>
    <row r="314" spans="2:11">
      <c r="B314" s="93" t="s">
        <v>2430</v>
      </c>
      <c r="C314" s="95" t="s">
        <v>2431</v>
      </c>
      <c r="D314" s="96" t="s">
        <v>454</v>
      </c>
      <c r="E314" s="96" t="s">
        <v>130</v>
      </c>
      <c r="F314" s="105">
        <v>44788</v>
      </c>
      <c r="G314" s="98">
        <v>5645372.7377960011</v>
      </c>
      <c r="H314" s="106">
        <v>1.405079</v>
      </c>
      <c r="I314" s="98">
        <v>79.321928384000017</v>
      </c>
      <c r="J314" s="99">
        <f t="shared" si="4"/>
        <v>-1.9446703178614504E-2</v>
      </c>
      <c r="K314" s="99">
        <f>I314/'סכום נכסי הקרן'!$C$42</f>
        <v>3.9829703935137829E-5</v>
      </c>
    </row>
    <row r="315" spans="2:11">
      <c r="B315" s="93" t="s">
        <v>2432</v>
      </c>
      <c r="C315" s="95" t="s">
        <v>2433</v>
      </c>
      <c r="D315" s="96" t="s">
        <v>454</v>
      </c>
      <c r="E315" s="96" t="s">
        <v>139</v>
      </c>
      <c r="F315" s="105">
        <v>44909</v>
      </c>
      <c r="G315" s="98">
        <v>2006293.4162000001</v>
      </c>
      <c r="H315" s="106">
        <v>19.873031999999998</v>
      </c>
      <c r="I315" s="98">
        <v>398.71132384700007</v>
      </c>
      <c r="J315" s="99">
        <f t="shared" si="4"/>
        <v>-9.7748767922906821E-2</v>
      </c>
      <c r="K315" s="99">
        <f>I315/'סכום נכסי הקרן'!$C$42</f>
        <v>2.0020383149958984E-4</v>
      </c>
    </row>
    <row r="316" spans="2:11">
      <c r="B316" s="93" t="s">
        <v>2434</v>
      </c>
      <c r="C316" s="95" t="s">
        <v>2435</v>
      </c>
      <c r="D316" s="96" t="s">
        <v>454</v>
      </c>
      <c r="E316" s="96" t="s">
        <v>130</v>
      </c>
      <c r="F316" s="105">
        <v>44868</v>
      </c>
      <c r="G316" s="98">
        <v>1258387.6290860004</v>
      </c>
      <c r="H316" s="106">
        <v>22.552578</v>
      </c>
      <c r="I316" s="98">
        <v>283.79884870000001</v>
      </c>
      <c r="J316" s="99">
        <f t="shared" si="4"/>
        <v>-6.9576623835769624E-2</v>
      </c>
      <c r="K316" s="99">
        <f>I316/'סכום נכסי הקרן'!$C$42</f>
        <v>1.4250314321826325E-4</v>
      </c>
    </row>
    <row r="317" spans="2:11">
      <c r="B317" s="93" t="s">
        <v>2430</v>
      </c>
      <c r="C317" s="95" t="s">
        <v>2436</v>
      </c>
      <c r="D317" s="96" t="s">
        <v>454</v>
      </c>
      <c r="E317" s="96" t="s">
        <v>130</v>
      </c>
      <c r="F317" s="105">
        <v>44972</v>
      </c>
      <c r="G317" s="98">
        <v>5571705.2384320013</v>
      </c>
      <c r="H317" s="106">
        <v>6.1653229999999999</v>
      </c>
      <c r="I317" s="98">
        <v>343.51361662800002</v>
      </c>
      <c r="J317" s="99">
        <f t="shared" si="4"/>
        <v>-8.4216401144939293E-2</v>
      </c>
      <c r="K317" s="99">
        <f>I317/'סכום נכסי הקרן'!$C$42</f>
        <v>1.7248755705668746E-4</v>
      </c>
    </row>
    <row r="318" spans="2:11">
      <c r="B318" s="93" t="s">
        <v>2437</v>
      </c>
      <c r="C318" s="95" t="s">
        <v>2438</v>
      </c>
      <c r="D318" s="96" t="s">
        <v>454</v>
      </c>
      <c r="E318" s="96" t="s">
        <v>130</v>
      </c>
      <c r="F318" s="105">
        <v>44946</v>
      </c>
      <c r="G318" s="98">
        <v>839539.76802900003</v>
      </c>
      <c r="H318" s="106">
        <v>-9.3647760000000009</v>
      </c>
      <c r="I318" s="98">
        <v>-78.621018224000011</v>
      </c>
      <c r="J318" s="99">
        <f t="shared" si="4"/>
        <v>1.9274866813638478E-2</v>
      </c>
      <c r="K318" s="99">
        <f>I318/'סכום נכסי הקרן'!$C$42</f>
        <v>-3.9477757824816566E-5</v>
      </c>
    </row>
    <row r="319" spans="2:11">
      <c r="B319" s="93" t="s">
        <v>2439</v>
      </c>
      <c r="C319" s="95" t="s">
        <v>2440</v>
      </c>
      <c r="D319" s="96" t="s">
        <v>454</v>
      </c>
      <c r="E319" s="96" t="s">
        <v>139</v>
      </c>
      <c r="F319" s="105">
        <v>44972</v>
      </c>
      <c r="G319" s="98">
        <v>2714357.0959530002</v>
      </c>
      <c r="H319" s="106">
        <v>15.918257000000001</v>
      </c>
      <c r="I319" s="98">
        <v>432.07833385600009</v>
      </c>
      <c r="J319" s="99">
        <f t="shared" si="4"/>
        <v>-0.10592908265834343</v>
      </c>
      <c r="K319" s="99">
        <f>I319/'סכום נכסי הקרן'!$C$42</f>
        <v>2.1695831738936206E-4</v>
      </c>
    </row>
    <row r="320" spans="2:11">
      <c r="B320" s="93" t="s">
        <v>2441</v>
      </c>
      <c r="C320" s="95" t="s">
        <v>2442</v>
      </c>
      <c r="D320" s="96" t="s">
        <v>454</v>
      </c>
      <c r="E320" s="96" t="s">
        <v>130</v>
      </c>
      <c r="F320" s="105">
        <v>45068</v>
      </c>
      <c r="G320" s="98">
        <v>560759.68925100006</v>
      </c>
      <c r="H320" s="106">
        <v>5.4498439999999997</v>
      </c>
      <c r="I320" s="98">
        <v>30.560528307000006</v>
      </c>
      <c r="J320" s="99">
        <f t="shared" si="4"/>
        <v>-7.4922727557863019E-3</v>
      </c>
      <c r="K320" s="99">
        <f>I320/'סכום נכסי הקרן'!$C$42</f>
        <v>1.5345274873760295E-5</v>
      </c>
    </row>
    <row r="321" spans="2:11">
      <c r="B321" s="93" t="s">
        <v>2430</v>
      </c>
      <c r="C321" s="95" t="s">
        <v>2443</v>
      </c>
      <c r="D321" s="96" t="s">
        <v>454</v>
      </c>
      <c r="E321" s="96" t="s">
        <v>130</v>
      </c>
      <c r="F321" s="105">
        <v>45069</v>
      </c>
      <c r="G321" s="98">
        <v>4422398.0711700013</v>
      </c>
      <c r="H321" s="106">
        <v>7.1095499999999996</v>
      </c>
      <c r="I321" s="98">
        <v>314.4125874560001</v>
      </c>
      <c r="J321" s="99">
        <f t="shared" si="4"/>
        <v>-7.7081941758621153E-2</v>
      </c>
      <c r="K321" s="99">
        <f>I321/'סכום נכסי הקרן'!$C$42</f>
        <v>1.5787513650990755E-4</v>
      </c>
    </row>
    <row r="322" spans="2:11">
      <c r="B322" s="93" t="s">
        <v>2439</v>
      </c>
      <c r="C322" s="95" t="s">
        <v>2444</v>
      </c>
      <c r="D322" s="96" t="s">
        <v>454</v>
      </c>
      <c r="E322" s="96" t="s">
        <v>139</v>
      </c>
      <c r="F322" s="105">
        <v>45082</v>
      </c>
      <c r="G322" s="98">
        <v>1416490.0099640002</v>
      </c>
      <c r="H322" s="106">
        <v>3.2263950000000001</v>
      </c>
      <c r="I322" s="98">
        <v>45.701562082999999</v>
      </c>
      <c r="J322" s="99">
        <f t="shared" si="4"/>
        <v>-1.1204275169971691E-2</v>
      </c>
      <c r="K322" s="99">
        <f>I322/'סכום נכסי הקרן'!$C$42</f>
        <v>2.2948000940259268E-5</v>
      </c>
    </row>
    <row r="323" spans="2:1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2:1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2:1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2:11">
      <c r="B326" s="115" t="s">
        <v>218</v>
      </c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2:11">
      <c r="B327" s="115" t="s">
        <v>110</v>
      </c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2:11">
      <c r="B328" s="115" t="s">
        <v>201</v>
      </c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2:11">
      <c r="B329" s="115" t="s">
        <v>209</v>
      </c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2:1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2:1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2:1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2:1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2:1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2:1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2:1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2:1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2:1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2:1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2:1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2:1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2:1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2:1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2:1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2:1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2:1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2:1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2:1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2:1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2:1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2:1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2:1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2:1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2:1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2:1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2:1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2:1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2:1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2:1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2:1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2:1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2:1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2:1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2:1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2:1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2:1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2:1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2:1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2:1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2:1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2:1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2:1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2:1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2:1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2:1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2:1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2:1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2:1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2:1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2:1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2:1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2:1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2:1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2:1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2:1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2:1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2:1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2:1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2:1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2:1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2:1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2:1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2:1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2:1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2:1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2:1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2:1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2:1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2:1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2:1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2:1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2:1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2:1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2:1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2:1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2:1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2:1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2:1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2:1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2:1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2:1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2:1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2:1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2:1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2:1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2:1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2:1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2:1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2:1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2:1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2:1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2:1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2:1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2:1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2:1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2:1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2:1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2:1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2:1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2:1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2:1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2:1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2:1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2:1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2:1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2:1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2:1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2:1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2:1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2:1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2:1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2:1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2:1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2:1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2:1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2:1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2:1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2:1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2:1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2:1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2:1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2:1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2:1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2:1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2:1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2:1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2:1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2:1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2:1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2:1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2:1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2:1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2:1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2:1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2:1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2:1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2:1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2:1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2:1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2:1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2:1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2:1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2:1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2:1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2:1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2:1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2:1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2:1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2:1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2:1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2:1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2:1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2:1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2:1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2:1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2:1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2:1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2:1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2:1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2:1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2:1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2:1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2:1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2:1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2:1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2:1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2:1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2:1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2:1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2:1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2:11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2:11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2:11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2:11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2:11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2:11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2:11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2:11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2:11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2:11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2:11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2:11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2:11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2:11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2:11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2:11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2:11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2:11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2:11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2:11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2:11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2:11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2:11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2:11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2:11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2:11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2:11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2:11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2:11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2:11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2:11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2:11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</row>
    <row r="533" spans="2:11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</row>
    <row r="534" spans="2:11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</row>
    <row r="535" spans="2:11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</row>
    <row r="536" spans="2:11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</row>
    <row r="537" spans="2:11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</row>
    <row r="538" spans="2:11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</row>
    <row r="539" spans="2:11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</row>
    <row r="540" spans="2:11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</row>
    <row r="541" spans="2:11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</row>
    <row r="542" spans="2:11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</row>
    <row r="543" spans="2:11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</row>
    <row r="544" spans="2:11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</row>
    <row r="545" spans="2:11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</row>
    <row r="546" spans="2:11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</row>
    <row r="547" spans="2:11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</row>
    <row r="548" spans="2:11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</row>
    <row r="549" spans="2:11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</row>
    <row r="550" spans="2:11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</row>
    <row r="551" spans="2:11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</row>
    <row r="552" spans="2:11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</row>
    <row r="553" spans="2:11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</row>
    <row r="554" spans="2:11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</row>
    <row r="555" spans="2:11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</row>
    <row r="556" spans="2:11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</row>
    <row r="557" spans="2:11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</row>
    <row r="558" spans="2:11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</row>
    <row r="559" spans="2:11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</row>
    <row r="560" spans="2:11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</row>
    <row r="561" spans="2:11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</row>
    <row r="562" spans="2:11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</row>
    <row r="563" spans="2:11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</row>
    <row r="564" spans="2:11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</row>
    <row r="565" spans="2:11">
      <c r="B565" s="102"/>
      <c r="C565" s="102"/>
      <c r="D565" s="102"/>
      <c r="E565" s="103"/>
      <c r="F565" s="103"/>
      <c r="G565" s="103"/>
      <c r="H565" s="103"/>
      <c r="I565" s="103"/>
      <c r="J565" s="103"/>
      <c r="K565" s="103"/>
    </row>
    <row r="566" spans="2:11">
      <c r="B566" s="102"/>
      <c r="C566" s="102"/>
      <c r="D566" s="102"/>
      <c r="E566" s="103"/>
      <c r="F566" s="103"/>
      <c r="G566" s="103"/>
      <c r="H566" s="103"/>
      <c r="I566" s="103"/>
      <c r="J566" s="103"/>
      <c r="K566" s="103"/>
    </row>
    <row r="567" spans="2:11">
      <c r="B567" s="102"/>
      <c r="C567" s="102"/>
      <c r="D567" s="102"/>
      <c r="E567" s="103"/>
      <c r="F567" s="103"/>
      <c r="G567" s="103"/>
      <c r="H567" s="103"/>
      <c r="I567" s="103"/>
      <c r="J567" s="103"/>
      <c r="K567" s="103"/>
    </row>
    <row r="568" spans="2:11">
      <c r="B568" s="102"/>
      <c r="C568" s="102"/>
      <c r="D568" s="102"/>
      <c r="E568" s="103"/>
      <c r="F568" s="103"/>
      <c r="G568" s="103"/>
      <c r="H568" s="103"/>
      <c r="I568" s="103"/>
      <c r="J568" s="103"/>
      <c r="K568" s="103"/>
    </row>
    <row r="569" spans="2:11">
      <c r="B569" s="102"/>
      <c r="C569" s="102"/>
      <c r="D569" s="102"/>
      <c r="E569" s="103"/>
      <c r="F569" s="103"/>
      <c r="G569" s="103"/>
      <c r="H569" s="103"/>
      <c r="I569" s="103"/>
      <c r="J569" s="103"/>
      <c r="K569" s="103"/>
    </row>
    <row r="570" spans="2:11">
      <c r="B570" s="102"/>
      <c r="C570" s="102"/>
      <c r="D570" s="102"/>
      <c r="E570" s="103"/>
      <c r="F570" s="103"/>
      <c r="G570" s="103"/>
      <c r="H570" s="103"/>
      <c r="I570" s="103"/>
      <c r="J570" s="103"/>
      <c r="K570" s="103"/>
    </row>
    <row r="571" spans="2:11">
      <c r="B571" s="102"/>
      <c r="C571" s="102"/>
      <c r="D571" s="102"/>
      <c r="E571" s="103"/>
      <c r="F571" s="103"/>
      <c r="G571" s="103"/>
      <c r="H571" s="103"/>
      <c r="I571" s="103"/>
      <c r="J571" s="103"/>
      <c r="K571" s="103"/>
    </row>
    <row r="572" spans="2:11">
      <c r="B572" s="102"/>
      <c r="C572" s="102"/>
      <c r="D572" s="102"/>
      <c r="E572" s="103"/>
      <c r="F572" s="103"/>
      <c r="G572" s="103"/>
      <c r="H572" s="103"/>
      <c r="I572" s="103"/>
      <c r="J572" s="103"/>
      <c r="K572" s="103"/>
    </row>
    <row r="573" spans="2:11">
      <c r="B573" s="102"/>
      <c r="C573" s="102"/>
      <c r="D573" s="102"/>
      <c r="E573" s="103"/>
      <c r="F573" s="103"/>
      <c r="G573" s="103"/>
      <c r="H573" s="103"/>
      <c r="I573" s="103"/>
      <c r="J573" s="103"/>
      <c r="K573" s="103"/>
    </row>
    <row r="574" spans="2:11">
      <c r="B574" s="102"/>
      <c r="C574" s="102"/>
      <c r="D574" s="102"/>
      <c r="E574" s="103"/>
      <c r="F574" s="103"/>
      <c r="G574" s="103"/>
      <c r="H574" s="103"/>
      <c r="I574" s="103"/>
      <c r="J574" s="103"/>
      <c r="K574" s="103"/>
    </row>
    <row r="575" spans="2:11">
      <c r="B575" s="102"/>
      <c r="C575" s="102"/>
      <c r="D575" s="102"/>
      <c r="E575" s="103"/>
      <c r="F575" s="103"/>
      <c r="G575" s="103"/>
      <c r="H575" s="103"/>
      <c r="I575" s="103"/>
      <c r="J575" s="103"/>
      <c r="K575" s="103"/>
    </row>
    <row r="576" spans="2:11">
      <c r="B576" s="102"/>
      <c r="C576" s="102"/>
      <c r="D576" s="102"/>
      <c r="E576" s="103"/>
      <c r="F576" s="103"/>
      <c r="G576" s="103"/>
      <c r="H576" s="103"/>
      <c r="I576" s="103"/>
      <c r="J576" s="103"/>
      <c r="K576" s="103"/>
    </row>
    <row r="577" spans="2:11">
      <c r="B577" s="102"/>
      <c r="C577" s="102"/>
      <c r="D577" s="102"/>
      <c r="E577" s="103"/>
      <c r="F577" s="103"/>
      <c r="G577" s="103"/>
      <c r="H577" s="103"/>
      <c r="I577" s="103"/>
      <c r="J577" s="103"/>
      <c r="K577" s="103"/>
    </row>
    <row r="578" spans="2:11">
      <c r="B578" s="102"/>
      <c r="C578" s="102"/>
      <c r="D578" s="102"/>
      <c r="E578" s="103"/>
      <c r="F578" s="103"/>
      <c r="G578" s="103"/>
      <c r="H578" s="103"/>
      <c r="I578" s="103"/>
      <c r="J578" s="103"/>
      <c r="K578" s="103"/>
    </row>
    <row r="579" spans="2:11">
      <c r="B579" s="102"/>
      <c r="C579" s="102"/>
      <c r="D579" s="102"/>
      <c r="E579" s="103"/>
      <c r="F579" s="103"/>
      <c r="G579" s="103"/>
      <c r="H579" s="103"/>
      <c r="I579" s="103"/>
      <c r="J579" s="103"/>
      <c r="K579" s="103"/>
    </row>
    <row r="580" spans="2:11">
      <c r="B580" s="102"/>
      <c r="C580" s="102"/>
      <c r="D580" s="102"/>
      <c r="E580" s="103"/>
      <c r="F580" s="103"/>
      <c r="G580" s="103"/>
      <c r="H580" s="103"/>
      <c r="I580" s="103"/>
      <c r="J580" s="103"/>
      <c r="K580" s="103"/>
    </row>
    <row r="581" spans="2:11">
      <c r="B581" s="102"/>
      <c r="C581" s="102"/>
      <c r="D581" s="102"/>
      <c r="E581" s="103"/>
      <c r="F581" s="103"/>
      <c r="G581" s="103"/>
      <c r="H581" s="103"/>
      <c r="I581" s="103"/>
      <c r="J581" s="103"/>
      <c r="K581" s="103"/>
    </row>
    <row r="582" spans="2:11">
      <c r="B582" s="102"/>
      <c r="C582" s="102"/>
      <c r="D582" s="102"/>
      <c r="E582" s="103"/>
      <c r="F582" s="103"/>
      <c r="G582" s="103"/>
      <c r="H582" s="103"/>
      <c r="I582" s="103"/>
      <c r="J582" s="103"/>
      <c r="K582" s="103"/>
    </row>
    <row r="583" spans="2:11">
      <c r="B583" s="102"/>
      <c r="C583" s="102"/>
      <c r="D583" s="102"/>
      <c r="E583" s="103"/>
      <c r="F583" s="103"/>
      <c r="G583" s="103"/>
      <c r="H583" s="103"/>
      <c r="I583" s="103"/>
      <c r="J583" s="103"/>
      <c r="K583" s="103"/>
    </row>
    <row r="584" spans="2:11">
      <c r="B584" s="102"/>
      <c r="C584" s="102"/>
      <c r="D584" s="102"/>
      <c r="E584" s="103"/>
      <c r="F584" s="103"/>
      <c r="G584" s="103"/>
      <c r="H584" s="103"/>
      <c r="I584" s="103"/>
      <c r="J584" s="103"/>
      <c r="K584" s="103"/>
    </row>
    <row r="585" spans="2:11">
      <c r="B585" s="102"/>
      <c r="C585" s="102"/>
      <c r="D585" s="102"/>
      <c r="E585" s="103"/>
      <c r="F585" s="103"/>
      <c r="G585" s="103"/>
      <c r="H585" s="103"/>
      <c r="I585" s="103"/>
      <c r="J585" s="103"/>
      <c r="K585" s="103"/>
    </row>
    <row r="586" spans="2:11">
      <c r="B586" s="102"/>
      <c r="C586" s="102"/>
      <c r="D586" s="102"/>
      <c r="E586" s="103"/>
      <c r="F586" s="103"/>
      <c r="G586" s="103"/>
      <c r="H586" s="103"/>
      <c r="I586" s="103"/>
      <c r="J586" s="103"/>
      <c r="K586" s="103"/>
    </row>
    <row r="587" spans="2:11">
      <c r="B587" s="102"/>
      <c r="C587" s="102"/>
      <c r="D587" s="102"/>
      <c r="E587" s="103"/>
      <c r="F587" s="103"/>
      <c r="G587" s="103"/>
      <c r="H587" s="103"/>
      <c r="I587" s="103"/>
      <c r="J587" s="103"/>
      <c r="K587" s="103"/>
    </row>
    <row r="588" spans="2:11">
      <c r="B588" s="102"/>
      <c r="C588" s="102"/>
      <c r="D588" s="102"/>
      <c r="E588" s="103"/>
      <c r="F588" s="103"/>
      <c r="G588" s="103"/>
      <c r="H588" s="103"/>
      <c r="I588" s="103"/>
      <c r="J588" s="103"/>
      <c r="K588" s="103"/>
    </row>
    <row r="589" spans="2:11">
      <c r="B589" s="102"/>
      <c r="C589" s="102"/>
      <c r="D589" s="102"/>
      <c r="E589" s="103"/>
      <c r="F589" s="103"/>
      <c r="G589" s="103"/>
      <c r="H589" s="103"/>
      <c r="I589" s="103"/>
      <c r="J589" s="103"/>
      <c r="K589" s="103"/>
    </row>
    <row r="590" spans="2:11">
      <c r="B590" s="102"/>
      <c r="C590" s="102"/>
      <c r="D590" s="102"/>
      <c r="E590" s="103"/>
      <c r="F590" s="103"/>
      <c r="G590" s="103"/>
      <c r="H590" s="103"/>
      <c r="I590" s="103"/>
      <c r="J590" s="103"/>
      <c r="K590" s="103"/>
    </row>
    <row r="591" spans="2:11">
      <c r="B591" s="102"/>
      <c r="C591" s="102"/>
      <c r="D591" s="102"/>
      <c r="E591" s="103"/>
      <c r="F591" s="103"/>
      <c r="G591" s="103"/>
      <c r="H591" s="103"/>
      <c r="I591" s="103"/>
      <c r="J591" s="103"/>
      <c r="K591" s="103"/>
    </row>
    <row r="592" spans="2:11">
      <c r="B592" s="102"/>
      <c r="C592" s="102"/>
      <c r="D592" s="102"/>
      <c r="E592" s="103"/>
      <c r="F592" s="103"/>
      <c r="G592" s="103"/>
      <c r="H592" s="103"/>
      <c r="I592" s="103"/>
      <c r="J592" s="103"/>
      <c r="K592" s="103"/>
    </row>
    <row r="593" spans="2:11">
      <c r="B593" s="102"/>
      <c r="C593" s="102"/>
      <c r="D593" s="102"/>
      <c r="E593" s="103"/>
      <c r="F593" s="103"/>
      <c r="G593" s="103"/>
      <c r="H593" s="103"/>
      <c r="I593" s="103"/>
      <c r="J593" s="103"/>
      <c r="K593" s="103"/>
    </row>
    <row r="594" spans="2:11">
      <c r="B594" s="102"/>
      <c r="C594" s="102"/>
      <c r="D594" s="102"/>
      <c r="E594" s="103"/>
      <c r="F594" s="103"/>
      <c r="G594" s="103"/>
      <c r="H594" s="103"/>
      <c r="I594" s="103"/>
      <c r="J594" s="103"/>
      <c r="K594" s="103"/>
    </row>
    <row r="595" spans="2:11">
      <c r="B595" s="102"/>
      <c r="C595" s="102"/>
      <c r="D595" s="102"/>
      <c r="E595" s="103"/>
      <c r="F595" s="103"/>
      <c r="G595" s="103"/>
      <c r="H595" s="103"/>
      <c r="I595" s="103"/>
      <c r="J595" s="103"/>
      <c r="K595" s="103"/>
    </row>
    <row r="596" spans="2:11">
      <c r="B596" s="102"/>
      <c r="C596" s="102"/>
      <c r="D596" s="102"/>
      <c r="E596" s="103"/>
      <c r="F596" s="103"/>
      <c r="G596" s="103"/>
      <c r="H596" s="103"/>
      <c r="I596" s="103"/>
      <c r="J596" s="103"/>
      <c r="K596" s="103"/>
    </row>
    <row r="597" spans="2:11">
      <c r="B597" s="102"/>
      <c r="C597" s="102"/>
      <c r="D597" s="102"/>
      <c r="E597" s="103"/>
      <c r="F597" s="103"/>
      <c r="G597" s="103"/>
      <c r="H597" s="103"/>
      <c r="I597" s="103"/>
      <c r="J597" s="103"/>
      <c r="K597" s="103"/>
    </row>
    <row r="598" spans="2:11">
      <c r="B598" s="102"/>
      <c r="C598" s="102"/>
      <c r="D598" s="102"/>
      <c r="E598" s="103"/>
      <c r="F598" s="103"/>
      <c r="G598" s="103"/>
      <c r="H598" s="103"/>
      <c r="I598" s="103"/>
      <c r="J598" s="103"/>
      <c r="K598" s="103"/>
    </row>
    <row r="599" spans="2:11">
      <c r="B599" s="102"/>
      <c r="C599" s="102"/>
      <c r="D599" s="102"/>
      <c r="E599" s="103"/>
      <c r="F599" s="103"/>
      <c r="G599" s="103"/>
      <c r="H599" s="103"/>
      <c r="I599" s="103"/>
      <c r="J599" s="103"/>
      <c r="K599" s="103"/>
    </row>
    <row r="600" spans="2:11">
      <c r="B600" s="102"/>
      <c r="C600" s="102"/>
      <c r="D600" s="102"/>
      <c r="E600" s="103"/>
      <c r="F600" s="103"/>
      <c r="G600" s="103"/>
      <c r="H600" s="103"/>
      <c r="I600" s="103"/>
      <c r="J600" s="103"/>
      <c r="K600" s="103"/>
    </row>
    <row r="601" spans="2:11">
      <c r="B601" s="102"/>
      <c r="C601" s="102"/>
      <c r="D601" s="102"/>
      <c r="E601" s="103"/>
      <c r="F601" s="103"/>
      <c r="G601" s="103"/>
      <c r="H601" s="103"/>
      <c r="I601" s="103"/>
      <c r="J601" s="103"/>
      <c r="K601" s="103"/>
    </row>
    <row r="602" spans="2:11">
      <c r="B602" s="102"/>
      <c r="C602" s="102"/>
      <c r="D602" s="102"/>
      <c r="E602" s="103"/>
      <c r="F602" s="103"/>
      <c r="G602" s="103"/>
      <c r="H602" s="103"/>
      <c r="I602" s="103"/>
      <c r="J602" s="103"/>
      <c r="K602" s="103"/>
    </row>
    <row r="603" spans="2:11">
      <c r="B603" s="102"/>
      <c r="C603" s="102"/>
      <c r="D603" s="102"/>
      <c r="E603" s="103"/>
      <c r="F603" s="103"/>
      <c r="G603" s="103"/>
      <c r="H603" s="103"/>
      <c r="I603" s="103"/>
      <c r="J603" s="103"/>
      <c r="K603" s="103"/>
    </row>
    <row r="604" spans="2:11">
      <c r="B604" s="102"/>
      <c r="C604" s="102"/>
      <c r="D604" s="102"/>
      <c r="E604" s="103"/>
      <c r="F604" s="103"/>
      <c r="G604" s="103"/>
      <c r="H604" s="103"/>
      <c r="I604" s="103"/>
      <c r="J604" s="103"/>
      <c r="K604" s="103"/>
    </row>
    <row r="605" spans="2:11">
      <c r="B605" s="102"/>
      <c r="C605" s="102"/>
      <c r="D605" s="102"/>
      <c r="E605" s="103"/>
      <c r="F605" s="103"/>
      <c r="G605" s="103"/>
      <c r="H605" s="103"/>
      <c r="I605" s="103"/>
      <c r="J605" s="103"/>
      <c r="K605" s="103"/>
    </row>
    <row r="606" spans="2:11">
      <c r="B606" s="102"/>
      <c r="C606" s="102"/>
      <c r="D606" s="102"/>
      <c r="E606" s="103"/>
      <c r="F606" s="103"/>
      <c r="G606" s="103"/>
      <c r="H606" s="103"/>
      <c r="I606" s="103"/>
      <c r="J606" s="103"/>
      <c r="K606" s="103"/>
    </row>
    <row r="607" spans="2:11">
      <c r="B607" s="102"/>
      <c r="C607" s="102"/>
      <c r="D607" s="102"/>
      <c r="E607" s="103"/>
      <c r="F607" s="103"/>
      <c r="G607" s="103"/>
      <c r="H607" s="103"/>
      <c r="I607" s="103"/>
      <c r="J607" s="103"/>
      <c r="K607" s="103"/>
    </row>
    <row r="608" spans="2:11">
      <c r="B608" s="102"/>
      <c r="C608" s="102"/>
      <c r="D608" s="102"/>
      <c r="E608" s="103"/>
      <c r="F608" s="103"/>
      <c r="G608" s="103"/>
      <c r="H608" s="103"/>
      <c r="I608" s="103"/>
      <c r="J608" s="103"/>
      <c r="K608" s="103"/>
    </row>
    <row r="609" spans="2:11">
      <c r="B609" s="102"/>
      <c r="C609" s="102"/>
      <c r="D609" s="102"/>
      <c r="E609" s="103"/>
      <c r="F609" s="103"/>
      <c r="G609" s="103"/>
      <c r="H609" s="103"/>
      <c r="I609" s="103"/>
      <c r="J609" s="103"/>
      <c r="K609" s="103"/>
    </row>
    <row r="610" spans="2:11">
      <c r="B610" s="102"/>
      <c r="C610" s="102"/>
      <c r="D610" s="102"/>
      <c r="E610" s="103"/>
      <c r="F610" s="103"/>
      <c r="G610" s="103"/>
      <c r="H610" s="103"/>
      <c r="I610" s="103"/>
      <c r="J610" s="103"/>
      <c r="K610" s="103"/>
    </row>
    <row r="611" spans="2:11">
      <c r="B611" s="102"/>
      <c r="C611" s="102"/>
      <c r="D611" s="102"/>
      <c r="E611" s="103"/>
      <c r="F611" s="103"/>
      <c r="G611" s="103"/>
      <c r="H611" s="103"/>
      <c r="I611" s="103"/>
      <c r="J611" s="103"/>
      <c r="K611" s="103"/>
    </row>
    <row r="612" spans="2:11">
      <c r="B612" s="102"/>
      <c r="C612" s="102"/>
      <c r="D612" s="102"/>
      <c r="E612" s="103"/>
      <c r="F612" s="103"/>
      <c r="G612" s="103"/>
      <c r="H612" s="103"/>
      <c r="I612" s="103"/>
      <c r="J612" s="103"/>
      <c r="K612" s="103"/>
    </row>
    <row r="613" spans="2:11">
      <c r="B613" s="102"/>
      <c r="C613" s="102"/>
      <c r="D613" s="102"/>
      <c r="E613" s="103"/>
      <c r="F613" s="103"/>
      <c r="G613" s="103"/>
      <c r="H613" s="103"/>
      <c r="I613" s="103"/>
      <c r="J613" s="103"/>
      <c r="K613" s="103"/>
    </row>
    <row r="614" spans="2:11">
      <c r="B614" s="102"/>
      <c r="C614" s="102"/>
      <c r="D614" s="102"/>
      <c r="E614" s="103"/>
      <c r="F614" s="103"/>
      <c r="G614" s="103"/>
      <c r="H614" s="103"/>
      <c r="I614" s="103"/>
      <c r="J614" s="103"/>
      <c r="K614" s="103"/>
    </row>
    <row r="615" spans="2:11">
      <c r="B615" s="102"/>
      <c r="C615" s="102"/>
      <c r="D615" s="102"/>
      <c r="E615" s="103"/>
      <c r="F615" s="103"/>
      <c r="G615" s="103"/>
      <c r="H615" s="103"/>
      <c r="I615" s="103"/>
      <c r="J615" s="103"/>
      <c r="K615" s="103"/>
    </row>
    <row r="616" spans="2:11">
      <c r="B616" s="102"/>
      <c r="C616" s="102"/>
      <c r="D616" s="102"/>
      <c r="E616" s="103"/>
      <c r="F616" s="103"/>
      <c r="G616" s="103"/>
      <c r="H616" s="103"/>
      <c r="I616" s="103"/>
      <c r="J616" s="103"/>
      <c r="K616" s="103"/>
    </row>
    <row r="617" spans="2:11">
      <c r="B617" s="102"/>
      <c r="C617" s="102"/>
      <c r="D617" s="102"/>
      <c r="E617" s="103"/>
      <c r="F617" s="103"/>
      <c r="G617" s="103"/>
      <c r="H617" s="103"/>
      <c r="I617" s="103"/>
      <c r="J617" s="103"/>
      <c r="K617" s="103"/>
    </row>
    <row r="618" spans="2:11">
      <c r="B618" s="102"/>
      <c r="C618" s="102"/>
      <c r="D618" s="102"/>
      <c r="E618" s="103"/>
      <c r="F618" s="103"/>
      <c r="G618" s="103"/>
      <c r="H618" s="103"/>
      <c r="I618" s="103"/>
      <c r="J618" s="103"/>
      <c r="K618" s="103"/>
    </row>
    <row r="619" spans="2:11">
      <c r="B619" s="102"/>
      <c r="C619" s="102"/>
      <c r="D619" s="102"/>
      <c r="E619" s="103"/>
      <c r="F619" s="103"/>
      <c r="G619" s="103"/>
      <c r="H619" s="103"/>
      <c r="I619" s="103"/>
      <c r="J619" s="103"/>
      <c r="K619" s="103"/>
    </row>
    <row r="620" spans="2:11">
      <c r="B620" s="102"/>
      <c r="C620" s="102"/>
      <c r="D620" s="102"/>
      <c r="E620" s="103"/>
      <c r="F620" s="103"/>
      <c r="G620" s="103"/>
      <c r="H620" s="103"/>
      <c r="I620" s="103"/>
      <c r="J620" s="103"/>
      <c r="K620" s="103"/>
    </row>
    <row r="621" spans="2:11">
      <c r="B621" s="102"/>
      <c r="C621" s="102"/>
      <c r="D621" s="102"/>
      <c r="E621" s="103"/>
      <c r="F621" s="103"/>
      <c r="G621" s="103"/>
      <c r="H621" s="103"/>
      <c r="I621" s="103"/>
      <c r="J621" s="103"/>
      <c r="K621" s="103"/>
    </row>
    <row r="622" spans="2:11">
      <c r="B622" s="102"/>
      <c r="C622" s="102"/>
      <c r="D622" s="102"/>
      <c r="E622" s="103"/>
      <c r="F622" s="103"/>
      <c r="G622" s="103"/>
      <c r="H622" s="103"/>
      <c r="I622" s="103"/>
      <c r="J622" s="103"/>
      <c r="K622" s="103"/>
    </row>
    <row r="623" spans="2:11">
      <c r="B623" s="102"/>
      <c r="C623" s="102"/>
      <c r="D623" s="102"/>
      <c r="E623" s="103"/>
      <c r="F623" s="103"/>
      <c r="G623" s="103"/>
      <c r="H623" s="103"/>
      <c r="I623" s="103"/>
      <c r="J623" s="103"/>
      <c r="K623" s="103"/>
    </row>
    <row r="624" spans="2:11">
      <c r="B624" s="102"/>
      <c r="C624" s="102"/>
      <c r="D624" s="102"/>
      <c r="E624" s="103"/>
      <c r="F624" s="103"/>
      <c r="G624" s="103"/>
      <c r="H624" s="103"/>
      <c r="I624" s="103"/>
      <c r="J624" s="103"/>
      <c r="K624" s="103"/>
    </row>
    <row r="625" spans="2:11">
      <c r="B625" s="102"/>
      <c r="C625" s="102"/>
      <c r="D625" s="102"/>
      <c r="E625" s="103"/>
      <c r="F625" s="103"/>
      <c r="G625" s="103"/>
      <c r="H625" s="103"/>
      <c r="I625" s="103"/>
      <c r="J625" s="103"/>
      <c r="K625" s="103"/>
    </row>
    <row r="626" spans="2:11">
      <c r="B626" s="102"/>
      <c r="C626" s="102"/>
      <c r="D626" s="102"/>
      <c r="E626" s="103"/>
      <c r="F626" s="103"/>
      <c r="G626" s="103"/>
      <c r="H626" s="103"/>
      <c r="I626" s="103"/>
      <c r="J626" s="103"/>
      <c r="K626" s="103"/>
    </row>
    <row r="627" spans="2:11">
      <c r="B627" s="102"/>
      <c r="C627" s="102"/>
      <c r="D627" s="102"/>
      <c r="E627" s="103"/>
      <c r="F627" s="103"/>
      <c r="G627" s="103"/>
      <c r="H627" s="103"/>
      <c r="I627" s="103"/>
      <c r="J627" s="103"/>
      <c r="K627" s="103"/>
    </row>
    <row r="628" spans="2:11">
      <c r="B628" s="102"/>
      <c r="C628" s="102"/>
      <c r="D628" s="102"/>
      <c r="E628" s="103"/>
      <c r="F628" s="103"/>
      <c r="G628" s="103"/>
      <c r="H628" s="103"/>
      <c r="I628" s="103"/>
      <c r="J628" s="103"/>
      <c r="K628" s="103"/>
    </row>
    <row r="629" spans="2:11">
      <c r="B629" s="102"/>
      <c r="C629" s="102"/>
      <c r="D629" s="102"/>
      <c r="E629" s="103"/>
      <c r="F629" s="103"/>
      <c r="G629" s="103"/>
      <c r="H629" s="103"/>
      <c r="I629" s="103"/>
      <c r="J629" s="103"/>
      <c r="K629" s="103"/>
    </row>
    <row r="630" spans="2:11">
      <c r="B630" s="102"/>
      <c r="C630" s="102"/>
      <c r="D630" s="102"/>
      <c r="E630" s="103"/>
      <c r="F630" s="103"/>
      <c r="G630" s="103"/>
      <c r="H630" s="103"/>
      <c r="I630" s="103"/>
      <c r="J630" s="103"/>
      <c r="K630" s="103"/>
    </row>
    <row r="631" spans="2:11">
      <c r="B631" s="102"/>
      <c r="C631" s="102"/>
      <c r="D631" s="102"/>
      <c r="E631" s="103"/>
      <c r="F631" s="103"/>
      <c r="G631" s="103"/>
      <c r="H631" s="103"/>
      <c r="I631" s="103"/>
      <c r="J631" s="103"/>
      <c r="K631" s="103"/>
    </row>
    <row r="632" spans="2:11">
      <c r="B632" s="102"/>
      <c r="C632" s="102"/>
      <c r="D632" s="102"/>
      <c r="E632" s="103"/>
      <c r="F632" s="103"/>
      <c r="G632" s="103"/>
      <c r="H632" s="103"/>
      <c r="I632" s="103"/>
      <c r="J632" s="103"/>
      <c r="K632" s="103"/>
    </row>
    <row r="633" spans="2:11">
      <c r="B633" s="102"/>
      <c r="C633" s="102"/>
      <c r="D633" s="102"/>
      <c r="E633" s="103"/>
      <c r="F633" s="103"/>
      <c r="G633" s="103"/>
      <c r="H633" s="103"/>
      <c r="I633" s="103"/>
      <c r="J633" s="103"/>
      <c r="K633" s="103"/>
    </row>
    <row r="634" spans="2:11">
      <c r="B634" s="102"/>
      <c r="C634" s="102"/>
      <c r="D634" s="102"/>
      <c r="E634" s="103"/>
      <c r="F634" s="103"/>
      <c r="G634" s="103"/>
      <c r="H634" s="103"/>
      <c r="I634" s="103"/>
      <c r="J634" s="103"/>
      <c r="K634" s="103"/>
    </row>
    <row r="635" spans="2:11">
      <c r="B635" s="102"/>
      <c r="C635" s="102"/>
      <c r="D635" s="102"/>
      <c r="E635" s="103"/>
      <c r="F635" s="103"/>
      <c r="G635" s="103"/>
      <c r="H635" s="103"/>
      <c r="I635" s="103"/>
      <c r="J635" s="103"/>
      <c r="K635" s="103"/>
    </row>
    <row r="636" spans="2:11">
      <c r="B636" s="102"/>
      <c r="C636" s="102"/>
      <c r="D636" s="102"/>
      <c r="E636" s="103"/>
      <c r="F636" s="103"/>
      <c r="G636" s="103"/>
      <c r="H636" s="103"/>
      <c r="I636" s="103"/>
      <c r="J636" s="103"/>
      <c r="K636" s="103"/>
    </row>
    <row r="637" spans="2:11">
      <c r="B637" s="102"/>
      <c r="C637" s="102"/>
      <c r="D637" s="102"/>
      <c r="E637" s="103"/>
      <c r="F637" s="103"/>
      <c r="G637" s="103"/>
      <c r="H637" s="103"/>
      <c r="I637" s="103"/>
      <c r="J637" s="103"/>
      <c r="K637" s="103"/>
    </row>
    <row r="638" spans="2:11">
      <c r="B638" s="102"/>
      <c r="C638" s="102"/>
      <c r="D638" s="102"/>
      <c r="E638" s="103"/>
      <c r="F638" s="103"/>
      <c r="G638" s="103"/>
      <c r="H638" s="103"/>
      <c r="I638" s="103"/>
      <c r="J638" s="103"/>
      <c r="K638" s="103"/>
    </row>
    <row r="639" spans="2:11">
      <c r="B639" s="102"/>
      <c r="C639" s="102"/>
      <c r="D639" s="102"/>
      <c r="E639" s="103"/>
      <c r="F639" s="103"/>
      <c r="G639" s="103"/>
      <c r="H639" s="103"/>
      <c r="I639" s="103"/>
      <c r="J639" s="103"/>
      <c r="K639" s="103"/>
    </row>
    <row r="640" spans="2:11">
      <c r="B640" s="102"/>
      <c r="C640" s="102"/>
      <c r="D640" s="102"/>
      <c r="E640" s="103"/>
      <c r="F640" s="103"/>
      <c r="G640" s="103"/>
      <c r="H640" s="103"/>
      <c r="I640" s="103"/>
      <c r="J640" s="103"/>
      <c r="K640" s="103"/>
    </row>
    <row r="641" spans="2:11">
      <c r="B641" s="102"/>
      <c r="C641" s="102"/>
      <c r="D641" s="102"/>
      <c r="E641" s="103"/>
      <c r="F641" s="103"/>
      <c r="G641" s="103"/>
      <c r="H641" s="103"/>
      <c r="I641" s="103"/>
      <c r="J641" s="103"/>
      <c r="K641" s="103"/>
    </row>
    <row r="642" spans="2:11">
      <c r="B642" s="102"/>
      <c r="C642" s="102"/>
      <c r="D642" s="102"/>
      <c r="E642" s="103"/>
      <c r="F642" s="103"/>
      <c r="G642" s="103"/>
      <c r="H642" s="103"/>
      <c r="I642" s="103"/>
      <c r="J642" s="103"/>
      <c r="K642" s="103"/>
    </row>
    <row r="643" spans="2:11">
      <c r="B643" s="102"/>
      <c r="C643" s="102"/>
      <c r="D643" s="102"/>
      <c r="E643" s="103"/>
      <c r="F643" s="103"/>
      <c r="G643" s="103"/>
      <c r="H643" s="103"/>
      <c r="I643" s="103"/>
      <c r="J643" s="103"/>
      <c r="K643" s="103"/>
    </row>
    <row r="644" spans="2:11">
      <c r="B644" s="102"/>
      <c r="C644" s="102"/>
      <c r="D644" s="102"/>
      <c r="E644" s="103"/>
      <c r="F644" s="103"/>
      <c r="G644" s="103"/>
      <c r="H644" s="103"/>
      <c r="I644" s="103"/>
      <c r="J644" s="103"/>
      <c r="K644" s="103"/>
    </row>
    <row r="645" spans="2:11">
      <c r="B645" s="102"/>
      <c r="C645" s="102"/>
      <c r="D645" s="102"/>
      <c r="E645" s="103"/>
      <c r="F645" s="103"/>
      <c r="G645" s="103"/>
      <c r="H645" s="103"/>
      <c r="I645" s="103"/>
      <c r="J645" s="103"/>
      <c r="K645" s="103"/>
    </row>
    <row r="646" spans="2:11">
      <c r="B646" s="102"/>
      <c r="C646" s="102"/>
      <c r="D646" s="102"/>
      <c r="E646" s="103"/>
      <c r="F646" s="103"/>
      <c r="G646" s="103"/>
      <c r="H646" s="103"/>
      <c r="I646" s="103"/>
      <c r="J646" s="103"/>
      <c r="K646" s="103"/>
    </row>
    <row r="647" spans="2:11">
      <c r="B647" s="102"/>
      <c r="C647" s="102"/>
      <c r="D647" s="102"/>
      <c r="E647" s="103"/>
      <c r="F647" s="103"/>
      <c r="G647" s="103"/>
      <c r="H647" s="103"/>
      <c r="I647" s="103"/>
      <c r="J647" s="103"/>
      <c r="K647" s="103"/>
    </row>
    <row r="648" spans="2:11">
      <c r="B648" s="102"/>
      <c r="C648" s="102"/>
      <c r="D648" s="102"/>
      <c r="E648" s="103"/>
      <c r="F648" s="103"/>
      <c r="G648" s="103"/>
      <c r="H648" s="103"/>
      <c r="I648" s="103"/>
      <c r="J648" s="103"/>
      <c r="K648" s="103"/>
    </row>
    <row r="649" spans="2:11">
      <c r="B649" s="102"/>
      <c r="C649" s="102"/>
      <c r="D649" s="102"/>
      <c r="E649" s="103"/>
      <c r="F649" s="103"/>
      <c r="G649" s="103"/>
      <c r="H649" s="103"/>
      <c r="I649" s="103"/>
      <c r="J649" s="103"/>
      <c r="K649" s="103"/>
    </row>
    <row r="650" spans="2:11">
      <c r="B650" s="102"/>
      <c r="C650" s="102"/>
      <c r="D650" s="102"/>
      <c r="E650" s="103"/>
      <c r="F650" s="103"/>
      <c r="G650" s="103"/>
      <c r="H650" s="103"/>
      <c r="I650" s="103"/>
      <c r="J650" s="103"/>
      <c r="K650" s="103"/>
    </row>
    <row r="651" spans="2:11">
      <c r="B651" s="102"/>
      <c r="C651" s="102"/>
      <c r="D651" s="102"/>
      <c r="E651" s="103"/>
      <c r="F651" s="103"/>
      <c r="G651" s="103"/>
      <c r="H651" s="103"/>
      <c r="I651" s="103"/>
      <c r="J651" s="103"/>
      <c r="K651" s="103"/>
    </row>
    <row r="652" spans="2:11">
      <c r="B652" s="102"/>
      <c r="C652" s="102"/>
      <c r="D652" s="102"/>
      <c r="E652" s="103"/>
      <c r="F652" s="103"/>
      <c r="G652" s="103"/>
      <c r="H652" s="103"/>
      <c r="I652" s="103"/>
      <c r="J652" s="103"/>
      <c r="K652" s="103"/>
    </row>
    <row r="653" spans="2:11">
      <c r="B653" s="102"/>
      <c r="C653" s="102"/>
      <c r="D653" s="102"/>
      <c r="E653" s="103"/>
      <c r="F653" s="103"/>
      <c r="G653" s="103"/>
      <c r="H653" s="103"/>
      <c r="I653" s="103"/>
      <c r="J653" s="103"/>
      <c r="K653" s="103"/>
    </row>
    <row r="654" spans="2:11">
      <c r="B654" s="102"/>
      <c r="C654" s="102"/>
      <c r="D654" s="102"/>
      <c r="E654" s="103"/>
      <c r="F654" s="103"/>
      <c r="G654" s="103"/>
      <c r="H654" s="103"/>
      <c r="I654" s="103"/>
      <c r="J654" s="103"/>
      <c r="K654" s="103"/>
    </row>
    <row r="655" spans="2:11">
      <c r="B655" s="102"/>
      <c r="C655" s="102"/>
      <c r="D655" s="102"/>
      <c r="E655" s="103"/>
      <c r="F655" s="103"/>
      <c r="G655" s="103"/>
      <c r="H655" s="103"/>
      <c r="I655" s="103"/>
      <c r="J655" s="103"/>
      <c r="K655" s="103"/>
    </row>
    <row r="656" spans="2:11">
      <c r="B656" s="102"/>
      <c r="C656" s="102"/>
      <c r="D656" s="102"/>
      <c r="E656" s="103"/>
      <c r="F656" s="103"/>
      <c r="G656" s="103"/>
      <c r="H656" s="103"/>
      <c r="I656" s="103"/>
      <c r="J656" s="103"/>
      <c r="K656" s="103"/>
    </row>
    <row r="657" spans="2:11">
      <c r="B657" s="102"/>
      <c r="C657" s="102"/>
      <c r="D657" s="102"/>
      <c r="E657" s="103"/>
      <c r="F657" s="103"/>
      <c r="G657" s="103"/>
      <c r="H657" s="103"/>
      <c r="I657" s="103"/>
      <c r="J657" s="103"/>
      <c r="K657" s="103"/>
    </row>
    <row r="658" spans="2:11">
      <c r="B658" s="102"/>
      <c r="C658" s="102"/>
      <c r="D658" s="102"/>
      <c r="E658" s="103"/>
      <c r="F658" s="103"/>
      <c r="G658" s="103"/>
      <c r="H658" s="103"/>
      <c r="I658" s="103"/>
      <c r="J658" s="103"/>
      <c r="K658" s="103"/>
    </row>
    <row r="659" spans="2:11">
      <c r="B659" s="102"/>
      <c r="C659" s="102"/>
      <c r="D659" s="102"/>
      <c r="E659" s="103"/>
      <c r="F659" s="103"/>
      <c r="G659" s="103"/>
      <c r="H659" s="103"/>
      <c r="I659" s="103"/>
      <c r="J659" s="103"/>
      <c r="K659" s="103"/>
    </row>
    <row r="660" spans="2:11">
      <c r="B660" s="102"/>
      <c r="C660" s="102"/>
      <c r="D660" s="102"/>
      <c r="E660" s="103"/>
      <c r="F660" s="103"/>
      <c r="G660" s="103"/>
      <c r="H660" s="103"/>
      <c r="I660" s="103"/>
      <c r="J660" s="103"/>
      <c r="K660" s="103"/>
    </row>
    <row r="661" spans="2:11">
      <c r="B661" s="102"/>
      <c r="C661" s="102"/>
      <c r="D661" s="102"/>
      <c r="E661" s="103"/>
      <c r="F661" s="103"/>
      <c r="G661" s="103"/>
      <c r="H661" s="103"/>
      <c r="I661" s="103"/>
      <c r="J661" s="103"/>
      <c r="K661" s="103"/>
    </row>
    <row r="662" spans="2:11">
      <c r="B662" s="102"/>
      <c r="C662" s="102"/>
      <c r="D662" s="102"/>
      <c r="E662" s="103"/>
      <c r="F662" s="103"/>
      <c r="G662" s="103"/>
      <c r="H662" s="103"/>
      <c r="I662" s="103"/>
      <c r="J662" s="103"/>
      <c r="K662" s="103"/>
    </row>
    <row r="663" spans="2:11">
      <c r="B663" s="102"/>
      <c r="C663" s="102"/>
      <c r="D663" s="102"/>
      <c r="E663" s="103"/>
      <c r="F663" s="103"/>
      <c r="G663" s="103"/>
      <c r="H663" s="103"/>
      <c r="I663" s="103"/>
      <c r="J663" s="103"/>
      <c r="K663" s="103"/>
    </row>
    <row r="664" spans="2:11">
      <c r="B664" s="102"/>
      <c r="C664" s="102"/>
      <c r="D664" s="102"/>
      <c r="E664" s="103"/>
      <c r="F664" s="103"/>
      <c r="G664" s="103"/>
      <c r="H664" s="103"/>
      <c r="I664" s="103"/>
      <c r="J664" s="103"/>
      <c r="K664" s="103"/>
    </row>
    <row r="665" spans="2:11">
      <c r="B665" s="102"/>
      <c r="C665" s="102"/>
      <c r="D665" s="102"/>
      <c r="E665" s="103"/>
      <c r="F665" s="103"/>
      <c r="G665" s="103"/>
      <c r="H665" s="103"/>
      <c r="I665" s="103"/>
      <c r="J665" s="103"/>
      <c r="K665" s="103"/>
    </row>
    <row r="666" spans="2:11">
      <c r="B666" s="102"/>
      <c r="C666" s="102"/>
      <c r="D666" s="102"/>
      <c r="E666" s="103"/>
      <c r="F666" s="103"/>
      <c r="G666" s="103"/>
      <c r="H666" s="103"/>
      <c r="I666" s="103"/>
      <c r="J666" s="103"/>
      <c r="K666" s="103"/>
    </row>
    <row r="667" spans="2:11">
      <c r="B667" s="102"/>
      <c r="C667" s="102"/>
      <c r="D667" s="102"/>
      <c r="E667" s="103"/>
      <c r="F667" s="103"/>
      <c r="G667" s="103"/>
      <c r="H667" s="103"/>
      <c r="I667" s="103"/>
      <c r="J667" s="103"/>
      <c r="K667" s="103"/>
    </row>
    <row r="668" spans="2:11">
      <c r="B668" s="102"/>
      <c r="C668" s="102"/>
      <c r="D668" s="102"/>
      <c r="E668" s="103"/>
      <c r="F668" s="103"/>
      <c r="G668" s="103"/>
      <c r="H668" s="103"/>
      <c r="I668" s="103"/>
      <c r="J668" s="103"/>
      <c r="K668" s="103"/>
    </row>
    <row r="669" spans="2:11">
      <c r="B669" s="102"/>
      <c r="C669" s="102"/>
      <c r="D669" s="102"/>
      <c r="E669" s="103"/>
      <c r="F669" s="103"/>
      <c r="G669" s="103"/>
      <c r="H669" s="103"/>
      <c r="I669" s="103"/>
      <c r="J669" s="103"/>
      <c r="K669" s="103"/>
    </row>
    <row r="670" spans="2:11">
      <c r="B670" s="102"/>
      <c r="C670" s="102"/>
      <c r="D670" s="102"/>
      <c r="E670" s="103"/>
      <c r="F670" s="103"/>
      <c r="G670" s="103"/>
      <c r="H670" s="103"/>
      <c r="I670" s="103"/>
      <c r="J670" s="103"/>
      <c r="K670" s="103"/>
    </row>
    <row r="671" spans="2:11">
      <c r="B671" s="102"/>
      <c r="C671" s="102"/>
      <c r="D671" s="102"/>
      <c r="E671" s="103"/>
      <c r="F671" s="103"/>
      <c r="G671" s="103"/>
      <c r="H671" s="103"/>
      <c r="I671" s="103"/>
      <c r="J671" s="103"/>
      <c r="K671" s="103"/>
    </row>
    <row r="672" spans="2:11">
      <c r="B672" s="102"/>
      <c r="C672" s="102"/>
      <c r="D672" s="102"/>
      <c r="E672" s="103"/>
      <c r="F672" s="103"/>
      <c r="G672" s="103"/>
      <c r="H672" s="103"/>
      <c r="I672" s="103"/>
      <c r="J672" s="103"/>
      <c r="K672" s="103"/>
    </row>
    <row r="673" spans="2:11">
      <c r="B673" s="102"/>
      <c r="C673" s="102"/>
      <c r="D673" s="102"/>
      <c r="E673" s="103"/>
      <c r="F673" s="103"/>
      <c r="G673" s="103"/>
      <c r="H673" s="103"/>
      <c r="I673" s="103"/>
      <c r="J673" s="103"/>
      <c r="K673" s="103"/>
    </row>
    <row r="674" spans="2:11">
      <c r="B674" s="102"/>
      <c r="C674" s="102"/>
      <c r="D674" s="102"/>
      <c r="E674" s="103"/>
      <c r="F674" s="103"/>
      <c r="G674" s="103"/>
      <c r="H674" s="103"/>
      <c r="I674" s="103"/>
      <c r="J674" s="103"/>
      <c r="K674" s="103"/>
    </row>
    <row r="675" spans="2:11">
      <c r="B675" s="102"/>
      <c r="C675" s="102"/>
      <c r="D675" s="102"/>
      <c r="E675" s="103"/>
      <c r="F675" s="103"/>
      <c r="G675" s="103"/>
      <c r="H675" s="103"/>
      <c r="I675" s="103"/>
      <c r="J675" s="103"/>
      <c r="K675" s="103"/>
    </row>
    <row r="676" spans="2:11">
      <c r="B676" s="102"/>
      <c r="C676" s="102"/>
      <c r="D676" s="102"/>
      <c r="E676" s="103"/>
      <c r="F676" s="103"/>
      <c r="G676" s="103"/>
      <c r="H676" s="103"/>
      <c r="I676" s="103"/>
      <c r="J676" s="103"/>
      <c r="K676" s="103"/>
    </row>
    <row r="677" spans="2:11">
      <c r="B677" s="102"/>
      <c r="C677" s="102"/>
      <c r="D677" s="102"/>
      <c r="E677" s="103"/>
      <c r="F677" s="103"/>
      <c r="G677" s="103"/>
      <c r="H677" s="103"/>
      <c r="I677" s="103"/>
      <c r="J677" s="103"/>
      <c r="K677" s="103"/>
    </row>
    <row r="678" spans="2:11">
      <c r="B678" s="102"/>
      <c r="C678" s="102"/>
      <c r="D678" s="102"/>
      <c r="E678" s="103"/>
      <c r="F678" s="103"/>
      <c r="G678" s="103"/>
      <c r="H678" s="103"/>
      <c r="I678" s="103"/>
      <c r="J678" s="103"/>
      <c r="K678" s="103"/>
    </row>
    <row r="679" spans="2:11">
      <c r="B679" s="102"/>
      <c r="C679" s="102"/>
      <c r="D679" s="102"/>
      <c r="E679" s="103"/>
      <c r="F679" s="103"/>
      <c r="G679" s="103"/>
      <c r="H679" s="103"/>
      <c r="I679" s="103"/>
      <c r="J679" s="103"/>
      <c r="K679" s="103"/>
    </row>
    <row r="680" spans="2:11">
      <c r="B680" s="102"/>
      <c r="C680" s="102"/>
      <c r="D680" s="102"/>
      <c r="E680" s="103"/>
      <c r="F680" s="103"/>
      <c r="G680" s="103"/>
      <c r="H680" s="103"/>
      <c r="I680" s="103"/>
      <c r="J680" s="103"/>
      <c r="K680" s="103"/>
    </row>
    <row r="681" spans="2:11">
      <c r="B681" s="102"/>
      <c r="C681" s="102"/>
      <c r="D681" s="102"/>
      <c r="E681" s="103"/>
      <c r="F681" s="103"/>
      <c r="G681" s="103"/>
      <c r="H681" s="103"/>
      <c r="I681" s="103"/>
      <c r="J681" s="103"/>
      <c r="K681" s="103"/>
    </row>
    <row r="682" spans="2:11">
      <c r="B682" s="102"/>
      <c r="C682" s="102"/>
      <c r="D682" s="102"/>
      <c r="E682" s="103"/>
      <c r="F682" s="103"/>
      <c r="G682" s="103"/>
      <c r="H682" s="103"/>
      <c r="I682" s="103"/>
      <c r="J682" s="103"/>
      <c r="K682" s="103"/>
    </row>
    <row r="683" spans="2:11">
      <c r="B683" s="102"/>
      <c r="C683" s="102"/>
      <c r="D683" s="102"/>
      <c r="E683" s="103"/>
      <c r="F683" s="103"/>
      <c r="G683" s="103"/>
      <c r="H683" s="103"/>
      <c r="I683" s="103"/>
      <c r="J683" s="103"/>
      <c r="K683" s="103"/>
    </row>
    <row r="684" spans="2:11">
      <c r="B684" s="102"/>
      <c r="C684" s="102"/>
      <c r="D684" s="102"/>
      <c r="E684" s="103"/>
      <c r="F684" s="103"/>
      <c r="G684" s="103"/>
      <c r="H684" s="103"/>
      <c r="I684" s="103"/>
      <c r="J684" s="103"/>
      <c r="K684" s="103"/>
    </row>
    <row r="685" spans="2:11">
      <c r="B685" s="102"/>
      <c r="C685" s="102"/>
      <c r="D685" s="102"/>
      <c r="E685" s="103"/>
      <c r="F685" s="103"/>
      <c r="G685" s="103"/>
      <c r="H685" s="103"/>
      <c r="I685" s="103"/>
      <c r="J685" s="103"/>
      <c r="K685" s="103"/>
    </row>
    <row r="686" spans="2:11">
      <c r="B686" s="102"/>
      <c r="C686" s="102"/>
      <c r="D686" s="102"/>
      <c r="E686" s="103"/>
      <c r="F686" s="103"/>
      <c r="G686" s="103"/>
      <c r="H686" s="103"/>
      <c r="I686" s="103"/>
      <c r="J686" s="103"/>
      <c r="K686" s="103"/>
    </row>
    <row r="687" spans="2:11">
      <c r="B687" s="102"/>
      <c r="C687" s="102"/>
      <c r="D687" s="102"/>
      <c r="E687" s="103"/>
      <c r="F687" s="103"/>
      <c r="G687" s="103"/>
      <c r="H687" s="103"/>
      <c r="I687" s="103"/>
      <c r="J687" s="103"/>
      <c r="K687" s="103"/>
    </row>
    <row r="688" spans="2:11">
      <c r="B688" s="102"/>
      <c r="C688" s="102"/>
      <c r="D688" s="102"/>
      <c r="E688" s="103"/>
      <c r="F688" s="103"/>
      <c r="G688" s="103"/>
      <c r="H688" s="103"/>
      <c r="I688" s="103"/>
      <c r="J688" s="103"/>
      <c r="K688" s="103"/>
    </row>
    <row r="689" spans="2:11">
      <c r="B689" s="102"/>
      <c r="C689" s="102"/>
      <c r="D689" s="102"/>
      <c r="E689" s="103"/>
      <c r="F689" s="103"/>
      <c r="G689" s="103"/>
      <c r="H689" s="103"/>
      <c r="I689" s="103"/>
      <c r="J689" s="103"/>
      <c r="K689" s="103"/>
    </row>
    <row r="690" spans="2:11">
      <c r="B690" s="102"/>
      <c r="C690" s="102"/>
      <c r="D690" s="102"/>
      <c r="E690" s="103"/>
      <c r="F690" s="103"/>
      <c r="G690" s="103"/>
      <c r="H690" s="103"/>
      <c r="I690" s="103"/>
      <c r="J690" s="103"/>
      <c r="K690" s="103"/>
    </row>
    <row r="691" spans="2:11">
      <c r="B691" s="102"/>
      <c r="C691" s="102"/>
      <c r="D691" s="102"/>
      <c r="E691" s="103"/>
      <c r="F691" s="103"/>
      <c r="G691" s="103"/>
      <c r="H691" s="103"/>
      <c r="I691" s="103"/>
      <c r="J691" s="103"/>
      <c r="K691" s="103"/>
    </row>
    <row r="692" spans="2:11">
      <c r="B692" s="102"/>
      <c r="C692" s="102"/>
      <c r="D692" s="102"/>
      <c r="E692" s="103"/>
      <c r="F692" s="103"/>
      <c r="G692" s="103"/>
      <c r="H692" s="103"/>
      <c r="I692" s="103"/>
      <c r="J692" s="103"/>
      <c r="K692" s="103"/>
    </row>
    <row r="693" spans="2:11">
      <c r="B693" s="102"/>
      <c r="C693" s="102"/>
      <c r="D693" s="102"/>
      <c r="E693" s="103"/>
      <c r="F693" s="103"/>
      <c r="G693" s="103"/>
      <c r="H693" s="103"/>
      <c r="I693" s="103"/>
      <c r="J693" s="103"/>
      <c r="K693" s="103"/>
    </row>
    <row r="694" spans="2:11">
      <c r="B694" s="102"/>
      <c r="C694" s="102"/>
      <c r="D694" s="102"/>
      <c r="E694" s="103"/>
      <c r="F694" s="103"/>
      <c r="G694" s="103"/>
      <c r="H694" s="103"/>
      <c r="I694" s="103"/>
      <c r="J694" s="103"/>
      <c r="K694" s="103"/>
    </row>
    <row r="695" spans="2:11">
      <c r="B695" s="102"/>
      <c r="C695" s="102"/>
      <c r="D695" s="102"/>
      <c r="E695" s="103"/>
      <c r="F695" s="103"/>
      <c r="G695" s="103"/>
      <c r="H695" s="103"/>
      <c r="I695" s="103"/>
      <c r="J695" s="103"/>
      <c r="K695" s="103"/>
    </row>
    <row r="696" spans="2:11">
      <c r="B696" s="102"/>
      <c r="C696" s="102"/>
      <c r="D696" s="102"/>
      <c r="E696" s="103"/>
      <c r="F696" s="103"/>
      <c r="G696" s="103"/>
      <c r="H696" s="103"/>
      <c r="I696" s="103"/>
      <c r="J696" s="103"/>
      <c r="K696" s="103"/>
    </row>
    <row r="697" spans="2:11">
      <c r="B697" s="102"/>
      <c r="C697" s="102"/>
      <c r="D697" s="102"/>
      <c r="E697" s="103"/>
      <c r="F697" s="103"/>
      <c r="G697" s="103"/>
      <c r="H697" s="103"/>
      <c r="I697" s="103"/>
      <c r="J697" s="103"/>
      <c r="K697" s="103"/>
    </row>
    <row r="698" spans="2:11">
      <c r="B698" s="102"/>
      <c r="C698" s="102"/>
      <c r="D698" s="102"/>
      <c r="E698" s="103"/>
      <c r="F698" s="103"/>
      <c r="G698" s="103"/>
      <c r="H698" s="103"/>
      <c r="I698" s="103"/>
      <c r="J698" s="103"/>
      <c r="K698" s="103"/>
    </row>
    <row r="699" spans="2:11">
      <c r="B699" s="102"/>
      <c r="C699" s="102"/>
      <c r="D699" s="102"/>
      <c r="E699" s="103"/>
      <c r="F699" s="103"/>
      <c r="G699" s="103"/>
      <c r="H699" s="103"/>
      <c r="I699" s="103"/>
      <c r="J699" s="103"/>
      <c r="K699" s="103"/>
    </row>
    <row r="700" spans="2:11">
      <c r="B700" s="102"/>
      <c r="C700" s="102"/>
      <c r="D700" s="102"/>
      <c r="E700" s="103"/>
      <c r="F700" s="103"/>
      <c r="G700" s="103"/>
      <c r="H700" s="103"/>
      <c r="I700" s="103"/>
      <c r="J700" s="103"/>
      <c r="K700" s="103"/>
    </row>
    <row r="701" spans="2:11">
      <c r="B701" s="102"/>
      <c r="C701" s="102"/>
      <c r="D701" s="102"/>
      <c r="E701" s="103"/>
      <c r="F701" s="103"/>
      <c r="G701" s="103"/>
      <c r="H701" s="103"/>
      <c r="I701" s="103"/>
      <c r="J701" s="103"/>
      <c r="K701" s="103"/>
    </row>
    <row r="702" spans="2:11">
      <c r="B702" s="102"/>
      <c r="C702" s="102"/>
      <c r="D702" s="102"/>
      <c r="E702" s="103"/>
      <c r="F702" s="103"/>
      <c r="G702" s="103"/>
      <c r="H702" s="103"/>
      <c r="I702" s="103"/>
      <c r="J702" s="103"/>
      <c r="K702" s="103"/>
    </row>
    <row r="703" spans="2:11">
      <c r="B703" s="102"/>
      <c r="C703" s="102"/>
      <c r="D703" s="102"/>
      <c r="E703" s="103"/>
      <c r="F703" s="103"/>
      <c r="G703" s="103"/>
      <c r="H703" s="103"/>
      <c r="I703" s="103"/>
      <c r="J703" s="103"/>
      <c r="K703" s="103"/>
    </row>
    <row r="704" spans="2:11">
      <c r="B704" s="102"/>
      <c r="C704" s="102"/>
      <c r="D704" s="102"/>
      <c r="E704" s="103"/>
      <c r="F704" s="103"/>
      <c r="G704" s="103"/>
      <c r="H704" s="103"/>
      <c r="I704" s="103"/>
      <c r="J704" s="103"/>
      <c r="K704" s="103"/>
    </row>
    <row r="705" spans="2:11">
      <c r="B705" s="102"/>
      <c r="C705" s="102"/>
      <c r="D705" s="102"/>
      <c r="E705" s="103"/>
      <c r="F705" s="103"/>
      <c r="G705" s="103"/>
      <c r="H705" s="103"/>
      <c r="I705" s="103"/>
      <c r="J705" s="103"/>
      <c r="K705" s="103"/>
    </row>
    <row r="706" spans="2:11">
      <c r="B706" s="102"/>
      <c r="C706" s="102"/>
      <c r="D706" s="102"/>
      <c r="E706" s="103"/>
      <c r="F706" s="103"/>
      <c r="G706" s="103"/>
      <c r="H706" s="103"/>
      <c r="I706" s="103"/>
      <c r="J706" s="103"/>
      <c r="K706" s="103"/>
    </row>
    <row r="707" spans="2:11">
      <c r="B707" s="102"/>
      <c r="C707" s="102"/>
      <c r="D707" s="102"/>
      <c r="E707" s="103"/>
      <c r="F707" s="103"/>
      <c r="G707" s="103"/>
      <c r="H707" s="103"/>
      <c r="I707" s="103"/>
      <c r="J707" s="103"/>
      <c r="K707" s="103"/>
    </row>
    <row r="708" spans="2:11">
      <c r="B708" s="102"/>
      <c r="C708" s="102"/>
      <c r="D708" s="102"/>
      <c r="E708" s="103"/>
      <c r="F708" s="103"/>
      <c r="G708" s="103"/>
      <c r="H708" s="103"/>
      <c r="I708" s="103"/>
      <c r="J708" s="103"/>
      <c r="K708" s="103"/>
    </row>
    <row r="709" spans="2:11">
      <c r="B709" s="102"/>
      <c r="C709" s="102"/>
      <c r="D709" s="102"/>
      <c r="E709" s="103"/>
      <c r="F709" s="103"/>
      <c r="G709" s="103"/>
      <c r="H709" s="103"/>
      <c r="I709" s="103"/>
      <c r="J709" s="103"/>
      <c r="K709" s="103"/>
    </row>
    <row r="710" spans="2:11">
      <c r="B710" s="102"/>
      <c r="C710" s="102"/>
      <c r="D710" s="102"/>
      <c r="E710" s="103"/>
      <c r="F710" s="103"/>
      <c r="G710" s="103"/>
      <c r="H710" s="103"/>
      <c r="I710" s="103"/>
      <c r="J710" s="103"/>
      <c r="K710" s="103"/>
    </row>
    <row r="711" spans="2:11">
      <c r="B711" s="102"/>
      <c r="C711" s="102"/>
      <c r="D711" s="102"/>
      <c r="E711" s="103"/>
      <c r="F711" s="103"/>
      <c r="G711" s="103"/>
      <c r="H711" s="103"/>
      <c r="I711" s="103"/>
      <c r="J711" s="103"/>
      <c r="K711" s="103"/>
    </row>
    <row r="712" spans="2:11">
      <c r="B712" s="102"/>
      <c r="C712" s="102"/>
      <c r="D712" s="102"/>
      <c r="E712" s="103"/>
      <c r="F712" s="103"/>
      <c r="G712" s="103"/>
      <c r="H712" s="103"/>
      <c r="I712" s="103"/>
      <c r="J712" s="103"/>
      <c r="K712" s="103"/>
    </row>
    <row r="713" spans="2:11">
      <c r="B713" s="102"/>
      <c r="C713" s="102"/>
      <c r="D713" s="102"/>
      <c r="E713" s="103"/>
      <c r="F713" s="103"/>
      <c r="G713" s="103"/>
      <c r="H713" s="103"/>
      <c r="I713" s="103"/>
      <c r="J713" s="103"/>
      <c r="K713" s="103"/>
    </row>
    <row r="714" spans="2:11">
      <c r="B714" s="102"/>
      <c r="C714" s="102"/>
      <c r="D714" s="102"/>
      <c r="E714" s="103"/>
      <c r="F714" s="103"/>
      <c r="G714" s="103"/>
      <c r="H714" s="103"/>
      <c r="I714" s="103"/>
      <c r="J714" s="103"/>
      <c r="K714" s="103"/>
    </row>
    <row r="715" spans="2:11">
      <c r="B715" s="102"/>
      <c r="C715" s="102"/>
      <c r="D715" s="102"/>
      <c r="E715" s="103"/>
      <c r="F715" s="103"/>
      <c r="G715" s="103"/>
      <c r="H715" s="103"/>
      <c r="I715" s="103"/>
      <c r="J715" s="103"/>
      <c r="K715" s="103"/>
    </row>
    <row r="716" spans="2:11">
      <c r="B716" s="102"/>
      <c r="C716" s="102"/>
      <c r="D716" s="102"/>
      <c r="E716" s="103"/>
      <c r="F716" s="103"/>
      <c r="G716" s="103"/>
      <c r="H716" s="103"/>
      <c r="I716" s="103"/>
      <c r="J716" s="103"/>
      <c r="K716" s="103"/>
    </row>
    <row r="717" spans="2:11">
      <c r="B717" s="102"/>
      <c r="C717" s="102"/>
      <c r="D717" s="102"/>
      <c r="E717" s="103"/>
      <c r="F717" s="103"/>
      <c r="G717" s="103"/>
      <c r="H717" s="103"/>
      <c r="I717" s="103"/>
      <c r="J717" s="103"/>
      <c r="K717" s="103"/>
    </row>
    <row r="718" spans="2:11">
      <c r="B718" s="102"/>
      <c r="C718" s="102"/>
      <c r="D718" s="102"/>
      <c r="E718" s="103"/>
      <c r="F718" s="103"/>
      <c r="G718" s="103"/>
      <c r="H718" s="103"/>
      <c r="I718" s="103"/>
      <c r="J718" s="103"/>
      <c r="K718" s="103"/>
    </row>
    <row r="719" spans="2:11">
      <c r="B719" s="102"/>
      <c r="C719" s="102"/>
      <c r="D719" s="102"/>
      <c r="E719" s="103"/>
      <c r="F719" s="103"/>
      <c r="G719" s="103"/>
      <c r="H719" s="103"/>
      <c r="I719" s="103"/>
      <c r="J719" s="103"/>
      <c r="K719" s="103"/>
    </row>
    <row r="720" spans="2:11">
      <c r="B720" s="102"/>
      <c r="C720" s="102"/>
      <c r="D720" s="102"/>
      <c r="E720" s="103"/>
      <c r="F720" s="103"/>
      <c r="G720" s="103"/>
      <c r="H720" s="103"/>
      <c r="I720" s="103"/>
      <c r="J720" s="103"/>
      <c r="K720" s="103"/>
    </row>
    <row r="721" spans="2:11">
      <c r="B721" s="102"/>
      <c r="C721" s="102"/>
      <c r="D721" s="102"/>
      <c r="E721" s="103"/>
      <c r="F721" s="103"/>
      <c r="G721" s="103"/>
      <c r="H721" s="103"/>
      <c r="I721" s="103"/>
      <c r="J721" s="103"/>
      <c r="K721" s="103"/>
    </row>
    <row r="722" spans="2:11">
      <c r="B722" s="102"/>
      <c r="C722" s="102"/>
      <c r="D722" s="102"/>
      <c r="E722" s="103"/>
      <c r="F722" s="103"/>
      <c r="G722" s="103"/>
      <c r="H722" s="103"/>
      <c r="I722" s="103"/>
      <c r="J722" s="103"/>
      <c r="K722" s="103"/>
    </row>
    <row r="723" spans="2:11">
      <c r="B723" s="102"/>
      <c r="C723" s="102"/>
      <c r="D723" s="102"/>
      <c r="E723" s="103"/>
      <c r="F723" s="103"/>
      <c r="G723" s="103"/>
      <c r="H723" s="103"/>
      <c r="I723" s="103"/>
      <c r="J723" s="103"/>
      <c r="K723" s="103"/>
    </row>
    <row r="724" spans="2:11">
      <c r="B724" s="102"/>
      <c r="C724" s="102"/>
      <c r="D724" s="102"/>
      <c r="E724" s="103"/>
      <c r="F724" s="103"/>
      <c r="G724" s="103"/>
      <c r="H724" s="103"/>
      <c r="I724" s="103"/>
      <c r="J724" s="103"/>
      <c r="K724" s="103"/>
    </row>
    <row r="725" spans="2:11">
      <c r="B725" s="102"/>
      <c r="C725" s="102"/>
      <c r="D725" s="102"/>
      <c r="E725" s="103"/>
      <c r="F725" s="103"/>
      <c r="G725" s="103"/>
      <c r="H725" s="103"/>
      <c r="I725" s="103"/>
      <c r="J725" s="103"/>
      <c r="K725" s="103"/>
    </row>
    <row r="726" spans="2:11">
      <c r="B726" s="102"/>
      <c r="C726" s="102"/>
      <c r="D726" s="102"/>
      <c r="E726" s="103"/>
      <c r="F726" s="103"/>
      <c r="G726" s="103"/>
      <c r="H726" s="103"/>
      <c r="I726" s="103"/>
      <c r="J726" s="103"/>
      <c r="K726" s="103"/>
    </row>
    <row r="727" spans="2:11">
      <c r="B727" s="102"/>
      <c r="C727" s="102"/>
      <c r="D727" s="102"/>
      <c r="E727" s="103"/>
      <c r="F727" s="103"/>
      <c r="G727" s="103"/>
      <c r="H727" s="103"/>
      <c r="I727" s="103"/>
      <c r="J727" s="103"/>
      <c r="K727" s="103"/>
    </row>
    <row r="728" spans="2:11">
      <c r="B728" s="102"/>
      <c r="C728" s="102"/>
      <c r="D728" s="102"/>
      <c r="E728" s="103"/>
      <c r="F728" s="103"/>
      <c r="G728" s="103"/>
      <c r="H728" s="103"/>
      <c r="I728" s="103"/>
      <c r="J728" s="103"/>
      <c r="K728" s="103"/>
    </row>
    <row r="729" spans="2:11">
      <c r="B729" s="102"/>
      <c r="C729" s="102"/>
      <c r="D729" s="102"/>
      <c r="E729" s="103"/>
      <c r="F729" s="103"/>
      <c r="G729" s="103"/>
      <c r="H729" s="103"/>
      <c r="I729" s="103"/>
      <c r="J729" s="103"/>
      <c r="K729" s="103"/>
    </row>
    <row r="730" spans="2:11">
      <c r="B730" s="102"/>
      <c r="C730" s="102"/>
      <c r="D730" s="102"/>
      <c r="E730" s="103"/>
      <c r="F730" s="103"/>
      <c r="G730" s="103"/>
      <c r="H730" s="103"/>
      <c r="I730" s="103"/>
      <c r="J730" s="103"/>
      <c r="K730" s="103"/>
    </row>
    <row r="731" spans="2:11">
      <c r="B731" s="102"/>
      <c r="C731" s="102"/>
      <c r="D731" s="102"/>
      <c r="E731" s="103"/>
      <c r="F731" s="103"/>
      <c r="G731" s="103"/>
      <c r="H731" s="103"/>
      <c r="I731" s="103"/>
      <c r="J731" s="103"/>
      <c r="K731" s="103"/>
    </row>
    <row r="732" spans="2:11">
      <c r="B732" s="102"/>
      <c r="C732" s="102"/>
      <c r="D732" s="102"/>
      <c r="E732" s="103"/>
      <c r="F732" s="103"/>
      <c r="G732" s="103"/>
      <c r="H732" s="103"/>
      <c r="I732" s="103"/>
      <c r="J732" s="103"/>
      <c r="K732" s="103"/>
    </row>
    <row r="733" spans="2:11">
      <c r="B733" s="102"/>
      <c r="C733" s="102"/>
      <c r="D733" s="102"/>
      <c r="E733" s="103"/>
      <c r="F733" s="103"/>
      <c r="G733" s="103"/>
      <c r="H733" s="103"/>
      <c r="I733" s="103"/>
      <c r="J733" s="103"/>
      <c r="K733" s="103"/>
    </row>
    <row r="734" spans="2:11">
      <c r="B734" s="102"/>
      <c r="C734" s="102"/>
      <c r="D734" s="102"/>
      <c r="E734" s="103"/>
      <c r="F734" s="103"/>
      <c r="G734" s="103"/>
      <c r="H734" s="103"/>
      <c r="I734" s="103"/>
      <c r="J734" s="103"/>
      <c r="K734" s="103"/>
    </row>
    <row r="735" spans="2:11">
      <c r="B735" s="102"/>
      <c r="C735" s="102"/>
      <c r="D735" s="102"/>
      <c r="E735" s="103"/>
      <c r="F735" s="103"/>
      <c r="G735" s="103"/>
      <c r="H735" s="103"/>
      <c r="I735" s="103"/>
      <c r="J735" s="103"/>
      <c r="K735" s="103"/>
    </row>
    <row r="736" spans="2:11">
      <c r="B736" s="102"/>
      <c r="C736" s="102"/>
      <c r="D736" s="102"/>
      <c r="E736" s="103"/>
      <c r="F736" s="103"/>
      <c r="G736" s="103"/>
      <c r="H736" s="103"/>
      <c r="I736" s="103"/>
      <c r="J736" s="103"/>
      <c r="K736" s="103"/>
    </row>
    <row r="737" spans="2:11">
      <c r="B737" s="102"/>
      <c r="C737" s="102"/>
      <c r="D737" s="102"/>
      <c r="E737" s="103"/>
      <c r="F737" s="103"/>
      <c r="G737" s="103"/>
      <c r="H737" s="103"/>
      <c r="I737" s="103"/>
      <c r="J737" s="103"/>
      <c r="K737" s="103"/>
    </row>
    <row r="738" spans="2:11">
      <c r="B738" s="102"/>
      <c r="C738" s="102"/>
      <c r="D738" s="102"/>
      <c r="E738" s="103"/>
      <c r="F738" s="103"/>
      <c r="G738" s="103"/>
      <c r="H738" s="103"/>
      <c r="I738" s="103"/>
      <c r="J738" s="103"/>
      <c r="K738" s="103"/>
    </row>
    <row r="739" spans="2:11">
      <c r="B739" s="102"/>
      <c r="C739" s="102"/>
      <c r="D739" s="102"/>
      <c r="E739" s="103"/>
      <c r="F739" s="103"/>
      <c r="G739" s="103"/>
      <c r="H739" s="103"/>
      <c r="I739" s="103"/>
      <c r="J739" s="103"/>
      <c r="K739" s="103"/>
    </row>
    <row r="740" spans="2:11">
      <c r="B740" s="102"/>
      <c r="C740" s="102"/>
      <c r="D740" s="102"/>
      <c r="E740" s="103"/>
      <c r="F740" s="103"/>
      <c r="G740" s="103"/>
      <c r="H740" s="103"/>
      <c r="I740" s="103"/>
      <c r="J740" s="103"/>
      <c r="K740" s="103"/>
    </row>
    <row r="741" spans="2:11">
      <c r="B741" s="102"/>
      <c r="C741" s="102"/>
      <c r="D741" s="102"/>
      <c r="E741" s="103"/>
      <c r="F741" s="103"/>
      <c r="G741" s="103"/>
      <c r="H741" s="103"/>
      <c r="I741" s="103"/>
      <c r="J741" s="103"/>
      <c r="K741" s="103"/>
    </row>
    <row r="742" spans="2:11">
      <c r="B742" s="102"/>
      <c r="C742" s="102"/>
      <c r="D742" s="102"/>
      <c r="E742" s="103"/>
      <c r="F742" s="103"/>
      <c r="G742" s="103"/>
      <c r="H742" s="103"/>
      <c r="I742" s="103"/>
      <c r="J742" s="103"/>
      <c r="K742" s="103"/>
    </row>
    <row r="743" spans="2:11">
      <c r="B743" s="102"/>
      <c r="C743" s="102"/>
      <c r="D743" s="102"/>
      <c r="E743" s="103"/>
      <c r="F743" s="103"/>
      <c r="G743" s="103"/>
      <c r="H743" s="103"/>
      <c r="I743" s="103"/>
      <c r="J743" s="103"/>
      <c r="K743" s="103"/>
    </row>
    <row r="744" spans="2:11">
      <c r="B744" s="102"/>
      <c r="C744" s="102"/>
      <c r="D744" s="102"/>
      <c r="E744" s="103"/>
      <c r="F744" s="103"/>
      <c r="G744" s="103"/>
      <c r="H744" s="103"/>
      <c r="I744" s="103"/>
      <c r="J744" s="103"/>
      <c r="K744" s="103"/>
    </row>
    <row r="745" spans="2:11">
      <c r="B745" s="102"/>
      <c r="C745" s="102"/>
      <c r="D745" s="102"/>
      <c r="E745" s="103"/>
      <c r="F745" s="103"/>
      <c r="G745" s="103"/>
      <c r="H745" s="103"/>
      <c r="I745" s="103"/>
      <c r="J745" s="103"/>
      <c r="K745" s="103"/>
    </row>
    <row r="746" spans="2:11">
      <c r="B746" s="102"/>
      <c r="C746" s="102"/>
      <c r="D746" s="102"/>
      <c r="E746" s="103"/>
      <c r="F746" s="103"/>
      <c r="G746" s="103"/>
      <c r="H746" s="103"/>
      <c r="I746" s="103"/>
      <c r="J746" s="103"/>
      <c r="K746" s="103"/>
    </row>
    <row r="747" spans="2:11">
      <c r="B747" s="102"/>
      <c r="C747" s="102"/>
      <c r="D747" s="102"/>
      <c r="E747" s="103"/>
      <c r="F747" s="103"/>
      <c r="G747" s="103"/>
      <c r="H747" s="103"/>
      <c r="I747" s="103"/>
      <c r="J747" s="103"/>
      <c r="K747" s="103"/>
    </row>
    <row r="748" spans="2:11">
      <c r="B748" s="102"/>
      <c r="C748" s="102"/>
      <c r="D748" s="102"/>
      <c r="E748" s="103"/>
      <c r="F748" s="103"/>
      <c r="G748" s="103"/>
      <c r="H748" s="103"/>
      <c r="I748" s="103"/>
      <c r="J748" s="103"/>
      <c r="K748" s="103"/>
    </row>
    <row r="749" spans="2:11">
      <c r="B749" s="102"/>
      <c r="C749" s="102"/>
      <c r="D749" s="102"/>
      <c r="E749" s="103"/>
      <c r="F749" s="103"/>
      <c r="G749" s="103"/>
      <c r="H749" s="103"/>
      <c r="I749" s="103"/>
      <c r="J749" s="103"/>
      <c r="K749" s="103"/>
    </row>
    <row r="750" spans="2:11">
      <c r="B750" s="102"/>
      <c r="C750" s="102"/>
      <c r="D750" s="102"/>
      <c r="E750" s="103"/>
      <c r="F750" s="103"/>
      <c r="G750" s="103"/>
      <c r="H750" s="103"/>
      <c r="I750" s="103"/>
      <c r="J750" s="103"/>
      <c r="K750" s="103"/>
    </row>
    <row r="751" spans="2:11">
      <c r="B751" s="102"/>
      <c r="C751" s="102"/>
      <c r="D751" s="102"/>
      <c r="E751" s="103"/>
      <c r="F751" s="103"/>
      <c r="G751" s="103"/>
      <c r="H751" s="103"/>
      <c r="I751" s="103"/>
      <c r="J751" s="103"/>
      <c r="K751" s="103"/>
    </row>
    <row r="752" spans="2:11">
      <c r="B752" s="102"/>
      <c r="C752" s="102"/>
      <c r="D752" s="102"/>
      <c r="E752" s="103"/>
      <c r="F752" s="103"/>
      <c r="G752" s="103"/>
      <c r="H752" s="103"/>
      <c r="I752" s="103"/>
      <c r="J752" s="103"/>
      <c r="K752" s="103"/>
    </row>
    <row r="753" spans="2:11">
      <c r="B753" s="102"/>
      <c r="C753" s="102"/>
      <c r="D753" s="102"/>
      <c r="E753" s="103"/>
      <c r="F753" s="103"/>
      <c r="G753" s="103"/>
      <c r="H753" s="103"/>
      <c r="I753" s="103"/>
      <c r="J753" s="103"/>
      <c r="K753" s="103"/>
    </row>
    <row r="754" spans="2:11">
      <c r="B754" s="102"/>
      <c r="C754" s="102"/>
      <c r="D754" s="102"/>
      <c r="E754" s="103"/>
      <c r="F754" s="103"/>
      <c r="G754" s="103"/>
      <c r="H754" s="103"/>
      <c r="I754" s="103"/>
      <c r="J754" s="103"/>
      <c r="K754" s="103"/>
    </row>
    <row r="755" spans="2:11">
      <c r="B755" s="102"/>
      <c r="C755" s="102"/>
      <c r="D755" s="102"/>
      <c r="E755" s="103"/>
      <c r="F755" s="103"/>
      <c r="G755" s="103"/>
      <c r="H755" s="103"/>
      <c r="I755" s="103"/>
      <c r="J755" s="103"/>
      <c r="K755" s="103"/>
    </row>
    <row r="756" spans="2:11">
      <c r="B756" s="102"/>
      <c r="C756" s="102"/>
      <c r="D756" s="102"/>
      <c r="E756" s="103"/>
      <c r="F756" s="103"/>
      <c r="G756" s="103"/>
      <c r="H756" s="103"/>
      <c r="I756" s="103"/>
      <c r="J756" s="103"/>
      <c r="K756" s="103"/>
    </row>
    <row r="757" spans="2:11">
      <c r="B757" s="102"/>
      <c r="C757" s="102"/>
      <c r="D757" s="102"/>
      <c r="E757" s="103"/>
      <c r="F757" s="103"/>
      <c r="G757" s="103"/>
      <c r="H757" s="103"/>
      <c r="I757" s="103"/>
      <c r="J757" s="103"/>
      <c r="K757" s="103"/>
    </row>
    <row r="758" spans="2:11">
      <c r="B758" s="102"/>
      <c r="C758" s="102"/>
      <c r="D758" s="102"/>
      <c r="E758" s="103"/>
      <c r="F758" s="103"/>
      <c r="G758" s="103"/>
      <c r="H758" s="103"/>
      <c r="I758" s="103"/>
      <c r="J758" s="103"/>
      <c r="K758" s="103"/>
    </row>
    <row r="759" spans="2:11">
      <c r="B759" s="102"/>
      <c r="C759" s="102"/>
      <c r="D759" s="102"/>
      <c r="E759" s="103"/>
      <c r="F759" s="103"/>
      <c r="G759" s="103"/>
      <c r="H759" s="103"/>
      <c r="I759" s="103"/>
      <c r="J759" s="103"/>
      <c r="K759" s="103"/>
    </row>
    <row r="760" spans="2:11">
      <c r="B760" s="102"/>
      <c r="C760" s="102"/>
      <c r="D760" s="102"/>
      <c r="E760" s="103"/>
      <c r="F760" s="103"/>
      <c r="G760" s="103"/>
      <c r="H760" s="103"/>
      <c r="I760" s="103"/>
      <c r="J760" s="103"/>
      <c r="K760" s="103"/>
    </row>
    <row r="761" spans="2:11">
      <c r="B761" s="102"/>
      <c r="C761" s="102"/>
      <c r="D761" s="102"/>
      <c r="E761" s="103"/>
      <c r="F761" s="103"/>
      <c r="G761" s="103"/>
      <c r="H761" s="103"/>
      <c r="I761" s="103"/>
      <c r="J761" s="103"/>
      <c r="K761" s="103"/>
    </row>
    <row r="762" spans="2:11">
      <c r="B762" s="102"/>
      <c r="C762" s="102"/>
      <c r="D762" s="102"/>
      <c r="E762" s="103"/>
      <c r="F762" s="103"/>
      <c r="G762" s="103"/>
      <c r="H762" s="103"/>
      <c r="I762" s="103"/>
      <c r="J762" s="103"/>
      <c r="K762" s="103"/>
    </row>
    <row r="763" spans="2:11">
      <c r="B763" s="102"/>
      <c r="C763" s="102"/>
      <c r="D763" s="102"/>
      <c r="E763" s="103"/>
      <c r="F763" s="103"/>
      <c r="G763" s="103"/>
      <c r="H763" s="103"/>
      <c r="I763" s="103"/>
      <c r="J763" s="103"/>
      <c r="K763" s="103"/>
    </row>
    <row r="764" spans="2:11">
      <c r="B764" s="102"/>
      <c r="C764" s="102"/>
      <c r="D764" s="102"/>
      <c r="E764" s="103"/>
      <c r="F764" s="103"/>
      <c r="G764" s="103"/>
      <c r="H764" s="103"/>
      <c r="I764" s="103"/>
      <c r="J764" s="103"/>
      <c r="K764" s="103"/>
    </row>
    <row r="765" spans="2:11">
      <c r="B765" s="102"/>
      <c r="C765" s="102"/>
      <c r="D765" s="102"/>
      <c r="E765" s="103"/>
      <c r="F765" s="103"/>
      <c r="G765" s="103"/>
      <c r="H765" s="103"/>
      <c r="I765" s="103"/>
      <c r="J765" s="103"/>
      <c r="K765" s="103"/>
    </row>
    <row r="766" spans="2:11">
      <c r="B766" s="102"/>
      <c r="C766" s="102"/>
      <c r="D766" s="102"/>
      <c r="E766" s="103"/>
      <c r="F766" s="103"/>
      <c r="G766" s="103"/>
      <c r="H766" s="103"/>
      <c r="I766" s="103"/>
      <c r="J766" s="103"/>
      <c r="K766" s="103"/>
    </row>
    <row r="767" spans="2:11">
      <c r="B767" s="102"/>
      <c r="C767" s="102"/>
      <c r="D767" s="102"/>
      <c r="E767" s="103"/>
      <c r="F767" s="103"/>
      <c r="G767" s="103"/>
      <c r="H767" s="103"/>
      <c r="I767" s="103"/>
      <c r="J767" s="103"/>
      <c r="K767" s="103"/>
    </row>
    <row r="768" spans="2:11">
      <c r="B768" s="102"/>
      <c r="C768" s="102"/>
      <c r="D768" s="102"/>
      <c r="E768" s="103"/>
      <c r="F768" s="103"/>
      <c r="G768" s="103"/>
      <c r="H768" s="103"/>
      <c r="I768" s="103"/>
      <c r="J768" s="103"/>
      <c r="K768" s="103"/>
    </row>
    <row r="769" spans="2:11">
      <c r="B769" s="102"/>
      <c r="C769" s="102"/>
      <c r="D769" s="102"/>
      <c r="E769" s="103"/>
      <c r="F769" s="103"/>
      <c r="G769" s="103"/>
      <c r="H769" s="103"/>
      <c r="I769" s="103"/>
      <c r="J769" s="103"/>
      <c r="K769" s="103"/>
    </row>
    <row r="770" spans="2:11">
      <c r="B770" s="102"/>
      <c r="C770" s="102"/>
      <c r="D770" s="102"/>
      <c r="E770" s="103"/>
      <c r="F770" s="103"/>
      <c r="G770" s="103"/>
      <c r="H770" s="103"/>
      <c r="I770" s="103"/>
      <c r="J770" s="103"/>
      <c r="K770" s="103"/>
    </row>
    <row r="771" spans="2:11">
      <c r="B771" s="102"/>
      <c r="C771" s="102"/>
      <c r="D771" s="102"/>
      <c r="E771" s="103"/>
      <c r="F771" s="103"/>
      <c r="G771" s="103"/>
      <c r="H771" s="103"/>
      <c r="I771" s="103"/>
      <c r="J771" s="103"/>
      <c r="K771" s="103"/>
    </row>
    <row r="772" spans="2:11">
      <c r="B772" s="102"/>
      <c r="C772" s="102"/>
      <c r="D772" s="102"/>
      <c r="E772" s="103"/>
      <c r="F772" s="103"/>
      <c r="G772" s="103"/>
      <c r="H772" s="103"/>
      <c r="I772" s="103"/>
      <c r="J772" s="103"/>
      <c r="K772" s="103"/>
    </row>
    <row r="773" spans="2:11">
      <c r="B773" s="102"/>
      <c r="C773" s="102"/>
      <c r="D773" s="102"/>
      <c r="E773" s="103"/>
      <c r="F773" s="103"/>
      <c r="G773" s="103"/>
      <c r="H773" s="103"/>
      <c r="I773" s="103"/>
      <c r="J773" s="103"/>
      <c r="K773" s="103"/>
    </row>
    <row r="774" spans="2:11">
      <c r="B774" s="102"/>
      <c r="C774" s="102"/>
      <c r="D774" s="102"/>
      <c r="E774" s="103"/>
      <c r="F774" s="103"/>
      <c r="G774" s="103"/>
      <c r="H774" s="103"/>
      <c r="I774" s="103"/>
      <c r="J774" s="103"/>
      <c r="K774" s="103"/>
    </row>
    <row r="775" spans="2:11">
      <c r="B775" s="102"/>
      <c r="C775" s="102"/>
      <c r="D775" s="102"/>
      <c r="E775" s="103"/>
      <c r="F775" s="103"/>
      <c r="G775" s="103"/>
      <c r="H775" s="103"/>
      <c r="I775" s="103"/>
      <c r="J775" s="103"/>
      <c r="K775" s="103"/>
    </row>
    <row r="776" spans="2:11">
      <c r="B776" s="102"/>
      <c r="C776" s="102"/>
      <c r="D776" s="102"/>
      <c r="E776" s="103"/>
      <c r="F776" s="103"/>
      <c r="G776" s="103"/>
      <c r="H776" s="103"/>
      <c r="I776" s="103"/>
      <c r="J776" s="103"/>
      <c r="K776" s="103"/>
    </row>
    <row r="777" spans="2:11">
      <c r="B777" s="102"/>
      <c r="C777" s="102"/>
      <c r="D777" s="102"/>
      <c r="E777" s="103"/>
      <c r="F777" s="103"/>
      <c r="G777" s="103"/>
      <c r="H777" s="103"/>
      <c r="I777" s="103"/>
      <c r="J777" s="103"/>
      <c r="K777" s="103"/>
    </row>
    <row r="778" spans="2:11">
      <c r="B778" s="102"/>
      <c r="C778" s="102"/>
      <c r="D778" s="102"/>
      <c r="E778" s="103"/>
      <c r="F778" s="103"/>
      <c r="G778" s="103"/>
      <c r="H778" s="103"/>
      <c r="I778" s="103"/>
      <c r="J778" s="103"/>
      <c r="K778" s="103"/>
    </row>
    <row r="779" spans="2:11">
      <c r="B779" s="102"/>
      <c r="C779" s="102"/>
      <c r="D779" s="102"/>
      <c r="E779" s="103"/>
      <c r="F779" s="103"/>
      <c r="G779" s="103"/>
      <c r="H779" s="103"/>
      <c r="I779" s="103"/>
      <c r="J779" s="103"/>
      <c r="K779" s="103"/>
    </row>
    <row r="780" spans="2:11">
      <c r="B780" s="102"/>
      <c r="C780" s="102"/>
      <c r="D780" s="102"/>
      <c r="E780" s="103"/>
      <c r="F780" s="103"/>
      <c r="G780" s="103"/>
      <c r="H780" s="103"/>
      <c r="I780" s="103"/>
      <c r="J780" s="103"/>
      <c r="K780" s="103"/>
    </row>
    <row r="781" spans="2:11">
      <c r="B781" s="102"/>
      <c r="C781" s="102"/>
      <c r="D781" s="102"/>
      <c r="E781" s="103"/>
      <c r="F781" s="103"/>
      <c r="G781" s="103"/>
      <c r="H781" s="103"/>
      <c r="I781" s="103"/>
      <c r="J781" s="103"/>
      <c r="K781" s="103"/>
    </row>
    <row r="782" spans="2:11">
      <c r="B782" s="102"/>
      <c r="C782" s="102"/>
      <c r="D782" s="102"/>
      <c r="E782" s="103"/>
      <c r="F782" s="103"/>
      <c r="G782" s="103"/>
      <c r="H782" s="103"/>
      <c r="I782" s="103"/>
      <c r="J782" s="103"/>
      <c r="K782" s="103"/>
    </row>
    <row r="783" spans="2:11">
      <c r="B783" s="102"/>
      <c r="C783" s="102"/>
      <c r="D783" s="102"/>
      <c r="E783" s="103"/>
      <c r="F783" s="103"/>
      <c r="G783" s="103"/>
      <c r="H783" s="103"/>
      <c r="I783" s="103"/>
      <c r="J783" s="103"/>
      <c r="K783" s="103"/>
    </row>
    <row r="784" spans="2:11">
      <c r="B784" s="102"/>
      <c r="C784" s="102"/>
      <c r="D784" s="102"/>
      <c r="E784" s="103"/>
      <c r="F784" s="103"/>
      <c r="G784" s="103"/>
      <c r="H784" s="103"/>
      <c r="I784" s="103"/>
      <c r="J784" s="103"/>
      <c r="K784" s="103"/>
    </row>
    <row r="785" spans="2:11">
      <c r="B785" s="102"/>
      <c r="C785" s="102"/>
      <c r="D785" s="102"/>
      <c r="E785" s="103"/>
      <c r="F785" s="103"/>
      <c r="G785" s="103"/>
      <c r="H785" s="103"/>
      <c r="I785" s="103"/>
      <c r="J785" s="103"/>
      <c r="K785" s="103"/>
    </row>
    <row r="786" spans="2:11">
      <c r="B786" s="102"/>
      <c r="C786" s="102"/>
      <c r="D786" s="102"/>
      <c r="E786" s="103"/>
      <c r="F786" s="103"/>
      <c r="G786" s="103"/>
      <c r="H786" s="103"/>
      <c r="I786" s="103"/>
      <c r="J786" s="103"/>
      <c r="K786" s="103"/>
    </row>
    <row r="787" spans="2:11">
      <c r="B787" s="102"/>
      <c r="C787" s="102"/>
      <c r="D787" s="102"/>
      <c r="E787" s="103"/>
      <c r="F787" s="103"/>
      <c r="G787" s="103"/>
      <c r="H787" s="103"/>
      <c r="I787" s="103"/>
      <c r="J787" s="103"/>
      <c r="K787" s="103"/>
    </row>
    <row r="788" spans="2:11">
      <c r="B788" s="102"/>
      <c r="C788" s="102"/>
      <c r="D788" s="102"/>
      <c r="E788" s="103"/>
      <c r="F788" s="103"/>
      <c r="G788" s="103"/>
      <c r="H788" s="103"/>
      <c r="I788" s="103"/>
      <c r="J788" s="103"/>
      <c r="K788" s="103"/>
    </row>
    <row r="789" spans="2:11">
      <c r="B789" s="102"/>
      <c r="C789" s="102"/>
      <c r="D789" s="102"/>
      <c r="E789" s="103"/>
      <c r="F789" s="103"/>
      <c r="G789" s="103"/>
      <c r="H789" s="103"/>
      <c r="I789" s="103"/>
      <c r="J789" s="103"/>
      <c r="K789" s="103"/>
    </row>
    <row r="790" spans="2:11">
      <c r="B790" s="102"/>
      <c r="C790" s="102"/>
      <c r="D790" s="102"/>
      <c r="E790" s="103"/>
      <c r="F790" s="103"/>
      <c r="G790" s="103"/>
      <c r="H790" s="103"/>
      <c r="I790" s="103"/>
      <c r="J790" s="103"/>
      <c r="K790" s="103"/>
    </row>
    <row r="791" spans="2:11">
      <c r="B791" s="102"/>
      <c r="C791" s="102"/>
      <c r="D791" s="102"/>
      <c r="E791" s="103"/>
      <c r="F791" s="103"/>
      <c r="G791" s="103"/>
      <c r="H791" s="103"/>
      <c r="I791" s="103"/>
      <c r="J791" s="103"/>
      <c r="K791" s="103"/>
    </row>
    <row r="792" spans="2:11">
      <c r="B792" s="102"/>
      <c r="C792" s="102"/>
      <c r="D792" s="102"/>
      <c r="E792" s="103"/>
      <c r="F792" s="103"/>
      <c r="G792" s="103"/>
      <c r="H792" s="103"/>
      <c r="I792" s="103"/>
      <c r="J792" s="103"/>
      <c r="K792" s="103"/>
    </row>
    <row r="793" spans="2:11">
      <c r="B793" s="102"/>
      <c r="C793" s="102"/>
      <c r="D793" s="102"/>
      <c r="E793" s="103"/>
      <c r="F793" s="103"/>
      <c r="G793" s="103"/>
      <c r="H793" s="103"/>
      <c r="I793" s="103"/>
      <c r="J793" s="103"/>
      <c r="K793" s="103"/>
    </row>
    <row r="794" spans="2:11">
      <c r="B794" s="102"/>
      <c r="C794" s="102"/>
      <c r="D794" s="102"/>
      <c r="E794" s="103"/>
      <c r="F794" s="103"/>
      <c r="G794" s="103"/>
      <c r="H794" s="103"/>
      <c r="I794" s="103"/>
      <c r="J794" s="103"/>
      <c r="K794" s="103"/>
    </row>
    <row r="795" spans="2:11">
      <c r="B795" s="102"/>
      <c r="C795" s="102"/>
      <c r="D795" s="102"/>
      <c r="E795" s="103"/>
      <c r="F795" s="103"/>
      <c r="G795" s="103"/>
      <c r="H795" s="103"/>
      <c r="I795" s="103"/>
      <c r="J795" s="103"/>
      <c r="K795" s="103"/>
    </row>
    <row r="796" spans="2:11">
      <c r="B796" s="102"/>
      <c r="C796" s="102"/>
      <c r="D796" s="102"/>
      <c r="E796" s="103"/>
      <c r="F796" s="103"/>
      <c r="G796" s="103"/>
      <c r="H796" s="103"/>
      <c r="I796" s="103"/>
      <c r="J796" s="103"/>
      <c r="K796" s="103"/>
    </row>
    <row r="797" spans="2:11">
      <c r="B797" s="102"/>
      <c r="C797" s="102"/>
      <c r="D797" s="102"/>
      <c r="E797" s="103"/>
      <c r="F797" s="103"/>
      <c r="G797" s="103"/>
      <c r="H797" s="103"/>
      <c r="I797" s="103"/>
      <c r="J797" s="103"/>
      <c r="K797" s="103"/>
    </row>
    <row r="798" spans="2:11">
      <c r="B798" s="102"/>
      <c r="C798" s="102"/>
      <c r="D798" s="102"/>
      <c r="E798" s="103"/>
      <c r="F798" s="103"/>
      <c r="G798" s="103"/>
      <c r="H798" s="103"/>
      <c r="I798" s="103"/>
      <c r="J798" s="103"/>
      <c r="K798" s="103"/>
    </row>
    <row r="799" spans="2:11">
      <c r="B799" s="102"/>
      <c r="C799" s="102"/>
      <c r="D799" s="102"/>
      <c r="E799" s="103"/>
      <c r="F799" s="103"/>
      <c r="G799" s="103"/>
      <c r="H799" s="103"/>
      <c r="I799" s="103"/>
      <c r="J799" s="103"/>
      <c r="K799" s="103"/>
    </row>
    <row r="800" spans="2:11">
      <c r="B800" s="102"/>
      <c r="C800" s="102"/>
      <c r="D800" s="102"/>
      <c r="E800" s="103"/>
      <c r="F800" s="103"/>
      <c r="G800" s="103"/>
      <c r="H800" s="103"/>
      <c r="I800" s="103"/>
      <c r="J800" s="103"/>
      <c r="K800" s="103"/>
    </row>
    <row r="801" spans="2:11">
      <c r="B801" s="102"/>
      <c r="C801" s="102"/>
      <c r="D801" s="102"/>
      <c r="E801" s="103"/>
      <c r="F801" s="103"/>
      <c r="G801" s="103"/>
      <c r="H801" s="103"/>
      <c r="I801" s="103"/>
      <c r="J801" s="103"/>
      <c r="K801" s="103"/>
    </row>
    <row r="802" spans="2:11">
      <c r="B802" s="102"/>
      <c r="C802" s="102"/>
      <c r="D802" s="102"/>
      <c r="E802" s="103"/>
      <c r="F802" s="103"/>
      <c r="G802" s="103"/>
      <c r="H802" s="103"/>
      <c r="I802" s="103"/>
      <c r="J802" s="103"/>
      <c r="K802" s="103"/>
    </row>
    <row r="803" spans="2:11">
      <c r="B803" s="102"/>
      <c r="C803" s="102"/>
      <c r="D803" s="102"/>
      <c r="E803" s="103"/>
      <c r="F803" s="103"/>
      <c r="G803" s="103"/>
      <c r="H803" s="103"/>
      <c r="I803" s="103"/>
      <c r="J803" s="103"/>
      <c r="K803" s="103"/>
    </row>
    <row r="804" spans="2:11">
      <c r="B804" s="102"/>
      <c r="C804" s="102"/>
      <c r="D804" s="102"/>
      <c r="E804" s="103"/>
      <c r="F804" s="103"/>
      <c r="G804" s="103"/>
      <c r="H804" s="103"/>
      <c r="I804" s="103"/>
      <c r="J804" s="103"/>
      <c r="K804" s="103"/>
    </row>
    <row r="805" spans="2:11">
      <c r="B805" s="102"/>
      <c r="C805" s="102"/>
      <c r="D805" s="102"/>
      <c r="E805" s="103"/>
      <c r="F805" s="103"/>
      <c r="G805" s="103"/>
      <c r="H805" s="103"/>
      <c r="I805" s="103"/>
      <c r="J805" s="103"/>
      <c r="K805" s="103"/>
    </row>
    <row r="806" spans="2:11">
      <c r="B806" s="102"/>
      <c r="C806" s="102"/>
      <c r="D806" s="102"/>
      <c r="E806" s="103"/>
      <c r="F806" s="103"/>
      <c r="G806" s="103"/>
      <c r="H806" s="103"/>
      <c r="I806" s="103"/>
      <c r="J806" s="103"/>
      <c r="K806" s="103"/>
    </row>
    <row r="807" spans="2:11">
      <c r="B807" s="102"/>
      <c r="C807" s="102"/>
      <c r="D807" s="102"/>
      <c r="E807" s="103"/>
      <c r="F807" s="103"/>
      <c r="G807" s="103"/>
      <c r="H807" s="103"/>
      <c r="I807" s="103"/>
      <c r="J807" s="103"/>
      <c r="K807" s="103"/>
    </row>
    <row r="808" spans="2:11">
      <c r="B808" s="102"/>
      <c r="C808" s="102"/>
      <c r="D808" s="102"/>
      <c r="E808" s="103"/>
      <c r="F808" s="103"/>
      <c r="G808" s="103"/>
      <c r="H808" s="103"/>
      <c r="I808" s="103"/>
      <c r="J808" s="103"/>
      <c r="K808" s="103"/>
    </row>
    <row r="809" spans="2:11">
      <c r="B809" s="102"/>
      <c r="C809" s="102"/>
      <c r="D809" s="102"/>
      <c r="E809" s="103"/>
      <c r="F809" s="103"/>
      <c r="G809" s="103"/>
      <c r="H809" s="103"/>
      <c r="I809" s="103"/>
      <c r="J809" s="103"/>
      <c r="K809" s="103"/>
    </row>
    <row r="810" spans="2:11">
      <c r="B810" s="102"/>
      <c r="C810" s="102"/>
      <c r="D810" s="102"/>
      <c r="E810" s="103"/>
      <c r="F810" s="103"/>
      <c r="G810" s="103"/>
      <c r="H810" s="103"/>
      <c r="I810" s="103"/>
      <c r="J810" s="103"/>
      <c r="K810" s="103"/>
    </row>
    <row r="811" spans="2:11">
      <c r="B811" s="102"/>
      <c r="C811" s="102"/>
      <c r="D811" s="102"/>
      <c r="E811" s="103"/>
      <c r="F811" s="103"/>
      <c r="G811" s="103"/>
      <c r="H811" s="103"/>
      <c r="I811" s="103"/>
      <c r="J811" s="103"/>
      <c r="K811" s="103"/>
    </row>
    <row r="812" spans="2:11">
      <c r="B812" s="102"/>
      <c r="C812" s="102"/>
      <c r="D812" s="102"/>
      <c r="E812" s="103"/>
      <c r="F812" s="103"/>
      <c r="G812" s="103"/>
      <c r="H812" s="103"/>
      <c r="I812" s="103"/>
      <c r="J812" s="103"/>
      <c r="K812" s="103"/>
    </row>
    <row r="813" spans="2:11">
      <c r="B813" s="102"/>
      <c r="C813" s="102"/>
      <c r="D813" s="102"/>
      <c r="E813" s="103"/>
      <c r="F813" s="103"/>
      <c r="G813" s="103"/>
      <c r="H813" s="103"/>
      <c r="I813" s="103"/>
      <c r="J813" s="103"/>
      <c r="K813" s="103"/>
    </row>
    <row r="814" spans="2:11">
      <c r="B814" s="102"/>
      <c r="C814" s="102"/>
      <c r="D814" s="102"/>
      <c r="E814" s="103"/>
      <c r="F814" s="103"/>
      <c r="G814" s="103"/>
      <c r="H814" s="103"/>
      <c r="I814" s="103"/>
      <c r="J814" s="103"/>
      <c r="K814" s="103"/>
    </row>
    <row r="815" spans="2:11">
      <c r="B815" s="102"/>
      <c r="C815" s="102"/>
      <c r="D815" s="102"/>
      <c r="E815" s="103"/>
      <c r="F815" s="103"/>
      <c r="G815" s="103"/>
      <c r="H815" s="103"/>
      <c r="I815" s="103"/>
      <c r="J815" s="103"/>
      <c r="K815" s="103"/>
    </row>
    <row r="816" spans="2:11">
      <c r="B816" s="102"/>
      <c r="C816" s="102"/>
      <c r="D816" s="102"/>
      <c r="E816" s="103"/>
      <c r="F816" s="103"/>
      <c r="G816" s="103"/>
      <c r="H816" s="103"/>
      <c r="I816" s="103"/>
      <c r="J816" s="103"/>
      <c r="K816" s="103"/>
    </row>
    <row r="817" spans="2:11">
      <c r="B817" s="102"/>
      <c r="C817" s="102"/>
      <c r="D817" s="102"/>
      <c r="E817" s="103"/>
      <c r="F817" s="103"/>
      <c r="G817" s="103"/>
      <c r="H817" s="103"/>
      <c r="I817" s="103"/>
      <c r="J817" s="103"/>
      <c r="K817" s="103"/>
    </row>
    <row r="818" spans="2:11">
      <c r="B818" s="102"/>
      <c r="C818" s="102"/>
      <c r="D818" s="102"/>
      <c r="E818" s="103"/>
      <c r="F818" s="103"/>
      <c r="G818" s="103"/>
      <c r="H818" s="103"/>
      <c r="I818" s="103"/>
      <c r="J818" s="103"/>
      <c r="K818" s="103"/>
    </row>
    <row r="819" spans="2:11">
      <c r="B819" s="102"/>
      <c r="C819" s="102"/>
      <c r="D819" s="102"/>
      <c r="E819" s="103"/>
      <c r="F819" s="103"/>
      <c r="G819" s="103"/>
      <c r="H819" s="103"/>
      <c r="I819" s="103"/>
      <c r="J819" s="103"/>
      <c r="K819" s="103"/>
    </row>
    <row r="820" spans="2:11">
      <c r="B820" s="102"/>
      <c r="C820" s="102"/>
      <c r="D820" s="102"/>
      <c r="E820" s="103"/>
      <c r="F820" s="103"/>
      <c r="G820" s="103"/>
      <c r="H820" s="103"/>
      <c r="I820" s="103"/>
      <c r="J820" s="103"/>
      <c r="K820" s="103"/>
    </row>
    <row r="821" spans="2:11">
      <c r="B821" s="102"/>
      <c r="C821" s="102"/>
      <c r="D821" s="102"/>
      <c r="E821" s="103"/>
      <c r="F821" s="103"/>
      <c r="G821" s="103"/>
      <c r="H821" s="103"/>
      <c r="I821" s="103"/>
      <c r="J821" s="103"/>
      <c r="K821" s="103"/>
    </row>
    <row r="822" spans="2:11">
      <c r="B822" s="102"/>
      <c r="C822" s="102"/>
      <c r="D822" s="102"/>
      <c r="E822" s="103"/>
      <c r="F822" s="103"/>
      <c r="G822" s="103"/>
      <c r="H822" s="103"/>
      <c r="I822" s="103"/>
      <c r="J822" s="103"/>
      <c r="K822" s="103"/>
    </row>
    <row r="823" spans="2:11">
      <c r="B823" s="102"/>
      <c r="C823" s="102"/>
      <c r="D823" s="102"/>
      <c r="E823" s="103"/>
      <c r="F823" s="103"/>
      <c r="G823" s="103"/>
      <c r="H823" s="103"/>
      <c r="I823" s="103"/>
      <c r="J823" s="103"/>
      <c r="K823" s="103"/>
    </row>
    <row r="824" spans="2:11">
      <c r="B824" s="102"/>
      <c r="C824" s="102"/>
      <c r="D824" s="102"/>
      <c r="E824" s="103"/>
      <c r="F824" s="103"/>
      <c r="G824" s="103"/>
      <c r="H824" s="103"/>
      <c r="I824" s="103"/>
      <c r="J824" s="103"/>
      <c r="K824" s="103"/>
    </row>
    <row r="825" spans="2:11">
      <c r="B825" s="102"/>
      <c r="C825" s="102"/>
      <c r="D825" s="102"/>
      <c r="E825" s="103"/>
      <c r="F825" s="103"/>
      <c r="G825" s="103"/>
      <c r="H825" s="103"/>
      <c r="I825" s="103"/>
      <c r="J825" s="103"/>
      <c r="K825" s="103"/>
    </row>
    <row r="826" spans="2:11">
      <c r="B826" s="102"/>
      <c r="C826" s="102"/>
      <c r="D826" s="102"/>
      <c r="E826" s="103"/>
      <c r="F826" s="103"/>
      <c r="G826" s="103"/>
      <c r="H826" s="103"/>
      <c r="I826" s="103"/>
      <c r="J826" s="103"/>
      <c r="K826" s="103"/>
    </row>
    <row r="827" spans="2:11">
      <c r="B827" s="102"/>
      <c r="C827" s="102"/>
      <c r="D827" s="102"/>
      <c r="E827" s="103"/>
      <c r="F827" s="103"/>
      <c r="G827" s="103"/>
      <c r="H827" s="103"/>
      <c r="I827" s="103"/>
      <c r="J827" s="103"/>
      <c r="K827" s="103"/>
    </row>
    <row r="828" spans="2:11">
      <c r="B828" s="102"/>
      <c r="C828" s="102"/>
      <c r="D828" s="102"/>
      <c r="E828" s="103"/>
      <c r="F828" s="103"/>
      <c r="G828" s="103"/>
      <c r="H828" s="103"/>
      <c r="I828" s="103"/>
      <c r="J828" s="103"/>
      <c r="K828" s="103"/>
    </row>
    <row r="829" spans="2:11">
      <c r="B829" s="102"/>
      <c r="C829" s="102"/>
      <c r="D829" s="102"/>
      <c r="E829" s="103"/>
      <c r="F829" s="103"/>
      <c r="G829" s="103"/>
      <c r="H829" s="103"/>
      <c r="I829" s="103"/>
      <c r="J829" s="103"/>
      <c r="K829" s="103"/>
    </row>
    <row r="830" spans="2:11">
      <c r="B830" s="102"/>
      <c r="C830" s="102"/>
      <c r="D830" s="102"/>
      <c r="E830" s="103"/>
      <c r="F830" s="103"/>
      <c r="G830" s="103"/>
      <c r="H830" s="103"/>
      <c r="I830" s="103"/>
      <c r="J830" s="103"/>
      <c r="K830" s="103"/>
    </row>
    <row r="831" spans="2:11">
      <c r="B831" s="102"/>
      <c r="C831" s="102"/>
      <c r="D831" s="102"/>
      <c r="E831" s="103"/>
      <c r="F831" s="103"/>
      <c r="G831" s="103"/>
      <c r="H831" s="103"/>
      <c r="I831" s="103"/>
      <c r="J831" s="103"/>
      <c r="K831" s="103"/>
    </row>
    <row r="832" spans="2:11">
      <c r="B832" s="102"/>
      <c r="C832" s="102"/>
      <c r="D832" s="102"/>
      <c r="E832" s="103"/>
      <c r="F832" s="103"/>
      <c r="G832" s="103"/>
      <c r="H832" s="103"/>
      <c r="I832" s="103"/>
      <c r="J832" s="103"/>
      <c r="K832" s="103"/>
    </row>
    <row r="833" spans="2:11">
      <c r="B833" s="102"/>
      <c r="C833" s="102"/>
      <c r="D833" s="102"/>
      <c r="E833" s="103"/>
      <c r="F833" s="103"/>
      <c r="G833" s="103"/>
      <c r="H833" s="103"/>
      <c r="I833" s="103"/>
      <c r="J833" s="103"/>
      <c r="K833" s="103"/>
    </row>
    <row r="834" spans="2:11">
      <c r="B834" s="102"/>
      <c r="C834" s="102"/>
      <c r="D834" s="102"/>
      <c r="E834" s="103"/>
      <c r="F834" s="103"/>
      <c r="G834" s="103"/>
      <c r="H834" s="103"/>
      <c r="I834" s="103"/>
      <c r="J834" s="103"/>
      <c r="K834" s="103"/>
    </row>
    <row r="835" spans="2:11">
      <c r="B835" s="102"/>
      <c r="C835" s="102"/>
      <c r="D835" s="102"/>
      <c r="E835" s="103"/>
      <c r="F835" s="103"/>
      <c r="G835" s="103"/>
      <c r="H835" s="103"/>
      <c r="I835" s="103"/>
      <c r="J835" s="103"/>
      <c r="K835" s="103"/>
    </row>
    <row r="836" spans="2:11">
      <c r="B836" s="102"/>
      <c r="C836" s="102"/>
      <c r="D836" s="102"/>
      <c r="E836" s="103"/>
      <c r="F836" s="103"/>
      <c r="G836" s="103"/>
      <c r="H836" s="103"/>
      <c r="I836" s="103"/>
      <c r="J836" s="103"/>
      <c r="K836" s="103"/>
    </row>
    <row r="837" spans="2:11">
      <c r="B837" s="102"/>
      <c r="C837" s="102"/>
      <c r="D837" s="102"/>
      <c r="E837" s="103"/>
      <c r="F837" s="103"/>
      <c r="G837" s="103"/>
      <c r="H837" s="103"/>
      <c r="I837" s="103"/>
      <c r="J837" s="103"/>
      <c r="K837" s="103"/>
    </row>
    <row r="838" spans="2:11">
      <c r="B838" s="102"/>
      <c r="C838" s="102"/>
      <c r="D838" s="102"/>
      <c r="E838" s="103"/>
      <c r="F838" s="103"/>
      <c r="G838" s="103"/>
      <c r="H838" s="103"/>
      <c r="I838" s="103"/>
      <c r="J838" s="103"/>
      <c r="K838" s="103"/>
    </row>
    <row r="839" spans="2:11">
      <c r="B839" s="102"/>
      <c r="C839" s="102"/>
      <c r="D839" s="102"/>
      <c r="E839" s="103"/>
      <c r="F839" s="103"/>
      <c r="G839" s="103"/>
      <c r="H839" s="103"/>
      <c r="I839" s="103"/>
      <c r="J839" s="103"/>
      <c r="K839" s="103"/>
    </row>
    <row r="840" spans="2:11">
      <c r="B840" s="102"/>
      <c r="C840" s="102"/>
      <c r="D840" s="102"/>
      <c r="E840" s="103"/>
      <c r="F840" s="103"/>
      <c r="G840" s="103"/>
      <c r="H840" s="103"/>
      <c r="I840" s="103"/>
      <c r="J840" s="103"/>
      <c r="K840" s="103"/>
    </row>
    <row r="841" spans="2:11">
      <c r="B841" s="102"/>
      <c r="C841" s="102"/>
      <c r="D841" s="102"/>
      <c r="E841" s="103"/>
      <c r="F841" s="103"/>
      <c r="G841" s="103"/>
      <c r="H841" s="103"/>
      <c r="I841" s="103"/>
      <c r="J841" s="103"/>
      <c r="K841" s="103"/>
    </row>
    <row r="842" spans="2:11">
      <c r="B842" s="102"/>
      <c r="C842" s="102"/>
      <c r="D842" s="102"/>
      <c r="E842" s="103"/>
      <c r="F842" s="103"/>
      <c r="G842" s="103"/>
      <c r="H842" s="103"/>
      <c r="I842" s="103"/>
      <c r="J842" s="103"/>
      <c r="K842" s="103"/>
    </row>
    <row r="843" spans="2:11">
      <c r="B843" s="102"/>
      <c r="C843" s="102"/>
      <c r="D843" s="102"/>
      <c r="E843" s="103"/>
      <c r="F843" s="103"/>
      <c r="G843" s="103"/>
      <c r="H843" s="103"/>
      <c r="I843" s="103"/>
      <c r="J843" s="103"/>
      <c r="K843" s="103"/>
    </row>
    <row r="844" spans="2:11">
      <c r="B844" s="102"/>
      <c r="C844" s="102"/>
      <c r="D844" s="102"/>
      <c r="E844" s="103"/>
      <c r="F844" s="103"/>
      <c r="G844" s="103"/>
      <c r="H844" s="103"/>
      <c r="I844" s="103"/>
      <c r="J844" s="103"/>
      <c r="K844" s="103"/>
    </row>
    <row r="845" spans="2:11">
      <c r="B845" s="102"/>
      <c r="C845" s="102"/>
      <c r="D845" s="102"/>
      <c r="E845" s="103"/>
      <c r="F845" s="103"/>
      <c r="G845" s="103"/>
      <c r="H845" s="103"/>
      <c r="I845" s="103"/>
      <c r="J845" s="103"/>
      <c r="K845" s="103"/>
    </row>
    <row r="846" spans="2:11">
      <c r="B846" s="102"/>
      <c r="C846" s="102"/>
      <c r="D846" s="102"/>
      <c r="E846" s="103"/>
      <c r="F846" s="103"/>
      <c r="G846" s="103"/>
      <c r="H846" s="103"/>
      <c r="I846" s="103"/>
      <c r="J846" s="103"/>
      <c r="K846" s="103"/>
    </row>
    <row r="847" spans="2:11">
      <c r="B847" s="102"/>
      <c r="C847" s="102"/>
      <c r="D847" s="102"/>
      <c r="E847" s="103"/>
      <c r="F847" s="103"/>
      <c r="G847" s="103"/>
      <c r="H847" s="103"/>
      <c r="I847" s="103"/>
      <c r="J847" s="103"/>
      <c r="K847" s="103"/>
    </row>
    <row r="848" spans="2:11">
      <c r="B848" s="102"/>
      <c r="C848" s="102"/>
      <c r="D848" s="102"/>
      <c r="E848" s="103"/>
      <c r="F848" s="103"/>
      <c r="G848" s="103"/>
      <c r="H848" s="103"/>
      <c r="I848" s="103"/>
      <c r="J848" s="103"/>
      <c r="K848" s="103"/>
    </row>
    <row r="849" spans="2:11">
      <c r="B849" s="102"/>
      <c r="C849" s="102"/>
      <c r="D849" s="102"/>
      <c r="E849" s="103"/>
      <c r="F849" s="103"/>
      <c r="G849" s="103"/>
      <c r="H849" s="103"/>
      <c r="I849" s="103"/>
      <c r="J849" s="103"/>
      <c r="K849" s="103"/>
    </row>
    <row r="850" spans="2:11">
      <c r="B850" s="102"/>
      <c r="C850" s="102"/>
      <c r="D850" s="102"/>
      <c r="E850" s="103"/>
      <c r="F850" s="103"/>
      <c r="G850" s="103"/>
      <c r="H850" s="103"/>
      <c r="I850" s="103"/>
      <c r="J850" s="103"/>
      <c r="K850" s="103"/>
    </row>
    <row r="851" spans="2:11">
      <c r="B851" s="102"/>
      <c r="C851" s="102"/>
      <c r="D851" s="102"/>
      <c r="E851" s="103"/>
      <c r="F851" s="103"/>
      <c r="G851" s="103"/>
      <c r="H851" s="103"/>
      <c r="I851" s="103"/>
      <c r="J851" s="103"/>
      <c r="K851" s="103"/>
    </row>
    <row r="852" spans="2:11">
      <c r="B852" s="102"/>
      <c r="C852" s="102"/>
      <c r="D852" s="102"/>
      <c r="E852" s="103"/>
      <c r="F852" s="103"/>
      <c r="G852" s="103"/>
      <c r="H852" s="103"/>
      <c r="I852" s="103"/>
      <c r="J852" s="103"/>
      <c r="K852" s="103"/>
    </row>
    <row r="853" spans="2:11">
      <c r="B853" s="102"/>
      <c r="C853" s="102"/>
      <c r="D853" s="102"/>
      <c r="E853" s="103"/>
      <c r="F853" s="103"/>
      <c r="G853" s="103"/>
      <c r="H853" s="103"/>
      <c r="I853" s="103"/>
      <c r="J853" s="103"/>
      <c r="K853" s="103"/>
    </row>
    <row r="854" spans="2:11">
      <c r="B854" s="102"/>
      <c r="C854" s="102"/>
      <c r="D854" s="102"/>
      <c r="E854" s="103"/>
      <c r="F854" s="103"/>
      <c r="G854" s="103"/>
      <c r="H854" s="103"/>
      <c r="I854" s="103"/>
      <c r="J854" s="103"/>
      <c r="K854" s="103"/>
    </row>
    <row r="855" spans="2:11">
      <c r="B855" s="102"/>
      <c r="C855" s="102"/>
      <c r="D855" s="102"/>
      <c r="E855" s="103"/>
      <c r="F855" s="103"/>
      <c r="G855" s="103"/>
      <c r="H855" s="103"/>
      <c r="I855" s="103"/>
      <c r="J855" s="103"/>
      <c r="K855" s="103"/>
    </row>
    <row r="856" spans="2:11">
      <c r="B856" s="102"/>
      <c r="C856" s="102"/>
      <c r="D856" s="102"/>
      <c r="E856" s="103"/>
      <c r="F856" s="103"/>
      <c r="G856" s="103"/>
      <c r="H856" s="103"/>
      <c r="I856" s="103"/>
      <c r="J856" s="103"/>
      <c r="K856" s="103"/>
    </row>
    <row r="857" spans="2:11">
      <c r="B857" s="102"/>
      <c r="C857" s="102"/>
      <c r="D857" s="102"/>
      <c r="E857" s="103"/>
      <c r="F857" s="103"/>
      <c r="G857" s="103"/>
      <c r="H857" s="103"/>
      <c r="I857" s="103"/>
      <c r="J857" s="103"/>
      <c r="K857" s="103"/>
    </row>
    <row r="858" spans="2:11">
      <c r="B858" s="102"/>
      <c r="C858" s="102"/>
      <c r="D858" s="102"/>
      <c r="E858" s="103"/>
      <c r="F858" s="103"/>
      <c r="G858" s="103"/>
      <c r="H858" s="103"/>
      <c r="I858" s="103"/>
      <c r="J858" s="103"/>
      <c r="K858" s="103"/>
    </row>
    <row r="859" spans="2:11">
      <c r="B859" s="102"/>
      <c r="C859" s="102"/>
      <c r="D859" s="102"/>
      <c r="E859" s="103"/>
      <c r="F859" s="103"/>
      <c r="G859" s="103"/>
      <c r="H859" s="103"/>
      <c r="I859" s="103"/>
      <c r="J859" s="103"/>
      <c r="K859" s="103"/>
    </row>
    <row r="860" spans="2:11">
      <c r="B860" s="102"/>
      <c r="C860" s="102"/>
      <c r="D860" s="102"/>
      <c r="E860" s="103"/>
      <c r="F860" s="103"/>
      <c r="G860" s="103"/>
      <c r="H860" s="103"/>
      <c r="I860" s="103"/>
      <c r="J860" s="103"/>
      <c r="K860" s="103"/>
    </row>
    <row r="861" spans="2:11">
      <c r="B861" s="102"/>
      <c r="C861" s="102"/>
      <c r="D861" s="102"/>
      <c r="E861" s="103"/>
      <c r="F861" s="103"/>
      <c r="G861" s="103"/>
      <c r="H861" s="103"/>
      <c r="I861" s="103"/>
      <c r="J861" s="103"/>
      <c r="K861" s="103"/>
    </row>
    <row r="862" spans="2:11">
      <c r="B862" s="102"/>
      <c r="C862" s="102"/>
      <c r="D862" s="102"/>
      <c r="E862" s="103"/>
      <c r="F862" s="103"/>
      <c r="G862" s="103"/>
      <c r="H862" s="103"/>
      <c r="I862" s="103"/>
      <c r="J862" s="103"/>
      <c r="K862" s="103"/>
    </row>
    <row r="863" spans="2:11">
      <c r="B863" s="102"/>
      <c r="C863" s="102"/>
      <c r="D863" s="102"/>
      <c r="E863" s="103"/>
      <c r="F863" s="103"/>
      <c r="G863" s="103"/>
      <c r="H863" s="103"/>
      <c r="I863" s="103"/>
      <c r="J863" s="103"/>
      <c r="K863" s="103"/>
    </row>
    <row r="864" spans="2:11">
      <c r="B864" s="102"/>
      <c r="C864" s="102"/>
      <c r="D864" s="102"/>
      <c r="E864" s="103"/>
      <c r="F864" s="103"/>
      <c r="G864" s="103"/>
      <c r="H864" s="103"/>
      <c r="I864" s="103"/>
      <c r="J864" s="103"/>
      <c r="K864" s="103"/>
    </row>
    <row r="865" spans="2:11">
      <c r="B865" s="102"/>
      <c r="C865" s="102"/>
      <c r="D865" s="102"/>
      <c r="E865" s="103"/>
      <c r="F865" s="103"/>
      <c r="G865" s="103"/>
      <c r="H865" s="103"/>
      <c r="I865" s="103"/>
      <c r="J865" s="103"/>
      <c r="K865" s="103"/>
    </row>
    <row r="866" spans="2:11">
      <c r="B866" s="102"/>
      <c r="C866" s="102"/>
      <c r="D866" s="102"/>
      <c r="E866" s="103"/>
      <c r="F866" s="103"/>
      <c r="G866" s="103"/>
      <c r="H866" s="103"/>
      <c r="I866" s="103"/>
      <c r="J866" s="103"/>
      <c r="K866" s="103"/>
    </row>
    <row r="867" spans="2:11">
      <c r="B867" s="102"/>
      <c r="C867" s="102"/>
      <c r="D867" s="102"/>
      <c r="E867" s="103"/>
      <c r="F867" s="103"/>
      <c r="G867" s="103"/>
      <c r="H867" s="103"/>
      <c r="I867" s="103"/>
      <c r="J867" s="103"/>
      <c r="K867" s="103"/>
    </row>
    <row r="868" spans="2:11">
      <c r="B868" s="102"/>
      <c r="C868" s="102"/>
      <c r="D868" s="102"/>
      <c r="E868" s="103"/>
      <c r="F868" s="103"/>
      <c r="G868" s="103"/>
      <c r="H868" s="103"/>
      <c r="I868" s="103"/>
      <c r="J868" s="103"/>
      <c r="K868" s="103"/>
    </row>
    <row r="869" spans="2:11">
      <c r="B869" s="102"/>
      <c r="C869" s="102"/>
      <c r="D869" s="102"/>
      <c r="E869" s="103"/>
      <c r="F869" s="103"/>
      <c r="G869" s="103"/>
      <c r="H869" s="103"/>
      <c r="I869" s="103"/>
      <c r="J869" s="103"/>
      <c r="K869" s="103"/>
    </row>
    <row r="870" spans="2:11">
      <c r="B870" s="102"/>
      <c r="C870" s="102"/>
      <c r="D870" s="102"/>
      <c r="E870" s="103"/>
      <c r="F870" s="103"/>
      <c r="G870" s="103"/>
      <c r="H870" s="103"/>
      <c r="I870" s="103"/>
      <c r="J870" s="103"/>
      <c r="K870" s="103"/>
    </row>
    <row r="871" spans="2:11">
      <c r="B871" s="102"/>
      <c r="C871" s="102"/>
      <c r="D871" s="102"/>
      <c r="E871" s="103"/>
      <c r="F871" s="103"/>
      <c r="G871" s="103"/>
      <c r="H871" s="103"/>
      <c r="I871" s="103"/>
      <c r="J871" s="103"/>
      <c r="K871" s="103"/>
    </row>
    <row r="872" spans="2:11">
      <c r="B872" s="102"/>
      <c r="C872" s="102"/>
      <c r="D872" s="102"/>
      <c r="E872" s="103"/>
      <c r="F872" s="103"/>
      <c r="G872" s="103"/>
      <c r="H872" s="103"/>
      <c r="I872" s="103"/>
      <c r="J872" s="103"/>
      <c r="K872" s="103"/>
    </row>
    <row r="873" spans="2:11">
      <c r="B873" s="102"/>
      <c r="C873" s="102"/>
      <c r="D873" s="102"/>
      <c r="E873" s="103"/>
      <c r="F873" s="103"/>
      <c r="G873" s="103"/>
      <c r="H873" s="103"/>
      <c r="I873" s="103"/>
      <c r="J873" s="103"/>
      <c r="K873" s="103"/>
    </row>
    <row r="874" spans="2:11">
      <c r="B874" s="102"/>
      <c r="C874" s="102"/>
      <c r="D874" s="102"/>
      <c r="E874" s="103"/>
      <c r="F874" s="103"/>
      <c r="G874" s="103"/>
      <c r="H874" s="103"/>
      <c r="I874" s="103"/>
      <c r="J874" s="103"/>
      <c r="K874" s="103"/>
    </row>
    <row r="875" spans="2:11">
      <c r="B875" s="102"/>
      <c r="C875" s="102"/>
      <c r="D875" s="102"/>
      <c r="E875" s="103"/>
      <c r="F875" s="103"/>
      <c r="G875" s="103"/>
      <c r="H875" s="103"/>
      <c r="I875" s="103"/>
      <c r="J875" s="103"/>
      <c r="K875" s="103"/>
    </row>
    <row r="876" spans="2:11">
      <c r="B876" s="102"/>
      <c r="C876" s="102"/>
      <c r="D876" s="102"/>
      <c r="E876" s="103"/>
      <c r="F876" s="103"/>
      <c r="G876" s="103"/>
      <c r="H876" s="103"/>
      <c r="I876" s="103"/>
      <c r="J876" s="103"/>
      <c r="K876" s="103"/>
    </row>
    <row r="877" spans="2:11">
      <c r="B877" s="102"/>
      <c r="C877" s="102"/>
      <c r="D877" s="102"/>
      <c r="E877" s="103"/>
      <c r="F877" s="103"/>
      <c r="G877" s="103"/>
      <c r="H877" s="103"/>
      <c r="I877" s="103"/>
      <c r="J877" s="103"/>
      <c r="K877" s="103"/>
    </row>
    <row r="878" spans="2:11">
      <c r="B878" s="102"/>
      <c r="C878" s="102"/>
      <c r="D878" s="102"/>
      <c r="E878" s="103"/>
      <c r="F878" s="103"/>
      <c r="G878" s="103"/>
      <c r="H878" s="103"/>
      <c r="I878" s="103"/>
      <c r="J878" s="103"/>
      <c r="K878" s="103"/>
    </row>
    <row r="879" spans="2:11">
      <c r="B879" s="102"/>
      <c r="C879" s="102"/>
      <c r="D879" s="102"/>
      <c r="E879" s="103"/>
      <c r="F879" s="103"/>
      <c r="G879" s="103"/>
      <c r="H879" s="103"/>
      <c r="I879" s="103"/>
      <c r="J879" s="103"/>
      <c r="K879" s="103"/>
    </row>
    <row r="880" spans="2:11">
      <c r="B880" s="102"/>
      <c r="C880" s="102"/>
      <c r="D880" s="102"/>
      <c r="E880" s="103"/>
      <c r="F880" s="103"/>
      <c r="G880" s="103"/>
      <c r="H880" s="103"/>
      <c r="I880" s="103"/>
      <c r="J880" s="103"/>
      <c r="K880" s="103"/>
    </row>
    <row r="881" spans="2:11">
      <c r="B881" s="102"/>
      <c r="C881" s="102"/>
      <c r="D881" s="102"/>
      <c r="E881" s="103"/>
      <c r="F881" s="103"/>
      <c r="G881" s="103"/>
      <c r="H881" s="103"/>
      <c r="I881" s="103"/>
      <c r="J881" s="103"/>
      <c r="K881" s="103"/>
    </row>
    <row r="882" spans="2:11">
      <c r="B882" s="102"/>
      <c r="C882" s="102"/>
      <c r="D882" s="102"/>
      <c r="E882" s="103"/>
      <c r="F882" s="103"/>
      <c r="G882" s="103"/>
      <c r="H882" s="103"/>
      <c r="I882" s="103"/>
      <c r="J882" s="103"/>
      <c r="K882" s="103"/>
    </row>
    <row r="883" spans="2:11">
      <c r="B883" s="102"/>
      <c r="C883" s="102"/>
      <c r="D883" s="102"/>
      <c r="E883" s="103"/>
      <c r="F883" s="103"/>
      <c r="G883" s="103"/>
      <c r="H883" s="103"/>
      <c r="I883" s="103"/>
      <c r="J883" s="103"/>
      <c r="K883" s="103"/>
    </row>
    <row r="884" spans="2:11">
      <c r="B884" s="102"/>
      <c r="C884" s="102"/>
      <c r="D884" s="102"/>
      <c r="E884" s="103"/>
      <c r="F884" s="103"/>
      <c r="G884" s="103"/>
      <c r="H884" s="103"/>
      <c r="I884" s="103"/>
      <c r="J884" s="103"/>
      <c r="K884" s="103"/>
    </row>
    <row r="885" spans="2:11">
      <c r="B885" s="102"/>
      <c r="C885" s="102"/>
      <c r="D885" s="102"/>
      <c r="E885" s="103"/>
      <c r="F885" s="103"/>
      <c r="G885" s="103"/>
      <c r="H885" s="103"/>
      <c r="I885" s="103"/>
      <c r="J885" s="103"/>
      <c r="K885" s="103"/>
    </row>
    <row r="886" spans="2:11">
      <c r="B886" s="102"/>
      <c r="C886" s="102"/>
      <c r="D886" s="102"/>
      <c r="E886" s="103"/>
      <c r="F886" s="103"/>
      <c r="G886" s="103"/>
      <c r="H886" s="103"/>
      <c r="I886" s="103"/>
      <c r="J886" s="103"/>
      <c r="K886" s="103"/>
    </row>
    <row r="887" spans="2:11">
      <c r="B887" s="102"/>
      <c r="C887" s="102"/>
      <c r="D887" s="102"/>
      <c r="E887" s="103"/>
      <c r="F887" s="103"/>
      <c r="G887" s="103"/>
      <c r="H887" s="103"/>
      <c r="I887" s="103"/>
      <c r="J887" s="103"/>
      <c r="K887" s="103"/>
    </row>
    <row r="888" spans="2:11">
      <c r="B888" s="102"/>
      <c r="C888" s="102"/>
      <c r="D888" s="102"/>
      <c r="E888" s="103"/>
      <c r="F888" s="103"/>
      <c r="G888" s="103"/>
      <c r="H888" s="103"/>
      <c r="I888" s="103"/>
      <c r="J888" s="103"/>
      <c r="K888" s="103"/>
    </row>
    <row r="889" spans="2:11">
      <c r="B889" s="102"/>
      <c r="C889" s="102"/>
      <c r="D889" s="102"/>
      <c r="E889" s="103"/>
      <c r="F889" s="103"/>
      <c r="G889" s="103"/>
      <c r="H889" s="103"/>
      <c r="I889" s="103"/>
      <c r="J889" s="103"/>
      <c r="K889" s="103"/>
    </row>
    <row r="890" spans="2:11">
      <c r="B890" s="102"/>
      <c r="C890" s="102"/>
      <c r="D890" s="102"/>
      <c r="E890" s="103"/>
      <c r="F890" s="103"/>
      <c r="G890" s="103"/>
      <c r="H890" s="103"/>
      <c r="I890" s="103"/>
      <c r="J890" s="103"/>
      <c r="K890" s="103"/>
    </row>
    <row r="891" spans="2:11">
      <c r="B891" s="102"/>
      <c r="C891" s="102"/>
      <c r="D891" s="102"/>
      <c r="E891" s="103"/>
      <c r="F891" s="103"/>
      <c r="G891" s="103"/>
      <c r="H891" s="103"/>
      <c r="I891" s="103"/>
      <c r="J891" s="103"/>
      <c r="K891" s="103"/>
    </row>
    <row r="892" spans="2:11">
      <c r="B892" s="102"/>
      <c r="C892" s="102"/>
      <c r="D892" s="102"/>
      <c r="E892" s="103"/>
      <c r="F892" s="103"/>
      <c r="G892" s="103"/>
      <c r="H892" s="103"/>
      <c r="I892" s="103"/>
      <c r="J892" s="103"/>
      <c r="K892" s="103"/>
    </row>
    <row r="893" spans="2:11">
      <c r="B893" s="102"/>
      <c r="C893" s="102"/>
      <c r="D893" s="102"/>
      <c r="E893" s="103"/>
      <c r="F893" s="103"/>
      <c r="G893" s="103"/>
      <c r="H893" s="103"/>
      <c r="I893" s="103"/>
      <c r="J893" s="103"/>
      <c r="K893" s="103"/>
    </row>
    <row r="894" spans="2:11">
      <c r="B894" s="102"/>
      <c r="C894" s="102"/>
      <c r="D894" s="102"/>
      <c r="E894" s="103"/>
      <c r="F894" s="103"/>
      <c r="G894" s="103"/>
      <c r="H894" s="103"/>
      <c r="I894" s="103"/>
      <c r="J894" s="103"/>
      <c r="K894" s="103"/>
    </row>
    <row r="895" spans="2:11">
      <c r="B895" s="102"/>
      <c r="C895" s="102"/>
      <c r="D895" s="102"/>
      <c r="E895" s="103"/>
      <c r="F895" s="103"/>
      <c r="G895" s="103"/>
      <c r="H895" s="103"/>
      <c r="I895" s="103"/>
      <c r="J895" s="103"/>
      <c r="K895" s="103"/>
    </row>
    <row r="896" spans="2:11">
      <c r="B896" s="102"/>
      <c r="C896" s="102"/>
      <c r="D896" s="102"/>
      <c r="E896" s="103"/>
      <c r="F896" s="103"/>
      <c r="G896" s="103"/>
      <c r="H896" s="103"/>
      <c r="I896" s="103"/>
      <c r="J896" s="103"/>
      <c r="K896" s="103"/>
    </row>
    <row r="897" spans="2:11">
      <c r="B897" s="102"/>
      <c r="C897" s="102"/>
      <c r="D897" s="102"/>
      <c r="E897" s="103"/>
      <c r="F897" s="103"/>
      <c r="G897" s="103"/>
      <c r="H897" s="103"/>
      <c r="I897" s="103"/>
      <c r="J897" s="103"/>
      <c r="K897" s="103"/>
    </row>
    <row r="898" spans="2:11">
      <c r="B898" s="102"/>
      <c r="C898" s="102"/>
      <c r="D898" s="102"/>
      <c r="E898" s="103"/>
      <c r="F898" s="103"/>
      <c r="G898" s="103"/>
      <c r="H898" s="103"/>
      <c r="I898" s="103"/>
      <c r="J898" s="103"/>
      <c r="K898" s="103"/>
    </row>
    <row r="899" spans="2:11">
      <c r="B899" s="102"/>
      <c r="C899" s="102"/>
      <c r="D899" s="102"/>
      <c r="E899" s="103"/>
      <c r="F899" s="103"/>
      <c r="G899" s="103"/>
      <c r="H899" s="103"/>
      <c r="I899" s="103"/>
      <c r="J899" s="103"/>
      <c r="K899" s="103"/>
    </row>
    <row r="900" spans="2:11">
      <c r="B900" s="102"/>
      <c r="C900" s="102"/>
      <c r="D900" s="102"/>
      <c r="E900" s="103"/>
      <c r="F900" s="103"/>
      <c r="G900" s="103"/>
      <c r="H900" s="103"/>
      <c r="I900" s="103"/>
      <c r="J900" s="103"/>
      <c r="K900" s="103"/>
    </row>
    <row r="901" spans="2:11">
      <c r="B901" s="102"/>
      <c r="C901" s="102"/>
      <c r="D901" s="102"/>
      <c r="E901" s="103"/>
      <c r="F901" s="103"/>
      <c r="G901" s="103"/>
      <c r="H901" s="103"/>
      <c r="I901" s="103"/>
      <c r="J901" s="103"/>
      <c r="K901" s="103"/>
    </row>
    <row r="902" spans="2:11">
      <c r="B902" s="102"/>
      <c r="C902" s="102"/>
      <c r="D902" s="102"/>
      <c r="E902" s="103"/>
      <c r="F902" s="103"/>
      <c r="G902" s="103"/>
      <c r="H902" s="103"/>
      <c r="I902" s="103"/>
      <c r="J902" s="103"/>
      <c r="K902" s="103"/>
    </row>
    <row r="903" spans="2:11">
      <c r="B903" s="102"/>
      <c r="C903" s="102"/>
      <c r="D903" s="102"/>
      <c r="E903" s="103"/>
      <c r="F903" s="103"/>
      <c r="G903" s="103"/>
      <c r="H903" s="103"/>
      <c r="I903" s="103"/>
      <c r="J903" s="103"/>
      <c r="K903" s="103"/>
    </row>
    <row r="904" spans="2:11">
      <c r="B904" s="102"/>
      <c r="C904" s="102"/>
      <c r="D904" s="102"/>
      <c r="E904" s="103"/>
      <c r="F904" s="103"/>
      <c r="G904" s="103"/>
      <c r="H904" s="103"/>
      <c r="I904" s="103"/>
      <c r="J904" s="103"/>
      <c r="K904" s="103"/>
    </row>
    <row r="905" spans="2:11">
      <c r="B905" s="102"/>
      <c r="C905" s="102"/>
      <c r="D905" s="102"/>
      <c r="E905" s="103"/>
      <c r="F905" s="103"/>
      <c r="G905" s="103"/>
      <c r="H905" s="103"/>
      <c r="I905" s="103"/>
      <c r="J905" s="103"/>
      <c r="K905" s="103"/>
    </row>
    <row r="906" spans="2:11">
      <c r="B906" s="102"/>
      <c r="C906" s="102"/>
      <c r="D906" s="102"/>
      <c r="E906" s="103"/>
      <c r="F906" s="103"/>
      <c r="G906" s="103"/>
      <c r="H906" s="103"/>
      <c r="I906" s="103"/>
      <c r="J906" s="103"/>
      <c r="K906" s="103"/>
    </row>
    <row r="907" spans="2:11">
      <c r="B907" s="102"/>
      <c r="C907" s="102"/>
      <c r="D907" s="102"/>
      <c r="E907" s="103"/>
      <c r="F907" s="103"/>
      <c r="G907" s="103"/>
      <c r="H907" s="103"/>
      <c r="I907" s="103"/>
      <c r="J907" s="103"/>
      <c r="K907" s="103"/>
    </row>
    <row r="908" spans="2:11">
      <c r="B908" s="102"/>
      <c r="C908" s="102"/>
      <c r="D908" s="102"/>
      <c r="E908" s="103"/>
      <c r="F908" s="103"/>
      <c r="G908" s="103"/>
      <c r="H908" s="103"/>
      <c r="I908" s="103"/>
      <c r="J908" s="103"/>
      <c r="K908" s="103"/>
    </row>
    <row r="909" spans="2:11">
      <c r="B909" s="102"/>
      <c r="C909" s="102"/>
      <c r="D909" s="102"/>
      <c r="E909" s="103"/>
      <c r="F909" s="103"/>
      <c r="G909" s="103"/>
      <c r="H909" s="103"/>
      <c r="I909" s="103"/>
      <c r="J909" s="103"/>
      <c r="K909" s="103"/>
    </row>
    <row r="910" spans="2:11">
      <c r="B910" s="102"/>
      <c r="C910" s="102"/>
      <c r="D910" s="102"/>
      <c r="E910" s="103"/>
      <c r="F910" s="103"/>
      <c r="G910" s="103"/>
      <c r="H910" s="103"/>
      <c r="I910" s="103"/>
      <c r="J910" s="103"/>
      <c r="K910" s="103"/>
    </row>
    <row r="911" spans="2:11">
      <c r="B911" s="102"/>
      <c r="C911" s="102"/>
      <c r="D911" s="102"/>
      <c r="E911" s="103"/>
      <c r="F911" s="103"/>
      <c r="G911" s="103"/>
      <c r="H911" s="103"/>
      <c r="I911" s="103"/>
      <c r="J911" s="103"/>
      <c r="K911" s="103"/>
    </row>
    <row r="912" spans="2:11">
      <c r="B912" s="102"/>
      <c r="C912" s="102"/>
      <c r="D912" s="102"/>
      <c r="E912" s="103"/>
      <c r="F912" s="103"/>
      <c r="G912" s="103"/>
      <c r="H912" s="103"/>
      <c r="I912" s="103"/>
      <c r="J912" s="103"/>
      <c r="K912" s="103"/>
    </row>
    <row r="913" spans="2:11">
      <c r="B913" s="102"/>
      <c r="C913" s="102"/>
      <c r="D913" s="102"/>
      <c r="E913" s="103"/>
      <c r="F913" s="103"/>
      <c r="G913" s="103"/>
      <c r="H913" s="103"/>
      <c r="I913" s="103"/>
      <c r="J913" s="103"/>
      <c r="K913" s="103"/>
    </row>
    <row r="914" spans="2:11">
      <c r="B914" s="102"/>
      <c r="C914" s="102"/>
      <c r="D914" s="102"/>
      <c r="E914" s="103"/>
      <c r="F914" s="103"/>
      <c r="G914" s="103"/>
      <c r="H914" s="103"/>
      <c r="I914" s="103"/>
      <c r="J914" s="103"/>
      <c r="K914" s="103"/>
    </row>
    <row r="915" spans="2:11">
      <c r="B915" s="102"/>
      <c r="C915" s="102"/>
      <c r="D915" s="102"/>
      <c r="E915" s="103"/>
      <c r="F915" s="103"/>
      <c r="G915" s="103"/>
      <c r="H915" s="103"/>
      <c r="I915" s="103"/>
      <c r="J915" s="103"/>
      <c r="K915" s="103"/>
    </row>
    <row r="916" spans="2:11">
      <c r="B916" s="102"/>
      <c r="C916" s="102"/>
      <c r="D916" s="102"/>
      <c r="E916" s="103"/>
      <c r="F916" s="103"/>
      <c r="G916" s="103"/>
      <c r="H916" s="103"/>
      <c r="I916" s="103"/>
      <c r="J916" s="103"/>
      <c r="K916" s="103"/>
    </row>
    <row r="917" spans="2:11">
      <c r="B917" s="102"/>
      <c r="C917" s="102"/>
      <c r="D917" s="102"/>
      <c r="E917" s="103"/>
      <c r="F917" s="103"/>
      <c r="G917" s="103"/>
      <c r="H917" s="103"/>
      <c r="I917" s="103"/>
      <c r="J917" s="103"/>
      <c r="K917" s="103"/>
    </row>
    <row r="918" spans="2:11">
      <c r="B918" s="102"/>
      <c r="C918" s="102"/>
      <c r="D918" s="102"/>
      <c r="E918" s="103"/>
      <c r="F918" s="103"/>
      <c r="G918" s="103"/>
      <c r="H918" s="103"/>
      <c r="I918" s="103"/>
      <c r="J918" s="103"/>
      <c r="K918" s="103"/>
    </row>
    <row r="919" spans="2:11">
      <c r="B919" s="102"/>
      <c r="C919" s="102"/>
      <c r="D919" s="102"/>
      <c r="E919" s="103"/>
      <c r="F919" s="103"/>
      <c r="G919" s="103"/>
      <c r="H919" s="103"/>
      <c r="I919" s="103"/>
      <c r="J919" s="103"/>
      <c r="K919" s="103"/>
    </row>
    <row r="920" spans="2:11">
      <c r="B920" s="102"/>
      <c r="C920" s="102"/>
      <c r="D920" s="102"/>
      <c r="E920" s="103"/>
      <c r="F920" s="103"/>
      <c r="G920" s="103"/>
      <c r="H920" s="103"/>
      <c r="I920" s="103"/>
      <c r="J920" s="103"/>
      <c r="K920" s="103"/>
    </row>
    <row r="921" spans="2:11">
      <c r="B921" s="102"/>
      <c r="C921" s="102"/>
      <c r="D921" s="102"/>
      <c r="E921" s="103"/>
      <c r="F921" s="103"/>
      <c r="G921" s="103"/>
      <c r="H921" s="103"/>
      <c r="I921" s="103"/>
      <c r="J921" s="103"/>
      <c r="K921" s="103"/>
    </row>
    <row r="922" spans="2:11">
      <c r="B922" s="102"/>
      <c r="C922" s="102"/>
      <c r="D922" s="102"/>
      <c r="E922" s="103"/>
      <c r="F922" s="103"/>
      <c r="G922" s="103"/>
      <c r="H922" s="103"/>
      <c r="I922" s="103"/>
      <c r="J922" s="103"/>
      <c r="K922" s="103"/>
    </row>
    <row r="923" spans="2:11">
      <c r="B923" s="102"/>
      <c r="C923" s="102"/>
      <c r="D923" s="102"/>
      <c r="E923" s="103"/>
      <c r="F923" s="103"/>
      <c r="G923" s="103"/>
      <c r="H923" s="103"/>
      <c r="I923" s="103"/>
      <c r="J923" s="103"/>
      <c r="K923" s="103"/>
    </row>
    <row r="924" spans="2:11">
      <c r="B924" s="102"/>
      <c r="C924" s="102"/>
      <c r="D924" s="102"/>
      <c r="E924" s="103"/>
      <c r="F924" s="103"/>
      <c r="G924" s="103"/>
      <c r="H924" s="103"/>
      <c r="I924" s="103"/>
      <c r="J924" s="103"/>
      <c r="K924" s="103"/>
    </row>
    <row r="925" spans="2:11">
      <c r="B925" s="102"/>
      <c r="C925" s="102"/>
      <c r="D925" s="102"/>
      <c r="E925" s="103"/>
      <c r="F925" s="103"/>
      <c r="G925" s="103"/>
      <c r="H925" s="103"/>
      <c r="I925" s="103"/>
      <c r="J925" s="103"/>
      <c r="K925" s="103"/>
    </row>
    <row r="926" spans="2:11">
      <c r="B926" s="102"/>
      <c r="C926" s="102"/>
      <c r="D926" s="102"/>
      <c r="E926" s="103"/>
      <c r="F926" s="103"/>
      <c r="G926" s="103"/>
      <c r="H926" s="103"/>
      <c r="I926" s="103"/>
      <c r="J926" s="103"/>
      <c r="K926" s="103"/>
    </row>
    <row r="927" spans="2:11">
      <c r="B927" s="102"/>
      <c r="C927" s="102"/>
      <c r="D927" s="102"/>
      <c r="E927" s="103"/>
      <c r="F927" s="103"/>
      <c r="G927" s="103"/>
      <c r="H927" s="103"/>
      <c r="I927" s="103"/>
      <c r="J927" s="103"/>
      <c r="K927" s="103"/>
    </row>
    <row r="928" spans="2:11">
      <c r="B928" s="102"/>
      <c r="C928" s="102"/>
      <c r="D928" s="102"/>
      <c r="E928" s="103"/>
      <c r="F928" s="103"/>
      <c r="G928" s="103"/>
      <c r="H928" s="103"/>
      <c r="I928" s="103"/>
      <c r="J928" s="103"/>
      <c r="K928" s="103"/>
    </row>
    <row r="929" spans="2:11">
      <c r="B929" s="102"/>
      <c r="C929" s="102"/>
      <c r="D929" s="102"/>
      <c r="E929" s="103"/>
      <c r="F929" s="103"/>
      <c r="G929" s="103"/>
      <c r="H929" s="103"/>
      <c r="I929" s="103"/>
      <c r="J929" s="103"/>
      <c r="K929" s="103"/>
    </row>
    <row r="930" spans="2:11">
      <c r="B930" s="102"/>
      <c r="C930" s="102"/>
      <c r="D930" s="102"/>
      <c r="E930" s="103"/>
      <c r="F930" s="103"/>
      <c r="G930" s="103"/>
      <c r="H930" s="103"/>
      <c r="I930" s="103"/>
      <c r="J930" s="103"/>
      <c r="K930" s="103"/>
    </row>
    <row r="931" spans="2:11">
      <c r="B931" s="102"/>
      <c r="C931" s="102"/>
      <c r="D931" s="102"/>
      <c r="E931" s="103"/>
      <c r="F931" s="103"/>
      <c r="G931" s="103"/>
      <c r="H931" s="103"/>
      <c r="I931" s="103"/>
      <c r="J931" s="103"/>
      <c r="K931" s="103"/>
    </row>
    <row r="932" spans="2:11">
      <c r="B932" s="102"/>
      <c r="C932" s="102"/>
      <c r="D932" s="102"/>
      <c r="E932" s="103"/>
      <c r="F932" s="103"/>
      <c r="G932" s="103"/>
      <c r="H932" s="103"/>
      <c r="I932" s="103"/>
      <c r="J932" s="103"/>
      <c r="K932" s="103"/>
    </row>
    <row r="933" spans="2:11">
      <c r="B933" s="102"/>
      <c r="C933" s="102"/>
      <c r="D933" s="102"/>
      <c r="E933" s="103"/>
      <c r="F933" s="103"/>
      <c r="G933" s="103"/>
      <c r="H933" s="103"/>
      <c r="I933" s="103"/>
      <c r="J933" s="103"/>
      <c r="K933" s="103"/>
    </row>
    <row r="934" spans="2:11">
      <c r="B934" s="102"/>
      <c r="C934" s="102"/>
      <c r="D934" s="102"/>
      <c r="E934" s="103"/>
      <c r="F934" s="103"/>
      <c r="G934" s="103"/>
      <c r="H934" s="103"/>
      <c r="I934" s="103"/>
      <c r="J934" s="103"/>
      <c r="K934" s="103"/>
    </row>
    <row r="935" spans="2:11">
      <c r="B935" s="102"/>
      <c r="C935" s="102"/>
      <c r="D935" s="102"/>
      <c r="E935" s="103"/>
      <c r="F935" s="103"/>
      <c r="G935" s="103"/>
      <c r="H935" s="103"/>
      <c r="I935" s="103"/>
      <c r="J935" s="103"/>
      <c r="K935" s="103"/>
    </row>
    <row r="936" spans="2:11">
      <c r="B936" s="102"/>
      <c r="C936" s="102"/>
      <c r="D936" s="102"/>
      <c r="E936" s="103"/>
      <c r="F936" s="103"/>
      <c r="G936" s="103"/>
      <c r="H936" s="103"/>
      <c r="I936" s="103"/>
      <c r="J936" s="103"/>
      <c r="K936" s="103"/>
    </row>
    <row r="937" spans="2:11">
      <c r="B937" s="102"/>
      <c r="C937" s="102"/>
      <c r="D937" s="102"/>
      <c r="E937" s="103"/>
      <c r="F937" s="103"/>
      <c r="G937" s="103"/>
      <c r="H937" s="103"/>
      <c r="I937" s="103"/>
      <c r="J937" s="103"/>
      <c r="K937" s="103"/>
    </row>
    <row r="938" spans="2:11">
      <c r="B938" s="102"/>
      <c r="C938" s="102"/>
      <c r="D938" s="102"/>
      <c r="E938" s="103"/>
      <c r="F938" s="103"/>
      <c r="G938" s="103"/>
      <c r="H938" s="103"/>
      <c r="I938" s="103"/>
      <c r="J938" s="103"/>
      <c r="K938" s="103"/>
    </row>
    <row r="939" spans="2:11">
      <c r="B939" s="102"/>
      <c r="C939" s="102"/>
      <c r="D939" s="102"/>
      <c r="E939" s="103"/>
      <c r="F939" s="103"/>
      <c r="G939" s="103"/>
      <c r="H939" s="103"/>
      <c r="I939" s="103"/>
      <c r="J939" s="103"/>
      <c r="K939" s="103"/>
    </row>
    <row r="940" spans="2:11">
      <c r="B940" s="102"/>
      <c r="C940" s="102"/>
      <c r="D940" s="102"/>
      <c r="E940" s="103"/>
      <c r="F940" s="103"/>
      <c r="G940" s="103"/>
      <c r="H940" s="103"/>
      <c r="I940" s="103"/>
      <c r="J940" s="103"/>
      <c r="K940" s="103"/>
    </row>
    <row r="941" spans="2:11">
      <c r="B941" s="102"/>
      <c r="C941" s="102"/>
      <c r="D941" s="102"/>
      <c r="E941" s="103"/>
      <c r="F941" s="103"/>
      <c r="G941" s="103"/>
      <c r="H941" s="103"/>
      <c r="I941" s="103"/>
      <c r="J941" s="103"/>
      <c r="K941" s="103"/>
    </row>
    <row r="942" spans="2:11">
      <c r="B942" s="102"/>
      <c r="C942" s="102"/>
      <c r="D942" s="102"/>
      <c r="E942" s="103"/>
      <c r="F942" s="103"/>
      <c r="G942" s="103"/>
      <c r="H942" s="103"/>
      <c r="I942" s="103"/>
      <c r="J942" s="103"/>
      <c r="K942" s="103"/>
    </row>
    <row r="943" spans="2:11">
      <c r="B943" s="102"/>
      <c r="C943" s="102"/>
      <c r="D943" s="102"/>
      <c r="E943" s="103"/>
      <c r="F943" s="103"/>
      <c r="G943" s="103"/>
      <c r="H943" s="103"/>
      <c r="I943" s="103"/>
      <c r="J943" s="103"/>
      <c r="K943" s="103"/>
    </row>
    <row r="944" spans="2:11">
      <c r="B944" s="102"/>
      <c r="C944" s="102"/>
      <c r="D944" s="102"/>
      <c r="E944" s="103"/>
      <c r="F944" s="103"/>
      <c r="G944" s="103"/>
      <c r="H944" s="103"/>
      <c r="I944" s="103"/>
      <c r="J944" s="103"/>
      <c r="K944" s="103"/>
    </row>
    <row r="945" spans="2:11">
      <c r="B945" s="102"/>
      <c r="C945" s="102"/>
      <c r="D945" s="102"/>
      <c r="E945" s="103"/>
      <c r="F945" s="103"/>
      <c r="G945" s="103"/>
      <c r="H945" s="103"/>
      <c r="I945" s="103"/>
      <c r="J945" s="103"/>
      <c r="K945" s="103"/>
    </row>
    <row r="946" spans="2:11">
      <c r="B946" s="102"/>
      <c r="C946" s="102"/>
      <c r="D946" s="102"/>
      <c r="E946" s="103"/>
      <c r="F946" s="103"/>
      <c r="G946" s="103"/>
      <c r="H946" s="103"/>
      <c r="I946" s="103"/>
      <c r="J946" s="103"/>
      <c r="K946" s="103"/>
    </row>
    <row r="947" spans="2:11">
      <c r="B947" s="102"/>
      <c r="C947" s="102"/>
      <c r="D947" s="102"/>
      <c r="E947" s="103"/>
      <c r="F947" s="103"/>
      <c r="G947" s="103"/>
      <c r="H947" s="103"/>
      <c r="I947" s="103"/>
      <c r="J947" s="103"/>
      <c r="K947" s="103"/>
    </row>
    <row r="948" spans="2:11">
      <c r="B948" s="102"/>
      <c r="C948" s="102"/>
      <c r="D948" s="102"/>
      <c r="E948" s="103"/>
      <c r="F948" s="103"/>
      <c r="G948" s="103"/>
      <c r="H948" s="103"/>
      <c r="I948" s="103"/>
      <c r="J948" s="103"/>
      <c r="K948" s="103"/>
    </row>
    <row r="949" spans="2:11">
      <c r="B949" s="102"/>
      <c r="C949" s="102"/>
      <c r="D949" s="102"/>
      <c r="E949" s="103"/>
      <c r="F949" s="103"/>
      <c r="G949" s="103"/>
      <c r="H949" s="103"/>
      <c r="I949" s="103"/>
      <c r="J949" s="103"/>
      <c r="K949" s="103"/>
    </row>
    <row r="950" spans="2:11">
      <c r="B950" s="102"/>
      <c r="C950" s="102"/>
      <c r="D950" s="102"/>
      <c r="E950" s="103"/>
      <c r="F950" s="103"/>
      <c r="G950" s="103"/>
      <c r="H950" s="103"/>
      <c r="I950" s="103"/>
      <c r="J950" s="103"/>
      <c r="K950" s="103"/>
    </row>
    <row r="951" spans="2:11">
      <c r="B951" s="102"/>
      <c r="C951" s="102"/>
      <c r="D951" s="102"/>
      <c r="E951" s="103"/>
      <c r="F951" s="103"/>
      <c r="G951" s="103"/>
      <c r="H951" s="103"/>
      <c r="I951" s="103"/>
      <c r="J951" s="103"/>
      <c r="K951" s="103"/>
    </row>
    <row r="952" spans="2:11">
      <c r="B952" s="102"/>
      <c r="C952" s="102"/>
      <c r="D952" s="102"/>
      <c r="E952" s="103"/>
      <c r="F952" s="103"/>
      <c r="G952" s="103"/>
      <c r="H952" s="103"/>
      <c r="I952" s="103"/>
      <c r="J952" s="103"/>
      <c r="K952" s="103"/>
    </row>
    <row r="953" spans="2:11">
      <c r="B953" s="102"/>
      <c r="C953" s="102"/>
      <c r="D953" s="102"/>
      <c r="E953" s="103"/>
      <c r="F953" s="103"/>
      <c r="G953" s="103"/>
      <c r="H953" s="103"/>
      <c r="I953" s="103"/>
      <c r="J953" s="103"/>
      <c r="K953" s="103"/>
    </row>
    <row r="954" spans="2:11">
      <c r="B954" s="102"/>
      <c r="C954" s="102"/>
      <c r="D954" s="102"/>
      <c r="E954" s="103"/>
      <c r="F954" s="103"/>
      <c r="G954" s="103"/>
      <c r="H954" s="103"/>
      <c r="I954" s="103"/>
      <c r="J954" s="103"/>
      <c r="K954" s="103"/>
    </row>
    <row r="955" spans="2:11">
      <c r="B955" s="102"/>
      <c r="C955" s="102"/>
      <c r="D955" s="102"/>
      <c r="E955" s="103"/>
      <c r="F955" s="103"/>
      <c r="G955" s="103"/>
      <c r="H955" s="103"/>
      <c r="I955" s="103"/>
      <c r="J955" s="103"/>
      <c r="K955" s="103"/>
    </row>
    <row r="956" spans="2:11">
      <c r="B956" s="102"/>
      <c r="C956" s="102"/>
      <c r="D956" s="102"/>
      <c r="E956" s="103"/>
      <c r="F956" s="103"/>
      <c r="G956" s="103"/>
      <c r="H956" s="103"/>
      <c r="I956" s="103"/>
      <c r="J956" s="103"/>
      <c r="K956" s="103"/>
    </row>
    <row r="957" spans="2:11">
      <c r="B957" s="102"/>
      <c r="C957" s="102"/>
      <c r="D957" s="102"/>
      <c r="E957" s="103"/>
      <c r="F957" s="103"/>
      <c r="G957" s="103"/>
      <c r="H957" s="103"/>
      <c r="I957" s="103"/>
      <c r="J957" s="103"/>
      <c r="K957" s="103"/>
    </row>
    <row r="958" spans="2:11">
      <c r="B958" s="102"/>
      <c r="C958" s="102"/>
      <c r="D958" s="102"/>
      <c r="E958" s="103"/>
      <c r="F958" s="103"/>
      <c r="G958" s="103"/>
      <c r="H958" s="103"/>
      <c r="I958" s="103"/>
      <c r="J958" s="103"/>
      <c r="K958" s="103"/>
    </row>
    <row r="959" spans="2:11">
      <c r="B959" s="102"/>
      <c r="C959" s="102"/>
      <c r="D959" s="102"/>
      <c r="E959" s="103"/>
      <c r="F959" s="103"/>
      <c r="G959" s="103"/>
      <c r="H959" s="103"/>
      <c r="I959" s="103"/>
      <c r="J959" s="103"/>
      <c r="K959" s="103"/>
    </row>
    <row r="960" spans="2:11">
      <c r="B960" s="102"/>
      <c r="C960" s="102"/>
      <c r="D960" s="102"/>
      <c r="E960" s="103"/>
      <c r="F960" s="103"/>
      <c r="G960" s="103"/>
      <c r="H960" s="103"/>
      <c r="I960" s="103"/>
      <c r="J960" s="103"/>
      <c r="K960" s="103"/>
    </row>
    <row r="961" spans="2:11">
      <c r="B961" s="102"/>
      <c r="C961" s="102"/>
      <c r="D961" s="102"/>
      <c r="E961" s="103"/>
      <c r="F961" s="103"/>
      <c r="G961" s="103"/>
      <c r="H961" s="103"/>
      <c r="I961" s="103"/>
      <c r="J961" s="103"/>
      <c r="K961" s="103"/>
    </row>
    <row r="962" spans="2:11">
      <c r="B962" s="102"/>
      <c r="C962" s="102"/>
      <c r="D962" s="102"/>
      <c r="E962" s="103"/>
      <c r="F962" s="103"/>
      <c r="G962" s="103"/>
      <c r="H962" s="103"/>
      <c r="I962" s="103"/>
      <c r="J962" s="103"/>
      <c r="K962" s="103"/>
    </row>
    <row r="963" spans="2:11">
      <c r="B963" s="102"/>
      <c r="C963" s="102"/>
      <c r="D963" s="102"/>
      <c r="E963" s="103"/>
      <c r="F963" s="103"/>
      <c r="G963" s="103"/>
      <c r="H963" s="103"/>
      <c r="I963" s="103"/>
      <c r="J963" s="103"/>
      <c r="K963" s="103"/>
    </row>
    <row r="964" spans="2:11">
      <c r="B964" s="102"/>
      <c r="C964" s="102"/>
      <c r="D964" s="102"/>
      <c r="E964" s="103"/>
      <c r="F964" s="103"/>
      <c r="G964" s="103"/>
      <c r="H964" s="103"/>
      <c r="I964" s="103"/>
      <c r="J964" s="103"/>
      <c r="K964" s="103"/>
    </row>
    <row r="965" spans="2:11">
      <c r="B965" s="102"/>
      <c r="C965" s="102"/>
      <c r="D965" s="102"/>
      <c r="E965" s="103"/>
      <c r="F965" s="103"/>
      <c r="G965" s="103"/>
      <c r="H965" s="103"/>
      <c r="I965" s="103"/>
      <c r="J965" s="103"/>
      <c r="K965" s="103"/>
    </row>
    <row r="966" spans="2:11">
      <c r="B966" s="102"/>
      <c r="C966" s="102"/>
      <c r="D966" s="102"/>
      <c r="E966" s="103"/>
      <c r="F966" s="103"/>
      <c r="G966" s="103"/>
      <c r="H966" s="103"/>
      <c r="I966" s="103"/>
      <c r="J966" s="103"/>
      <c r="K966" s="103"/>
    </row>
    <row r="967" spans="2:11">
      <c r="B967" s="102"/>
      <c r="C967" s="102"/>
      <c r="D967" s="102"/>
      <c r="E967" s="103"/>
      <c r="F967" s="103"/>
      <c r="G967" s="103"/>
      <c r="H967" s="103"/>
      <c r="I967" s="103"/>
      <c r="J967" s="103"/>
      <c r="K967" s="103"/>
    </row>
    <row r="968" spans="2:11">
      <c r="B968" s="102"/>
      <c r="C968" s="102"/>
      <c r="D968" s="102"/>
      <c r="E968" s="103"/>
      <c r="F968" s="103"/>
      <c r="G968" s="103"/>
      <c r="H968" s="103"/>
      <c r="I968" s="103"/>
      <c r="J968" s="103"/>
      <c r="K968" s="103"/>
    </row>
    <row r="969" spans="2:11">
      <c r="B969" s="102"/>
      <c r="C969" s="102"/>
      <c r="D969" s="102"/>
      <c r="E969" s="103"/>
      <c r="F969" s="103"/>
      <c r="G969" s="103"/>
      <c r="H969" s="103"/>
      <c r="I969" s="103"/>
      <c r="J969" s="103"/>
      <c r="K969" s="103"/>
    </row>
    <row r="970" spans="2:11">
      <c r="B970" s="102"/>
      <c r="C970" s="102"/>
      <c r="D970" s="102"/>
      <c r="E970" s="103"/>
      <c r="F970" s="103"/>
      <c r="G970" s="103"/>
      <c r="H970" s="103"/>
      <c r="I970" s="103"/>
      <c r="J970" s="103"/>
      <c r="K970" s="103"/>
    </row>
    <row r="971" spans="2:11">
      <c r="B971" s="102"/>
      <c r="C971" s="102"/>
      <c r="D971" s="102"/>
      <c r="E971" s="103"/>
      <c r="F971" s="103"/>
      <c r="G971" s="103"/>
      <c r="H971" s="103"/>
      <c r="I971" s="103"/>
      <c r="J971" s="103"/>
      <c r="K971" s="103"/>
    </row>
    <row r="972" spans="2:11">
      <c r="B972" s="102"/>
      <c r="C972" s="102"/>
      <c r="D972" s="102"/>
      <c r="E972" s="103"/>
      <c r="F972" s="103"/>
      <c r="G972" s="103"/>
      <c r="H972" s="103"/>
      <c r="I972" s="103"/>
      <c r="J972" s="103"/>
      <c r="K972" s="103"/>
    </row>
    <row r="973" spans="2:11">
      <c r="B973" s="102"/>
      <c r="C973" s="102"/>
      <c r="D973" s="102"/>
      <c r="E973" s="103"/>
      <c r="F973" s="103"/>
      <c r="G973" s="103"/>
      <c r="H973" s="103"/>
      <c r="I973" s="103"/>
      <c r="J973" s="103"/>
      <c r="K973" s="103"/>
    </row>
    <row r="974" spans="2:11">
      <c r="B974" s="102"/>
      <c r="C974" s="102"/>
      <c r="D974" s="102"/>
      <c r="E974" s="103"/>
      <c r="F974" s="103"/>
      <c r="G974" s="103"/>
      <c r="H974" s="103"/>
      <c r="I974" s="103"/>
      <c r="J974" s="103"/>
      <c r="K974" s="103"/>
    </row>
    <row r="975" spans="2:11">
      <c r="B975" s="102"/>
      <c r="C975" s="102"/>
      <c r="D975" s="102"/>
      <c r="E975" s="103"/>
      <c r="F975" s="103"/>
      <c r="G975" s="103"/>
      <c r="H975" s="103"/>
      <c r="I975" s="103"/>
      <c r="J975" s="103"/>
      <c r="K975" s="103"/>
    </row>
    <row r="976" spans="2:11">
      <c r="B976" s="102"/>
      <c r="C976" s="102"/>
      <c r="D976" s="102"/>
      <c r="E976" s="103"/>
      <c r="F976" s="103"/>
      <c r="G976" s="103"/>
      <c r="H976" s="103"/>
      <c r="I976" s="103"/>
      <c r="J976" s="103"/>
      <c r="K976" s="103"/>
    </row>
    <row r="977" spans="2:11">
      <c r="B977" s="102"/>
      <c r="C977" s="102"/>
      <c r="D977" s="102"/>
      <c r="E977" s="103"/>
      <c r="F977" s="103"/>
      <c r="G977" s="103"/>
      <c r="H977" s="103"/>
      <c r="I977" s="103"/>
      <c r="J977" s="103"/>
      <c r="K977" s="103"/>
    </row>
    <row r="978" spans="2:11">
      <c r="B978" s="102"/>
      <c r="C978" s="102"/>
      <c r="D978" s="102"/>
      <c r="E978" s="103"/>
      <c r="F978" s="103"/>
      <c r="G978" s="103"/>
      <c r="H978" s="103"/>
      <c r="I978" s="103"/>
      <c r="J978" s="103"/>
      <c r="K978" s="103"/>
    </row>
    <row r="979" spans="2:11">
      <c r="B979" s="102"/>
      <c r="C979" s="102"/>
      <c r="D979" s="102"/>
      <c r="E979" s="103"/>
      <c r="F979" s="103"/>
      <c r="G979" s="103"/>
      <c r="H979" s="103"/>
      <c r="I979" s="103"/>
      <c r="J979" s="103"/>
      <c r="K979" s="103"/>
    </row>
    <row r="980" spans="2:11">
      <c r="B980" s="102"/>
      <c r="C980" s="102"/>
      <c r="D980" s="102"/>
      <c r="E980" s="103"/>
      <c r="F980" s="103"/>
      <c r="G980" s="103"/>
      <c r="H980" s="103"/>
      <c r="I980" s="103"/>
      <c r="J980" s="103"/>
      <c r="K980" s="103"/>
    </row>
    <row r="981" spans="2:11">
      <c r="B981" s="102"/>
      <c r="C981" s="102"/>
      <c r="D981" s="102"/>
      <c r="E981" s="103"/>
      <c r="F981" s="103"/>
      <c r="G981" s="103"/>
      <c r="H981" s="103"/>
      <c r="I981" s="103"/>
      <c r="J981" s="103"/>
      <c r="K981" s="103"/>
    </row>
    <row r="982" spans="2:11">
      <c r="B982" s="102"/>
      <c r="C982" s="102"/>
      <c r="D982" s="102"/>
      <c r="E982" s="103"/>
      <c r="F982" s="103"/>
      <c r="G982" s="103"/>
      <c r="H982" s="103"/>
      <c r="I982" s="103"/>
      <c r="J982" s="103"/>
      <c r="K982" s="103"/>
    </row>
    <row r="983" spans="2:11">
      <c r="B983" s="102"/>
      <c r="C983" s="102"/>
      <c r="D983" s="102"/>
      <c r="E983" s="103"/>
      <c r="F983" s="103"/>
      <c r="G983" s="103"/>
      <c r="H983" s="103"/>
      <c r="I983" s="103"/>
      <c r="J983" s="103"/>
      <c r="K983" s="103"/>
    </row>
    <row r="984" spans="2:11">
      <c r="B984" s="102"/>
      <c r="C984" s="102"/>
      <c r="D984" s="102"/>
      <c r="E984" s="103"/>
      <c r="F984" s="103"/>
      <c r="G984" s="103"/>
      <c r="H984" s="103"/>
      <c r="I984" s="103"/>
      <c r="J984" s="103"/>
      <c r="K984" s="103"/>
    </row>
    <row r="985" spans="2:11">
      <c r="B985" s="102"/>
      <c r="C985" s="102"/>
      <c r="D985" s="102"/>
      <c r="E985" s="103"/>
      <c r="F985" s="103"/>
      <c r="G985" s="103"/>
      <c r="H985" s="103"/>
      <c r="I985" s="103"/>
      <c r="J985" s="103"/>
      <c r="K985" s="103"/>
    </row>
    <row r="986" spans="2:11">
      <c r="B986" s="102"/>
      <c r="C986" s="102"/>
      <c r="D986" s="102"/>
      <c r="E986" s="103"/>
      <c r="F986" s="103"/>
      <c r="G986" s="103"/>
      <c r="H986" s="103"/>
      <c r="I986" s="103"/>
      <c r="J986" s="103"/>
      <c r="K986" s="103"/>
    </row>
    <row r="987" spans="2:11">
      <c r="B987" s="102"/>
      <c r="C987" s="102"/>
      <c r="D987" s="102"/>
      <c r="E987" s="103"/>
      <c r="F987" s="103"/>
      <c r="G987" s="103"/>
      <c r="H987" s="103"/>
      <c r="I987" s="103"/>
      <c r="J987" s="103"/>
      <c r="K987" s="103"/>
    </row>
    <row r="988" spans="2:11">
      <c r="B988" s="102"/>
      <c r="C988" s="102"/>
      <c r="D988" s="102"/>
      <c r="E988" s="103"/>
      <c r="F988" s="103"/>
      <c r="G988" s="103"/>
      <c r="H988" s="103"/>
      <c r="I988" s="103"/>
      <c r="J988" s="103"/>
      <c r="K988" s="103"/>
    </row>
    <row r="989" spans="2:11">
      <c r="B989" s="102"/>
      <c r="C989" s="102"/>
      <c r="D989" s="102"/>
      <c r="E989" s="103"/>
      <c r="F989" s="103"/>
      <c r="G989" s="103"/>
      <c r="H989" s="103"/>
      <c r="I989" s="103"/>
      <c r="J989" s="103"/>
      <c r="K989" s="103"/>
    </row>
    <row r="990" spans="2:11">
      <c r="B990" s="102"/>
      <c r="C990" s="102"/>
      <c r="D990" s="102"/>
      <c r="E990" s="103"/>
      <c r="F990" s="103"/>
      <c r="G990" s="103"/>
      <c r="H990" s="103"/>
      <c r="I990" s="103"/>
      <c r="J990" s="103"/>
      <c r="K990" s="103"/>
    </row>
    <row r="991" spans="2:11">
      <c r="B991" s="102"/>
      <c r="C991" s="102"/>
      <c r="D991" s="102"/>
      <c r="E991" s="103"/>
      <c r="F991" s="103"/>
      <c r="G991" s="103"/>
      <c r="H991" s="103"/>
      <c r="I991" s="103"/>
      <c r="J991" s="103"/>
      <c r="K991" s="103"/>
    </row>
    <row r="992" spans="2:11">
      <c r="B992" s="102"/>
      <c r="C992" s="102"/>
      <c r="D992" s="102"/>
      <c r="E992" s="103"/>
      <c r="F992" s="103"/>
      <c r="G992" s="103"/>
      <c r="H992" s="103"/>
      <c r="I992" s="103"/>
      <c r="J992" s="103"/>
      <c r="K992" s="103"/>
    </row>
    <row r="993" spans="2:11">
      <c r="B993" s="102"/>
      <c r="C993" s="102"/>
      <c r="D993" s="102"/>
      <c r="E993" s="103"/>
      <c r="F993" s="103"/>
      <c r="G993" s="103"/>
      <c r="H993" s="103"/>
      <c r="I993" s="103"/>
      <c r="J993" s="103"/>
      <c r="K993" s="103"/>
    </row>
    <row r="994" spans="2:11">
      <c r="B994" s="102"/>
      <c r="C994" s="102"/>
      <c r="D994" s="102"/>
      <c r="E994" s="103"/>
      <c r="F994" s="103"/>
      <c r="G994" s="103"/>
      <c r="H994" s="103"/>
      <c r="I994" s="103"/>
      <c r="J994" s="103"/>
      <c r="K994" s="103"/>
    </row>
    <row r="995" spans="2:11">
      <c r="B995" s="102"/>
      <c r="C995" s="102"/>
      <c r="D995" s="102"/>
      <c r="E995" s="103"/>
      <c r="F995" s="103"/>
      <c r="G995" s="103"/>
      <c r="H995" s="103"/>
      <c r="I995" s="103"/>
      <c r="J995" s="103"/>
      <c r="K995" s="103"/>
    </row>
    <row r="996" spans="2:11">
      <c r="B996" s="102"/>
      <c r="C996" s="102"/>
      <c r="D996" s="102"/>
      <c r="E996" s="103"/>
      <c r="F996" s="103"/>
      <c r="G996" s="103"/>
      <c r="H996" s="103"/>
      <c r="I996" s="103"/>
      <c r="J996" s="103"/>
      <c r="K996" s="103"/>
    </row>
    <row r="997" spans="2:11">
      <c r="B997" s="102"/>
      <c r="C997" s="102"/>
      <c r="D997" s="102"/>
      <c r="E997" s="103"/>
      <c r="F997" s="103"/>
      <c r="G997" s="103"/>
      <c r="H997" s="103"/>
      <c r="I997" s="103"/>
      <c r="J997" s="103"/>
      <c r="K997" s="103"/>
    </row>
    <row r="998" spans="2:11">
      <c r="B998" s="102"/>
      <c r="C998" s="102"/>
      <c r="D998" s="102"/>
      <c r="E998" s="103"/>
      <c r="F998" s="103"/>
      <c r="G998" s="103"/>
      <c r="H998" s="103"/>
      <c r="I998" s="103"/>
      <c r="J998" s="103"/>
      <c r="K998" s="103"/>
    </row>
    <row r="999" spans="2:11">
      <c r="B999" s="102"/>
      <c r="C999" s="102"/>
      <c r="D999" s="102"/>
      <c r="E999" s="103"/>
      <c r="F999" s="103"/>
      <c r="G999" s="103"/>
      <c r="H999" s="103"/>
      <c r="I999" s="103"/>
      <c r="J999" s="103"/>
      <c r="K999" s="103"/>
    </row>
    <row r="1000" spans="2:11">
      <c r="B1000" s="102"/>
      <c r="C1000" s="102"/>
      <c r="D1000" s="102"/>
      <c r="E1000" s="103"/>
      <c r="F1000" s="103"/>
      <c r="G1000" s="103"/>
      <c r="H1000" s="103"/>
      <c r="I1000" s="103"/>
      <c r="J1000" s="103"/>
      <c r="K1000" s="103"/>
    </row>
    <row r="1001" spans="2:11">
      <c r="B1001" s="102"/>
      <c r="C1001" s="102"/>
      <c r="D1001" s="102"/>
      <c r="E1001" s="103"/>
      <c r="F1001" s="103"/>
      <c r="G1001" s="103"/>
      <c r="H1001" s="103"/>
      <c r="I1001" s="103"/>
      <c r="J1001" s="103"/>
      <c r="K1001" s="103"/>
    </row>
    <row r="1002" spans="2:11">
      <c r="B1002" s="102"/>
      <c r="C1002" s="102"/>
      <c r="D1002" s="102"/>
      <c r="E1002" s="103"/>
      <c r="F1002" s="103"/>
      <c r="G1002" s="103"/>
      <c r="H1002" s="103"/>
      <c r="I1002" s="103"/>
      <c r="J1002" s="103"/>
      <c r="K1002" s="103"/>
    </row>
    <row r="1003" spans="2:11">
      <c r="B1003" s="102"/>
      <c r="C1003" s="102"/>
      <c r="D1003" s="102"/>
      <c r="E1003" s="103"/>
      <c r="F1003" s="103"/>
      <c r="G1003" s="103"/>
      <c r="H1003" s="103"/>
      <c r="I1003" s="103"/>
      <c r="J1003" s="103"/>
      <c r="K1003" s="103"/>
    </row>
    <row r="1004" spans="2:11">
      <c r="B1004" s="102"/>
      <c r="C1004" s="102"/>
      <c r="D1004" s="102"/>
      <c r="E1004" s="103"/>
      <c r="F1004" s="103"/>
      <c r="G1004" s="103"/>
      <c r="H1004" s="103"/>
      <c r="I1004" s="103"/>
      <c r="J1004" s="103"/>
      <c r="K1004" s="103"/>
    </row>
    <row r="1005" spans="2:11">
      <c r="B1005" s="102"/>
      <c r="C1005" s="102"/>
      <c r="D1005" s="102"/>
      <c r="E1005" s="103"/>
      <c r="F1005" s="103"/>
      <c r="G1005" s="103"/>
      <c r="H1005" s="103"/>
      <c r="I1005" s="103"/>
      <c r="J1005" s="103"/>
      <c r="K1005" s="103"/>
    </row>
    <row r="1006" spans="2:11">
      <c r="B1006" s="102"/>
      <c r="C1006" s="102"/>
      <c r="D1006" s="102"/>
      <c r="E1006" s="103"/>
      <c r="F1006" s="103"/>
      <c r="G1006" s="103"/>
      <c r="H1006" s="103"/>
      <c r="I1006" s="103"/>
      <c r="J1006" s="103"/>
      <c r="K1006" s="103"/>
    </row>
    <row r="1007" spans="2:11">
      <c r="B1007" s="102"/>
      <c r="C1007" s="102"/>
      <c r="D1007" s="102"/>
      <c r="E1007" s="103"/>
      <c r="F1007" s="103"/>
      <c r="G1007" s="103"/>
      <c r="H1007" s="103"/>
      <c r="I1007" s="103"/>
      <c r="J1007" s="103"/>
      <c r="K1007" s="103"/>
    </row>
    <row r="1008" spans="2:11">
      <c r="B1008" s="102"/>
      <c r="C1008" s="102"/>
      <c r="D1008" s="102"/>
      <c r="E1008" s="103"/>
      <c r="F1008" s="103"/>
      <c r="G1008" s="103"/>
      <c r="H1008" s="103"/>
      <c r="I1008" s="103"/>
      <c r="J1008" s="103"/>
      <c r="K1008" s="103"/>
    </row>
    <row r="1009" spans="2:11">
      <c r="B1009" s="102"/>
      <c r="C1009" s="102"/>
      <c r="D1009" s="102"/>
      <c r="E1009" s="103"/>
      <c r="F1009" s="103"/>
      <c r="G1009" s="103"/>
      <c r="H1009" s="103"/>
      <c r="I1009" s="103"/>
      <c r="J1009" s="103"/>
      <c r="K1009" s="103"/>
    </row>
    <row r="1010" spans="2:11">
      <c r="B1010" s="102"/>
      <c r="C1010" s="102"/>
      <c r="D1010" s="102"/>
      <c r="E1010" s="103"/>
      <c r="F1010" s="103"/>
      <c r="G1010" s="103"/>
      <c r="H1010" s="103"/>
      <c r="I1010" s="103"/>
      <c r="J1010" s="103"/>
      <c r="K1010" s="103"/>
    </row>
    <row r="1011" spans="2:11">
      <c r="B1011" s="102"/>
      <c r="C1011" s="102"/>
      <c r="D1011" s="102"/>
      <c r="E1011" s="103"/>
      <c r="F1011" s="103"/>
      <c r="G1011" s="103"/>
      <c r="H1011" s="103"/>
      <c r="I1011" s="103"/>
      <c r="J1011" s="103"/>
      <c r="K1011" s="103"/>
    </row>
    <row r="1012" spans="2:11">
      <c r="B1012" s="102"/>
      <c r="C1012" s="102"/>
      <c r="D1012" s="102"/>
      <c r="E1012" s="103"/>
      <c r="F1012" s="103"/>
      <c r="G1012" s="103"/>
      <c r="H1012" s="103"/>
      <c r="I1012" s="103"/>
      <c r="J1012" s="103"/>
      <c r="K1012" s="103"/>
    </row>
    <row r="1013" spans="2:11">
      <c r="B1013" s="102"/>
      <c r="C1013" s="102"/>
      <c r="D1013" s="102"/>
      <c r="E1013" s="103"/>
      <c r="F1013" s="103"/>
      <c r="G1013" s="103"/>
      <c r="H1013" s="103"/>
      <c r="I1013" s="103"/>
      <c r="J1013" s="103"/>
      <c r="K1013" s="103"/>
    </row>
    <row r="1014" spans="2:11">
      <c r="B1014" s="102"/>
      <c r="C1014" s="102"/>
      <c r="D1014" s="102"/>
      <c r="E1014" s="103"/>
      <c r="F1014" s="103"/>
      <c r="G1014" s="103"/>
      <c r="H1014" s="103"/>
      <c r="I1014" s="103"/>
      <c r="J1014" s="103"/>
      <c r="K1014" s="103"/>
    </row>
    <row r="1015" spans="2:11">
      <c r="B1015" s="102"/>
      <c r="C1015" s="102"/>
      <c r="D1015" s="102"/>
      <c r="E1015" s="103"/>
      <c r="F1015" s="103"/>
      <c r="G1015" s="103"/>
      <c r="H1015" s="103"/>
      <c r="I1015" s="103"/>
      <c r="J1015" s="103"/>
      <c r="K1015" s="103"/>
    </row>
    <row r="1016" spans="2:11">
      <c r="B1016" s="102"/>
      <c r="C1016" s="102"/>
      <c r="D1016" s="102"/>
      <c r="E1016" s="103"/>
      <c r="F1016" s="103"/>
      <c r="G1016" s="103"/>
      <c r="H1016" s="103"/>
      <c r="I1016" s="103"/>
      <c r="J1016" s="103"/>
      <c r="K1016" s="103"/>
    </row>
    <row r="1017" spans="2:11">
      <c r="B1017" s="102"/>
      <c r="C1017" s="102"/>
      <c r="D1017" s="102"/>
      <c r="E1017" s="103"/>
      <c r="F1017" s="103"/>
      <c r="G1017" s="103"/>
      <c r="H1017" s="103"/>
      <c r="I1017" s="103"/>
      <c r="J1017" s="103"/>
      <c r="K1017" s="103"/>
    </row>
    <row r="1018" spans="2:11">
      <c r="B1018" s="102"/>
      <c r="C1018" s="102"/>
      <c r="D1018" s="102"/>
      <c r="E1018" s="103"/>
      <c r="F1018" s="103"/>
      <c r="G1018" s="103"/>
      <c r="H1018" s="103"/>
      <c r="I1018" s="103"/>
      <c r="J1018" s="103"/>
      <c r="K1018" s="103"/>
    </row>
    <row r="1019" spans="2:11">
      <c r="B1019" s="102"/>
      <c r="C1019" s="102"/>
      <c r="D1019" s="102"/>
      <c r="E1019" s="103"/>
      <c r="F1019" s="103"/>
      <c r="G1019" s="103"/>
      <c r="H1019" s="103"/>
      <c r="I1019" s="103"/>
      <c r="J1019" s="103"/>
      <c r="K1019" s="103"/>
    </row>
    <row r="1020" spans="2:11">
      <c r="B1020" s="102"/>
      <c r="C1020" s="102"/>
      <c r="D1020" s="102"/>
      <c r="E1020" s="103"/>
      <c r="F1020" s="103"/>
      <c r="G1020" s="103"/>
      <c r="H1020" s="103"/>
      <c r="I1020" s="103"/>
      <c r="J1020" s="103"/>
      <c r="K1020" s="103"/>
    </row>
    <row r="1021" spans="2:11">
      <c r="B1021" s="102"/>
      <c r="C1021" s="102"/>
      <c r="D1021" s="102"/>
      <c r="E1021" s="103"/>
      <c r="F1021" s="103"/>
      <c r="G1021" s="103"/>
      <c r="H1021" s="103"/>
      <c r="I1021" s="103"/>
      <c r="J1021" s="103"/>
      <c r="K1021" s="103"/>
    </row>
    <row r="1022" spans="2:11">
      <c r="B1022" s="102"/>
      <c r="C1022" s="102"/>
      <c r="D1022" s="102"/>
      <c r="E1022" s="103"/>
      <c r="F1022" s="103"/>
      <c r="G1022" s="103"/>
      <c r="H1022" s="103"/>
      <c r="I1022" s="103"/>
      <c r="J1022" s="103"/>
      <c r="K1022" s="103"/>
    </row>
    <row r="1023" spans="2:11">
      <c r="B1023" s="102"/>
      <c r="C1023" s="102"/>
      <c r="D1023" s="102"/>
      <c r="E1023" s="103"/>
      <c r="F1023" s="103"/>
      <c r="G1023" s="103"/>
      <c r="H1023" s="103"/>
      <c r="I1023" s="103"/>
      <c r="J1023" s="103"/>
      <c r="K1023" s="103"/>
    </row>
    <row r="1024" spans="2:11">
      <c r="B1024" s="102"/>
      <c r="C1024" s="102"/>
      <c r="D1024" s="102"/>
      <c r="E1024" s="103"/>
      <c r="F1024" s="103"/>
      <c r="G1024" s="103"/>
      <c r="H1024" s="103"/>
      <c r="I1024" s="103"/>
      <c r="J1024" s="103"/>
      <c r="K1024" s="103"/>
    </row>
    <row r="1025" spans="2:11">
      <c r="B1025" s="102"/>
      <c r="C1025" s="102"/>
      <c r="D1025" s="102"/>
      <c r="E1025" s="103"/>
      <c r="F1025" s="103"/>
      <c r="G1025" s="103"/>
      <c r="H1025" s="103"/>
      <c r="I1025" s="103"/>
      <c r="J1025" s="103"/>
      <c r="K1025" s="103"/>
    </row>
    <row r="1026" spans="2:11">
      <c r="B1026" s="102"/>
      <c r="C1026" s="102"/>
      <c r="D1026" s="102"/>
      <c r="E1026" s="103"/>
      <c r="F1026" s="103"/>
      <c r="G1026" s="103"/>
      <c r="H1026" s="103"/>
      <c r="I1026" s="103"/>
      <c r="J1026" s="103"/>
      <c r="K1026" s="103"/>
    </row>
    <row r="1027" spans="2:11">
      <c r="B1027" s="102"/>
      <c r="C1027" s="102"/>
      <c r="D1027" s="102"/>
      <c r="E1027" s="103"/>
      <c r="F1027" s="103"/>
      <c r="G1027" s="103"/>
      <c r="H1027" s="103"/>
      <c r="I1027" s="103"/>
      <c r="J1027" s="103"/>
      <c r="K1027" s="103"/>
    </row>
    <row r="1028" spans="2:11">
      <c r="B1028" s="102"/>
      <c r="C1028" s="102"/>
      <c r="D1028" s="102"/>
      <c r="E1028" s="103"/>
      <c r="F1028" s="103"/>
      <c r="G1028" s="103"/>
      <c r="H1028" s="103"/>
      <c r="I1028" s="103"/>
      <c r="J1028" s="103"/>
      <c r="K1028" s="103"/>
    </row>
    <row r="1029" spans="2:11">
      <c r="B1029" s="102"/>
      <c r="C1029" s="102"/>
      <c r="D1029" s="102"/>
      <c r="E1029" s="103"/>
      <c r="F1029" s="103"/>
      <c r="G1029" s="103"/>
      <c r="H1029" s="103"/>
      <c r="I1029" s="103"/>
      <c r="J1029" s="103"/>
      <c r="K1029" s="103"/>
    </row>
    <row r="1030" spans="2:11">
      <c r="B1030" s="102"/>
      <c r="C1030" s="102"/>
      <c r="D1030" s="102"/>
      <c r="E1030" s="103"/>
      <c r="F1030" s="103"/>
      <c r="G1030" s="103"/>
      <c r="H1030" s="103"/>
      <c r="I1030" s="103"/>
      <c r="J1030" s="103"/>
      <c r="K1030" s="103"/>
    </row>
    <row r="1031" spans="2:11">
      <c r="B1031" s="102"/>
      <c r="C1031" s="102"/>
      <c r="D1031" s="102"/>
      <c r="E1031" s="103"/>
      <c r="F1031" s="103"/>
      <c r="G1031" s="103"/>
      <c r="H1031" s="103"/>
      <c r="I1031" s="103"/>
      <c r="J1031" s="103"/>
      <c r="K1031" s="103"/>
    </row>
    <row r="1032" spans="2:11">
      <c r="B1032" s="102"/>
      <c r="C1032" s="102"/>
      <c r="D1032" s="102"/>
      <c r="E1032" s="103"/>
      <c r="F1032" s="103"/>
      <c r="G1032" s="103"/>
      <c r="H1032" s="103"/>
      <c r="I1032" s="103"/>
      <c r="J1032" s="103"/>
      <c r="K1032" s="103"/>
    </row>
    <row r="1033" spans="2:11">
      <c r="B1033" s="102"/>
      <c r="C1033" s="102"/>
      <c r="D1033" s="102"/>
      <c r="E1033" s="103"/>
      <c r="F1033" s="103"/>
      <c r="G1033" s="103"/>
      <c r="H1033" s="103"/>
      <c r="I1033" s="103"/>
      <c r="J1033" s="103"/>
      <c r="K1033" s="103"/>
    </row>
    <row r="1034" spans="2:11">
      <c r="B1034" s="102"/>
      <c r="C1034" s="102"/>
      <c r="D1034" s="102"/>
      <c r="E1034" s="103"/>
      <c r="F1034" s="103"/>
      <c r="G1034" s="103"/>
      <c r="H1034" s="103"/>
      <c r="I1034" s="103"/>
      <c r="J1034" s="103"/>
      <c r="K1034" s="103"/>
    </row>
    <row r="1035" spans="2:11">
      <c r="B1035" s="102"/>
      <c r="C1035" s="102"/>
      <c r="D1035" s="102"/>
      <c r="E1035" s="103"/>
      <c r="F1035" s="103"/>
      <c r="G1035" s="103"/>
      <c r="H1035" s="103"/>
      <c r="I1035" s="103"/>
      <c r="J1035" s="103"/>
      <c r="K1035" s="103"/>
    </row>
    <row r="1036" spans="2:11">
      <c r="B1036" s="102"/>
      <c r="C1036" s="102"/>
      <c r="D1036" s="102"/>
      <c r="E1036" s="103"/>
      <c r="F1036" s="103"/>
      <c r="G1036" s="103"/>
      <c r="H1036" s="103"/>
      <c r="I1036" s="103"/>
      <c r="J1036" s="103"/>
      <c r="K1036" s="103"/>
    </row>
    <row r="1037" spans="2:11">
      <c r="B1037" s="102"/>
      <c r="C1037" s="102"/>
      <c r="D1037" s="102"/>
      <c r="E1037" s="103"/>
      <c r="F1037" s="103"/>
      <c r="G1037" s="103"/>
      <c r="H1037" s="103"/>
      <c r="I1037" s="103"/>
      <c r="J1037" s="103"/>
      <c r="K1037" s="103"/>
    </row>
    <row r="1038" spans="2:11">
      <c r="B1038" s="102"/>
      <c r="C1038" s="102"/>
      <c r="D1038" s="102"/>
      <c r="E1038" s="103"/>
      <c r="F1038" s="103"/>
      <c r="G1038" s="103"/>
      <c r="H1038" s="103"/>
      <c r="I1038" s="103"/>
      <c r="J1038" s="103"/>
      <c r="K1038" s="103"/>
    </row>
    <row r="1039" spans="2:11">
      <c r="B1039" s="102"/>
      <c r="C1039" s="102"/>
      <c r="D1039" s="102"/>
      <c r="E1039" s="103"/>
      <c r="F1039" s="103"/>
      <c r="G1039" s="103"/>
      <c r="H1039" s="103"/>
      <c r="I1039" s="103"/>
      <c r="J1039" s="103"/>
      <c r="K1039" s="103"/>
    </row>
    <row r="1040" spans="2:11">
      <c r="B1040" s="102"/>
      <c r="C1040" s="102"/>
      <c r="D1040" s="102"/>
      <c r="E1040" s="103"/>
      <c r="F1040" s="103"/>
      <c r="G1040" s="103"/>
      <c r="H1040" s="103"/>
      <c r="I1040" s="103"/>
      <c r="J1040" s="103"/>
      <c r="K1040" s="103"/>
    </row>
    <row r="1041" spans="2:11">
      <c r="B1041" s="102"/>
      <c r="C1041" s="102"/>
      <c r="D1041" s="102"/>
      <c r="E1041" s="103"/>
      <c r="F1041" s="103"/>
      <c r="G1041" s="103"/>
      <c r="H1041" s="103"/>
      <c r="I1041" s="103"/>
      <c r="J1041" s="103"/>
      <c r="K1041" s="103"/>
    </row>
    <row r="1042" spans="2:11">
      <c r="B1042" s="102"/>
      <c r="C1042" s="102"/>
      <c r="D1042" s="102"/>
      <c r="E1042" s="103"/>
      <c r="F1042" s="103"/>
      <c r="G1042" s="103"/>
      <c r="H1042" s="103"/>
      <c r="I1042" s="103"/>
      <c r="J1042" s="103"/>
      <c r="K1042" s="103"/>
    </row>
    <row r="1043" spans="2:11">
      <c r="B1043" s="102"/>
      <c r="C1043" s="102"/>
      <c r="D1043" s="102"/>
      <c r="E1043" s="103"/>
      <c r="F1043" s="103"/>
      <c r="G1043" s="103"/>
      <c r="H1043" s="103"/>
      <c r="I1043" s="103"/>
      <c r="J1043" s="103"/>
      <c r="K1043" s="103"/>
    </row>
    <row r="1044" spans="2:11">
      <c r="B1044" s="102"/>
      <c r="C1044" s="102"/>
      <c r="D1044" s="102"/>
      <c r="E1044" s="103"/>
      <c r="F1044" s="103"/>
      <c r="G1044" s="103"/>
      <c r="H1044" s="103"/>
      <c r="I1044" s="103"/>
      <c r="J1044" s="103"/>
      <c r="K1044" s="103"/>
    </row>
    <row r="1045" spans="2:11">
      <c r="B1045" s="102"/>
      <c r="C1045" s="102"/>
      <c r="D1045" s="102"/>
      <c r="E1045" s="103"/>
      <c r="F1045" s="103"/>
      <c r="G1045" s="103"/>
      <c r="H1045" s="103"/>
      <c r="I1045" s="103"/>
      <c r="J1045" s="103"/>
      <c r="K1045" s="103"/>
    </row>
    <row r="1046" spans="2:11">
      <c r="B1046" s="102"/>
      <c r="C1046" s="102"/>
      <c r="D1046" s="102"/>
      <c r="E1046" s="103"/>
      <c r="F1046" s="103"/>
      <c r="G1046" s="103"/>
      <c r="H1046" s="103"/>
      <c r="I1046" s="103"/>
      <c r="J1046" s="103"/>
      <c r="K1046" s="103"/>
    </row>
    <row r="1047" spans="2:11">
      <c r="B1047" s="102"/>
      <c r="C1047" s="102"/>
      <c r="D1047" s="102"/>
      <c r="E1047" s="103"/>
      <c r="F1047" s="103"/>
      <c r="G1047" s="103"/>
      <c r="H1047" s="103"/>
      <c r="I1047" s="103"/>
      <c r="J1047" s="103"/>
      <c r="K1047" s="103"/>
    </row>
    <row r="1048" spans="2:11">
      <c r="B1048" s="102"/>
      <c r="C1048" s="102"/>
      <c r="D1048" s="102"/>
      <c r="E1048" s="103"/>
      <c r="F1048" s="103"/>
      <c r="G1048" s="103"/>
      <c r="H1048" s="103"/>
      <c r="I1048" s="103"/>
      <c r="J1048" s="103"/>
      <c r="K1048" s="103"/>
    </row>
    <row r="1049" spans="2:11">
      <c r="B1049" s="102"/>
      <c r="C1049" s="102"/>
      <c r="D1049" s="102"/>
      <c r="E1049" s="103"/>
      <c r="F1049" s="103"/>
      <c r="G1049" s="103"/>
      <c r="H1049" s="103"/>
      <c r="I1049" s="103"/>
      <c r="J1049" s="103"/>
      <c r="K1049" s="103"/>
    </row>
    <row r="1050" spans="2:11">
      <c r="B1050" s="102"/>
      <c r="C1050" s="102"/>
      <c r="D1050" s="102"/>
      <c r="E1050" s="103"/>
      <c r="F1050" s="103"/>
      <c r="G1050" s="103"/>
      <c r="H1050" s="103"/>
      <c r="I1050" s="103"/>
      <c r="J1050" s="103"/>
      <c r="K1050" s="103"/>
    </row>
    <row r="1051" spans="2:11">
      <c r="B1051" s="102"/>
      <c r="C1051" s="102"/>
      <c r="D1051" s="102"/>
      <c r="E1051" s="103"/>
      <c r="F1051" s="103"/>
      <c r="G1051" s="103"/>
      <c r="H1051" s="103"/>
      <c r="I1051" s="103"/>
      <c r="J1051" s="103"/>
      <c r="K1051" s="103"/>
    </row>
    <row r="1052" spans="2:11">
      <c r="B1052" s="102"/>
      <c r="C1052" s="102"/>
      <c r="D1052" s="102"/>
      <c r="E1052" s="103"/>
      <c r="F1052" s="103"/>
      <c r="G1052" s="103"/>
      <c r="H1052" s="103"/>
      <c r="I1052" s="103"/>
      <c r="J1052" s="103"/>
      <c r="K1052" s="103"/>
    </row>
    <row r="1053" spans="2:11">
      <c r="B1053" s="102"/>
      <c r="C1053" s="102"/>
      <c r="D1053" s="102"/>
      <c r="E1053" s="103"/>
      <c r="F1053" s="103"/>
      <c r="G1053" s="103"/>
      <c r="H1053" s="103"/>
      <c r="I1053" s="103"/>
      <c r="J1053" s="103"/>
      <c r="K1053" s="103"/>
    </row>
    <row r="1054" spans="2:11">
      <c r="B1054" s="102"/>
      <c r="C1054" s="102"/>
      <c r="D1054" s="102"/>
      <c r="E1054" s="103"/>
      <c r="F1054" s="103"/>
      <c r="G1054" s="103"/>
      <c r="H1054" s="103"/>
      <c r="I1054" s="103"/>
      <c r="J1054" s="103"/>
      <c r="K1054" s="103"/>
    </row>
    <row r="1055" spans="2:11">
      <c r="B1055" s="102"/>
      <c r="C1055" s="102"/>
      <c r="D1055" s="102"/>
      <c r="E1055" s="103"/>
      <c r="F1055" s="103"/>
      <c r="G1055" s="103"/>
      <c r="H1055" s="103"/>
      <c r="I1055" s="103"/>
      <c r="J1055" s="103"/>
      <c r="K1055" s="103"/>
    </row>
    <row r="1056" spans="2:11">
      <c r="B1056" s="102"/>
      <c r="C1056" s="102"/>
      <c r="D1056" s="102"/>
      <c r="E1056" s="103"/>
      <c r="F1056" s="103"/>
      <c r="G1056" s="103"/>
      <c r="H1056" s="103"/>
      <c r="I1056" s="103"/>
      <c r="J1056" s="103"/>
      <c r="K1056" s="103"/>
    </row>
    <row r="1057" spans="2:11">
      <c r="B1057" s="102"/>
      <c r="C1057" s="102"/>
      <c r="D1057" s="102"/>
      <c r="E1057" s="103"/>
      <c r="F1057" s="103"/>
      <c r="G1057" s="103"/>
      <c r="H1057" s="103"/>
      <c r="I1057" s="103"/>
      <c r="J1057" s="103"/>
      <c r="K1057" s="103"/>
    </row>
    <row r="1058" spans="2:11">
      <c r="B1058" s="102"/>
      <c r="C1058" s="102"/>
      <c r="D1058" s="102"/>
      <c r="E1058" s="103"/>
      <c r="F1058" s="103"/>
      <c r="G1058" s="103"/>
      <c r="H1058" s="103"/>
      <c r="I1058" s="103"/>
      <c r="J1058" s="103"/>
      <c r="K1058" s="103"/>
    </row>
    <row r="1059" spans="2:11">
      <c r="B1059" s="102"/>
      <c r="C1059" s="102"/>
      <c r="D1059" s="102"/>
      <c r="E1059" s="103"/>
      <c r="F1059" s="103"/>
      <c r="G1059" s="103"/>
      <c r="H1059" s="103"/>
      <c r="I1059" s="103"/>
      <c r="J1059" s="103"/>
      <c r="K1059" s="103"/>
    </row>
    <row r="1060" spans="2:11">
      <c r="B1060" s="102"/>
      <c r="C1060" s="102"/>
      <c r="D1060" s="102"/>
      <c r="E1060" s="103"/>
      <c r="F1060" s="103"/>
      <c r="G1060" s="103"/>
      <c r="H1060" s="103"/>
      <c r="I1060" s="103"/>
      <c r="J1060" s="103"/>
      <c r="K1060" s="103"/>
    </row>
    <row r="1061" spans="2:11">
      <c r="B1061" s="102"/>
      <c r="C1061" s="102"/>
      <c r="D1061" s="102"/>
      <c r="E1061" s="103"/>
      <c r="F1061" s="103"/>
      <c r="G1061" s="103"/>
      <c r="H1061" s="103"/>
      <c r="I1061" s="103"/>
      <c r="J1061" s="103"/>
      <c r="K1061" s="103"/>
    </row>
    <row r="1062" spans="2:11">
      <c r="B1062" s="102"/>
      <c r="C1062" s="102"/>
      <c r="D1062" s="102"/>
      <c r="E1062" s="103"/>
      <c r="F1062" s="103"/>
      <c r="G1062" s="103"/>
      <c r="H1062" s="103"/>
      <c r="I1062" s="103"/>
      <c r="J1062" s="103"/>
      <c r="K1062" s="103"/>
    </row>
    <row r="1063" spans="2:11">
      <c r="B1063" s="102"/>
      <c r="C1063" s="102"/>
      <c r="D1063" s="102"/>
      <c r="E1063" s="103"/>
      <c r="F1063" s="103"/>
      <c r="G1063" s="103"/>
      <c r="H1063" s="103"/>
      <c r="I1063" s="103"/>
      <c r="J1063" s="103"/>
      <c r="K1063" s="103"/>
    </row>
    <row r="1064" spans="2:11">
      <c r="B1064" s="102"/>
      <c r="C1064" s="102"/>
      <c r="D1064" s="102"/>
      <c r="E1064" s="103"/>
      <c r="F1064" s="103"/>
      <c r="G1064" s="103"/>
      <c r="H1064" s="103"/>
      <c r="I1064" s="103"/>
      <c r="J1064" s="103"/>
      <c r="K1064" s="103"/>
    </row>
    <row r="1065" spans="2:11">
      <c r="B1065" s="102"/>
      <c r="C1065" s="102"/>
      <c r="D1065" s="102"/>
      <c r="E1065" s="103"/>
      <c r="F1065" s="103"/>
      <c r="G1065" s="103"/>
      <c r="H1065" s="103"/>
      <c r="I1065" s="103"/>
      <c r="J1065" s="103"/>
      <c r="K1065" s="103"/>
    </row>
    <row r="1066" spans="2:11">
      <c r="B1066" s="102"/>
      <c r="C1066" s="102"/>
      <c r="D1066" s="102"/>
      <c r="E1066" s="103"/>
      <c r="F1066" s="103"/>
      <c r="G1066" s="103"/>
      <c r="H1066" s="103"/>
      <c r="I1066" s="103"/>
      <c r="J1066" s="103"/>
      <c r="K1066" s="103"/>
    </row>
    <row r="1067" spans="2:11">
      <c r="B1067" s="102"/>
      <c r="C1067" s="102"/>
      <c r="D1067" s="102"/>
      <c r="E1067" s="103"/>
      <c r="F1067" s="103"/>
      <c r="G1067" s="103"/>
      <c r="H1067" s="103"/>
      <c r="I1067" s="103"/>
      <c r="J1067" s="103"/>
      <c r="K1067" s="103"/>
    </row>
    <row r="1068" spans="2:11">
      <c r="B1068" s="102"/>
      <c r="C1068" s="102"/>
      <c r="D1068" s="102"/>
      <c r="E1068" s="103"/>
      <c r="F1068" s="103"/>
      <c r="G1068" s="103"/>
      <c r="H1068" s="103"/>
      <c r="I1068" s="103"/>
      <c r="J1068" s="103"/>
      <c r="K1068" s="103"/>
    </row>
    <row r="1069" spans="2:11">
      <c r="B1069" s="102"/>
      <c r="C1069" s="102"/>
      <c r="D1069" s="102"/>
      <c r="E1069" s="103"/>
      <c r="F1069" s="103"/>
      <c r="G1069" s="103"/>
      <c r="H1069" s="103"/>
      <c r="I1069" s="103"/>
      <c r="J1069" s="103"/>
      <c r="K1069" s="103"/>
    </row>
    <row r="1070" spans="2:11">
      <c r="B1070" s="102"/>
      <c r="C1070" s="102"/>
      <c r="D1070" s="102"/>
      <c r="E1070" s="103"/>
      <c r="F1070" s="103"/>
      <c r="G1070" s="103"/>
      <c r="H1070" s="103"/>
      <c r="I1070" s="103"/>
      <c r="J1070" s="103"/>
      <c r="K1070" s="103"/>
    </row>
    <row r="1071" spans="2:11">
      <c r="B1071" s="102"/>
      <c r="C1071" s="102"/>
      <c r="D1071" s="102"/>
      <c r="E1071" s="103"/>
      <c r="F1071" s="103"/>
      <c r="G1071" s="103"/>
      <c r="H1071" s="103"/>
      <c r="I1071" s="103"/>
      <c r="J1071" s="103"/>
      <c r="K1071" s="103"/>
    </row>
    <row r="1072" spans="2:11">
      <c r="B1072" s="102"/>
      <c r="C1072" s="102"/>
      <c r="D1072" s="102"/>
      <c r="E1072" s="103"/>
      <c r="F1072" s="103"/>
      <c r="G1072" s="103"/>
      <c r="H1072" s="103"/>
      <c r="I1072" s="103"/>
      <c r="J1072" s="103"/>
      <c r="K1072" s="103"/>
    </row>
    <row r="1073" spans="2:11">
      <c r="B1073" s="102"/>
      <c r="C1073" s="102"/>
      <c r="D1073" s="102"/>
      <c r="E1073" s="103"/>
      <c r="F1073" s="103"/>
      <c r="G1073" s="103"/>
      <c r="H1073" s="103"/>
      <c r="I1073" s="103"/>
      <c r="J1073" s="103"/>
      <c r="K1073" s="103"/>
    </row>
    <row r="1074" spans="2:11">
      <c r="B1074" s="102"/>
      <c r="C1074" s="102"/>
      <c r="D1074" s="102"/>
      <c r="E1074" s="103"/>
      <c r="F1074" s="103"/>
      <c r="G1074" s="103"/>
      <c r="H1074" s="103"/>
      <c r="I1074" s="103"/>
      <c r="J1074" s="103"/>
      <c r="K1074" s="103"/>
    </row>
    <row r="1075" spans="2:11">
      <c r="B1075" s="102"/>
      <c r="C1075" s="102"/>
      <c r="D1075" s="102"/>
      <c r="E1075" s="103"/>
      <c r="F1075" s="103"/>
      <c r="G1075" s="103"/>
      <c r="H1075" s="103"/>
      <c r="I1075" s="103"/>
      <c r="J1075" s="103"/>
      <c r="K1075" s="103"/>
    </row>
    <row r="1076" spans="2:11">
      <c r="B1076" s="102"/>
      <c r="C1076" s="102"/>
      <c r="D1076" s="102"/>
      <c r="E1076" s="103"/>
      <c r="F1076" s="103"/>
      <c r="G1076" s="103"/>
      <c r="H1076" s="103"/>
      <c r="I1076" s="103"/>
      <c r="J1076" s="103"/>
      <c r="K1076" s="103"/>
    </row>
    <row r="1077" spans="2:11">
      <c r="B1077" s="102"/>
      <c r="C1077" s="102"/>
      <c r="D1077" s="102"/>
      <c r="E1077" s="103"/>
      <c r="F1077" s="103"/>
      <c r="G1077" s="103"/>
      <c r="H1077" s="103"/>
      <c r="I1077" s="103"/>
      <c r="J1077" s="103"/>
      <c r="K1077" s="103"/>
    </row>
    <row r="1078" spans="2:11">
      <c r="B1078" s="102"/>
      <c r="C1078" s="102"/>
      <c r="D1078" s="102"/>
      <c r="E1078" s="103"/>
      <c r="F1078" s="103"/>
      <c r="G1078" s="103"/>
      <c r="H1078" s="103"/>
      <c r="I1078" s="103"/>
      <c r="J1078" s="103"/>
      <c r="K1078" s="103"/>
    </row>
    <row r="1079" spans="2:11">
      <c r="B1079" s="102"/>
      <c r="C1079" s="102"/>
      <c r="D1079" s="102"/>
      <c r="E1079" s="103"/>
      <c r="F1079" s="103"/>
      <c r="G1079" s="103"/>
      <c r="H1079" s="103"/>
      <c r="I1079" s="103"/>
      <c r="J1079" s="103"/>
      <c r="K1079" s="103"/>
    </row>
    <row r="1080" spans="2:11">
      <c r="B1080" s="102"/>
      <c r="C1080" s="102"/>
      <c r="D1080" s="102"/>
      <c r="E1080" s="103"/>
      <c r="F1080" s="103"/>
      <c r="G1080" s="103"/>
      <c r="H1080" s="103"/>
      <c r="I1080" s="103"/>
      <c r="J1080" s="103"/>
      <c r="K1080" s="103"/>
    </row>
    <row r="1081" spans="2:11">
      <c r="B1081" s="102"/>
      <c r="C1081" s="102"/>
      <c r="D1081" s="102"/>
      <c r="E1081" s="103"/>
      <c r="F1081" s="103"/>
      <c r="G1081" s="103"/>
      <c r="H1081" s="103"/>
      <c r="I1081" s="103"/>
      <c r="J1081" s="103"/>
      <c r="K1081" s="103"/>
    </row>
    <row r="1082" spans="2:11">
      <c r="B1082" s="102"/>
      <c r="C1082" s="102"/>
      <c r="D1082" s="102"/>
      <c r="E1082" s="103"/>
      <c r="F1082" s="103"/>
      <c r="G1082" s="103"/>
      <c r="H1082" s="103"/>
      <c r="I1082" s="103"/>
      <c r="J1082" s="103"/>
      <c r="K1082" s="103"/>
    </row>
    <row r="1083" spans="2:11">
      <c r="B1083" s="102"/>
      <c r="C1083" s="102"/>
      <c r="D1083" s="102"/>
      <c r="E1083" s="103"/>
      <c r="F1083" s="103"/>
      <c r="G1083" s="103"/>
      <c r="H1083" s="103"/>
      <c r="I1083" s="103"/>
      <c r="J1083" s="103"/>
      <c r="K1083" s="103"/>
    </row>
    <row r="1084" spans="2:11">
      <c r="B1084" s="102"/>
      <c r="C1084" s="102"/>
      <c r="D1084" s="102"/>
      <c r="E1084" s="103"/>
      <c r="F1084" s="103"/>
      <c r="G1084" s="103"/>
      <c r="H1084" s="103"/>
      <c r="I1084" s="103"/>
      <c r="J1084" s="103"/>
      <c r="K1084" s="103"/>
    </row>
    <row r="1085" spans="2:11">
      <c r="B1085" s="102"/>
      <c r="C1085" s="102"/>
      <c r="D1085" s="102"/>
      <c r="E1085" s="103"/>
      <c r="F1085" s="103"/>
      <c r="G1085" s="103"/>
      <c r="H1085" s="103"/>
      <c r="I1085" s="103"/>
      <c r="J1085" s="103"/>
      <c r="K1085" s="103"/>
    </row>
    <row r="1086" spans="2:11">
      <c r="B1086" s="102"/>
      <c r="C1086" s="102"/>
      <c r="D1086" s="102"/>
      <c r="E1086" s="103"/>
      <c r="F1086" s="103"/>
      <c r="G1086" s="103"/>
      <c r="H1086" s="103"/>
      <c r="I1086" s="103"/>
      <c r="J1086" s="103"/>
      <c r="K1086" s="103"/>
    </row>
    <row r="1087" spans="2:11">
      <c r="B1087" s="102"/>
      <c r="C1087" s="102"/>
      <c r="D1087" s="102"/>
      <c r="E1087" s="103"/>
      <c r="F1087" s="103"/>
      <c r="G1087" s="103"/>
      <c r="H1087" s="103"/>
      <c r="I1087" s="103"/>
      <c r="J1087" s="103"/>
      <c r="K1087" s="103"/>
    </row>
    <row r="1088" spans="2:11">
      <c r="B1088" s="102"/>
      <c r="C1088" s="102"/>
      <c r="D1088" s="102"/>
      <c r="E1088" s="103"/>
      <c r="F1088" s="103"/>
      <c r="G1088" s="103"/>
      <c r="H1088" s="103"/>
      <c r="I1088" s="103"/>
      <c r="J1088" s="103"/>
      <c r="K1088" s="103"/>
    </row>
    <row r="1089" spans="2:11">
      <c r="B1089" s="102"/>
      <c r="C1089" s="102"/>
      <c r="D1089" s="102"/>
      <c r="E1089" s="103"/>
      <c r="F1089" s="103"/>
      <c r="G1089" s="103"/>
      <c r="H1089" s="103"/>
      <c r="I1089" s="103"/>
      <c r="J1089" s="103"/>
      <c r="K1089" s="103"/>
    </row>
    <row r="1090" spans="2:11">
      <c r="B1090" s="102"/>
      <c r="C1090" s="102"/>
      <c r="D1090" s="102"/>
      <c r="E1090" s="103"/>
      <c r="F1090" s="103"/>
      <c r="G1090" s="103"/>
      <c r="H1090" s="103"/>
      <c r="I1090" s="103"/>
      <c r="J1090" s="103"/>
      <c r="K1090" s="103"/>
    </row>
    <row r="1091" spans="2:11">
      <c r="B1091" s="102"/>
      <c r="C1091" s="102"/>
      <c r="D1091" s="102"/>
      <c r="E1091" s="103"/>
      <c r="F1091" s="103"/>
      <c r="G1091" s="103"/>
      <c r="H1091" s="103"/>
      <c r="I1091" s="103"/>
      <c r="J1091" s="103"/>
      <c r="K1091" s="103"/>
    </row>
    <row r="1092" spans="2:11">
      <c r="B1092" s="102"/>
      <c r="C1092" s="102"/>
      <c r="D1092" s="102"/>
      <c r="E1092" s="103"/>
      <c r="F1092" s="103"/>
      <c r="G1092" s="103"/>
      <c r="H1092" s="103"/>
      <c r="I1092" s="103"/>
      <c r="J1092" s="103"/>
      <c r="K1092" s="103"/>
    </row>
    <row r="1093" spans="2:11">
      <c r="B1093" s="102"/>
      <c r="C1093" s="102"/>
      <c r="D1093" s="102"/>
      <c r="E1093" s="103"/>
      <c r="F1093" s="103"/>
      <c r="G1093" s="103"/>
      <c r="H1093" s="103"/>
      <c r="I1093" s="103"/>
      <c r="J1093" s="103"/>
      <c r="K1093" s="103"/>
    </row>
    <row r="1094" spans="2:11">
      <c r="B1094" s="102"/>
      <c r="C1094" s="102"/>
      <c r="D1094" s="102"/>
      <c r="E1094" s="103"/>
      <c r="F1094" s="103"/>
      <c r="G1094" s="103"/>
      <c r="H1094" s="103"/>
      <c r="I1094" s="103"/>
      <c r="J1094" s="103"/>
      <c r="K1094" s="103"/>
    </row>
    <row r="1095" spans="2:11">
      <c r="B1095" s="102"/>
      <c r="C1095" s="102"/>
      <c r="D1095" s="102"/>
      <c r="E1095" s="103"/>
      <c r="F1095" s="103"/>
      <c r="G1095" s="103"/>
      <c r="H1095" s="103"/>
      <c r="I1095" s="103"/>
      <c r="J1095" s="103"/>
      <c r="K1095" s="103"/>
    </row>
    <row r="1096" spans="2:11">
      <c r="B1096" s="102"/>
      <c r="C1096" s="102"/>
      <c r="D1096" s="102"/>
      <c r="E1096" s="103"/>
      <c r="F1096" s="103"/>
      <c r="G1096" s="103"/>
      <c r="H1096" s="103"/>
      <c r="I1096" s="103"/>
      <c r="J1096" s="103"/>
      <c r="K1096" s="103"/>
    </row>
    <row r="1097" spans="2:11">
      <c r="B1097" s="102"/>
      <c r="C1097" s="102"/>
      <c r="D1097" s="102"/>
      <c r="E1097" s="103"/>
      <c r="F1097" s="103"/>
      <c r="G1097" s="103"/>
      <c r="H1097" s="103"/>
      <c r="I1097" s="103"/>
      <c r="J1097" s="103"/>
      <c r="K1097" s="103"/>
    </row>
    <row r="1098" spans="2:11">
      <c r="B1098" s="102"/>
      <c r="C1098" s="102"/>
      <c r="D1098" s="102"/>
      <c r="E1098" s="103"/>
      <c r="F1098" s="103"/>
      <c r="G1098" s="103"/>
      <c r="H1098" s="103"/>
      <c r="I1098" s="103"/>
      <c r="J1098" s="103"/>
      <c r="K1098" s="103"/>
    </row>
    <row r="1099" spans="2:11">
      <c r="B1099" s="102"/>
      <c r="C1099" s="102"/>
      <c r="D1099" s="102"/>
      <c r="E1099" s="103"/>
      <c r="F1099" s="103"/>
      <c r="G1099" s="103"/>
      <c r="H1099" s="103"/>
      <c r="I1099" s="103"/>
      <c r="J1099" s="103"/>
      <c r="K1099" s="10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144</v>
      </c>
      <c r="C1" s="46" t="s" vm="1">
        <v>226</v>
      </c>
    </row>
    <row r="2" spans="2:17">
      <c r="B2" s="46" t="s">
        <v>143</v>
      </c>
      <c r="C2" s="46" t="s">
        <v>227</v>
      </c>
    </row>
    <row r="3" spans="2:17">
      <c r="B3" s="46" t="s">
        <v>145</v>
      </c>
      <c r="C3" s="46" t="s">
        <v>228</v>
      </c>
    </row>
    <row r="4" spans="2:17">
      <c r="B4" s="46" t="s">
        <v>146</v>
      </c>
      <c r="C4" s="46">
        <v>414</v>
      </c>
    </row>
    <row r="6" spans="2:17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26.25" customHeight="1">
      <c r="B7" s="136" t="s">
        <v>100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17" s="3" customFormat="1" ht="63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109</v>
      </c>
      <c r="O8" s="29" t="s">
        <v>58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210</v>
      </c>
      <c r="M9" s="15"/>
      <c r="N9" s="15" t="s">
        <v>206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12" t="s">
        <v>2668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3">
        <v>0</v>
      </c>
      <c r="O11" s="95"/>
      <c r="P11" s="114">
        <v>0</v>
      </c>
      <c r="Q11" s="114">
        <v>0</v>
      </c>
    </row>
    <row r="12" spans="2:17" ht="18" customHeight="1">
      <c r="B12" s="115" t="s">
        <v>218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2:17">
      <c r="B13" s="115" t="s">
        <v>110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2:17">
      <c r="B14" s="115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2:17">
      <c r="B15" s="115" t="s">
        <v>209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2:17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2:17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2:17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2:17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2:17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7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2:17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2:17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2:17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2:17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2:17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  <row r="249" spans="2:17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</row>
    <row r="250" spans="2:17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</row>
    <row r="251" spans="2:17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</row>
    <row r="252" spans="2:17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</row>
    <row r="253" spans="2:17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</row>
    <row r="254" spans="2:17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</row>
    <row r="255" spans="2:17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</row>
    <row r="256" spans="2:17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</row>
    <row r="257" spans="2:17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</row>
    <row r="258" spans="2:17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</row>
    <row r="259" spans="2:17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</row>
    <row r="260" spans="2:17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</row>
    <row r="261" spans="2:17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</row>
    <row r="262" spans="2:17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</row>
    <row r="263" spans="2:17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</row>
    <row r="264" spans="2:17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</row>
    <row r="265" spans="2:17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</row>
    <row r="266" spans="2:17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</row>
    <row r="267" spans="2:17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</row>
    <row r="268" spans="2:17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</row>
    <row r="269" spans="2:17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</row>
    <row r="270" spans="2:17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</row>
    <row r="271" spans="2:17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</row>
    <row r="272" spans="2:17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</row>
    <row r="273" spans="2:17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</row>
    <row r="274" spans="2:17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</row>
    <row r="275" spans="2:17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</row>
    <row r="276" spans="2:17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</row>
    <row r="277" spans="2:17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</row>
    <row r="278" spans="2:17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</row>
    <row r="279" spans="2:17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</row>
    <row r="280" spans="2:17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</row>
    <row r="281" spans="2:17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</row>
    <row r="282" spans="2:17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</row>
    <row r="283" spans="2:17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</row>
    <row r="284" spans="2:17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</row>
    <row r="285" spans="2:17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</row>
    <row r="286" spans="2:17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</row>
    <row r="287" spans="2:17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</row>
    <row r="288" spans="2:17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</row>
    <row r="289" spans="2:17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</row>
    <row r="290" spans="2:17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</row>
    <row r="291" spans="2:17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</row>
    <row r="292" spans="2:17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</row>
    <row r="293" spans="2:17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</row>
    <row r="294" spans="2:17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</row>
    <row r="295" spans="2:17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</row>
    <row r="296" spans="2:17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</row>
    <row r="297" spans="2:17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</row>
    <row r="298" spans="2:17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</row>
    <row r="299" spans="2:17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</row>
    <row r="300" spans="2:17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</row>
    <row r="301" spans="2:17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</row>
    <row r="302" spans="2:17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</row>
    <row r="303" spans="2:17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</row>
    <row r="304" spans="2:17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</row>
    <row r="305" spans="2:17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</row>
    <row r="306" spans="2:17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</row>
    <row r="307" spans="2:17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</row>
    <row r="308" spans="2:17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</row>
    <row r="309" spans="2:17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</row>
    <row r="310" spans="2:17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</row>
    <row r="311" spans="2:17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</row>
    <row r="312" spans="2:17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</row>
    <row r="313" spans="2:17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</row>
    <row r="314" spans="2:17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</row>
    <row r="315" spans="2:17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</row>
    <row r="316" spans="2:17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</row>
    <row r="317" spans="2:17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</row>
    <row r="318" spans="2:17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</row>
    <row r="319" spans="2:17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</row>
    <row r="320" spans="2:17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</row>
    <row r="321" spans="2:17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</row>
    <row r="322" spans="2:17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</row>
    <row r="323" spans="2:17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</row>
    <row r="324" spans="2:17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</row>
    <row r="325" spans="2:17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</row>
    <row r="326" spans="2:17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</row>
    <row r="327" spans="2:17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</row>
    <row r="328" spans="2:17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</row>
    <row r="329" spans="2:17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</row>
    <row r="330" spans="2:17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</row>
    <row r="331" spans="2:17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</row>
    <row r="332" spans="2:17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</row>
    <row r="333" spans="2:17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</row>
    <row r="334" spans="2:17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</row>
    <row r="335" spans="2:17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</row>
    <row r="336" spans="2:17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</row>
    <row r="337" spans="2:17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</row>
    <row r="338" spans="2:17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</row>
    <row r="339" spans="2:17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</row>
    <row r="340" spans="2:17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</row>
    <row r="341" spans="2:17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</row>
    <row r="342" spans="2:17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</row>
    <row r="343" spans="2:17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</row>
    <row r="344" spans="2:17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</row>
    <row r="345" spans="2:17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</row>
    <row r="346" spans="2:17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</row>
    <row r="347" spans="2:17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</row>
    <row r="348" spans="2:17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</row>
    <row r="349" spans="2:17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</row>
    <row r="350" spans="2:17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</row>
    <row r="351" spans="2:17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</row>
    <row r="352" spans="2:17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</row>
    <row r="353" spans="2:17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</row>
    <row r="354" spans="2:17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</row>
    <row r="355" spans="2:17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</row>
    <row r="356" spans="2:17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</row>
    <row r="357" spans="2:17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</row>
    <row r="358" spans="2:17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</row>
    <row r="359" spans="2:17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</row>
    <row r="360" spans="2:17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</row>
    <row r="361" spans="2:17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</row>
    <row r="362" spans="2:17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</row>
    <row r="363" spans="2:17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</row>
    <row r="364" spans="2:17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</row>
    <row r="365" spans="2:17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</row>
    <row r="366" spans="2:17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</row>
    <row r="367" spans="2:17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</row>
    <row r="368" spans="2:17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</row>
    <row r="369" spans="2:17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</row>
    <row r="370" spans="2:17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</row>
    <row r="371" spans="2:17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</row>
    <row r="372" spans="2:17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</row>
    <row r="373" spans="2:17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</row>
    <row r="374" spans="2:17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</row>
    <row r="375" spans="2:17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</row>
    <row r="376" spans="2:17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</row>
    <row r="377" spans="2:17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</row>
    <row r="378" spans="2:17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</row>
    <row r="379" spans="2:17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</row>
    <row r="380" spans="2:17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</row>
    <row r="381" spans="2:17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</row>
    <row r="382" spans="2:17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</row>
    <row r="383" spans="2:17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</row>
    <row r="384" spans="2:17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</row>
    <row r="385" spans="2:17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</row>
    <row r="386" spans="2:17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</row>
    <row r="387" spans="2:17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</row>
    <row r="388" spans="2:17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</row>
    <row r="389" spans="2:17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</row>
    <row r="390" spans="2:17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</row>
    <row r="391" spans="2:17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</row>
    <row r="392" spans="2:17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</row>
    <row r="393" spans="2:17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</row>
    <row r="394" spans="2:17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</row>
    <row r="395" spans="2:17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</row>
    <row r="396" spans="2:17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</row>
    <row r="397" spans="2:17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</row>
    <row r="398" spans="2:17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</row>
    <row r="399" spans="2:17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</row>
    <row r="400" spans="2:17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</row>
    <row r="401" spans="2:17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</row>
    <row r="402" spans="2:17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</row>
    <row r="403" spans="2:17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</row>
    <row r="404" spans="2:17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</row>
    <row r="405" spans="2:17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</row>
    <row r="406" spans="2:17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</row>
    <row r="407" spans="2:17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</row>
    <row r="408" spans="2:17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</row>
    <row r="409" spans="2:17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</row>
    <row r="410" spans="2:17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</row>
    <row r="411" spans="2:17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</row>
    <row r="412" spans="2:17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</row>
    <row r="413" spans="2:17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</row>
    <row r="414" spans="2:17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</row>
    <row r="415" spans="2:17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</row>
    <row r="416" spans="2:17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</row>
    <row r="417" spans="2:17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</row>
    <row r="418" spans="2:17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</row>
    <row r="419" spans="2:17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</row>
    <row r="420" spans="2:17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</row>
    <row r="421" spans="2:17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</row>
    <row r="422" spans="2:17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</row>
    <row r="423" spans="2:17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</row>
    <row r="424" spans="2:17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</row>
    <row r="425" spans="2:17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</row>
    <row r="426" spans="2:17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</row>
    <row r="427" spans="2:17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</row>
    <row r="428" spans="2:17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</row>
    <row r="429" spans="2:17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</row>
    <row r="430" spans="2:17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</row>
    <row r="431" spans="2:17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</row>
    <row r="432" spans="2:17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</row>
    <row r="433" spans="2:17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</row>
    <row r="434" spans="2:17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</row>
    <row r="435" spans="2:17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</row>
    <row r="436" spans="2:17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</row>
    <row r="437" spans="2:17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</row>
    <row r="438" spans="2:17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</row>
    <row r="439" spans="2:17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</row>
    <row r="440" spans="2:17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</row>
    <row r="441" spans="2:17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</row>
    <row r="442" spans="2:17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</row>
    <row r="443" spans="2:17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</row>
    <row r="444" spans="2:17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</row>
    <row r="445" spans="2:17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</row>
    <row r="446" spans="2:17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</row>
    <row r="447" spans="2:17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</row>
    <row r="448" spans="2:17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</row>
    <row r="449" spans="2:17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</row>
    <row r="450" spans="2:17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</row>
    <row r="451" spans="2:17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</row>
    <row r="452" spans="2:17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</row>
    <row r="453" spans="2:17">
      <c r="B453" s="102"/>
      <c r="C453" s="102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</row>
    <row r="454" spans="2:17">
      <c r="B454" s="102"/>
      <c r="C454" s="102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</row>
    <row r="455" spans="2:17">
      <c r="B455" s="102"/>
      <c r="C455" s="102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</row>
    <row r="456" spans="2:17">
      <c r="B456" s="102"/>
      <c r="C456" s="102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</row>
    <row r="457" spans="2:17">
      <c r="B457" s="102"/>
      <c r="C457" s="102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</row>
    <row r="458" spans="2:17">
      <c r="B458" s="102"/>
      <c r="C458" s="102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</row>
    <row r="459" spans="2:17">
      <c r="B459" s="102"/>
      <c r="C459" s="102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</row>
    <row r="460" spans="2:17">
      <c r="B460" s="102"/>
      <c r="C460" s="102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</row>
    <row r="461" spans="2:17">
      <c r="B461" s="102"/>
      <c r="C461" s="102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</row>
    <row r="462" spans="2:17">
      <c r="B462" s="102"/>
      <c r="C462" s="102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</row>
    <row r="463" spans="2:17">
      <c r="B463" s="102"/>
      <c r="C463" s="102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</row>
    <row r="464" spans="2:17">
      <c r="B464" s="102"/>
      <c r="C464" s="102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</row>
    <row r="465" spans="2:17">
      <c r="B465" s="102"/>
      <c r="C465" s="102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</row>
    <row r="466" spans="2:17">
      <c r="B466" s="102"/>
      <c r="C466" s="102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</row>
    <row r="467" spans="2:17">
      <c r="B467" s="102"/>
      <c r="C467" s="102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</row>
    <row r="468" spans="2:17">
      <c r="B468" s="102"/>
      <c r="C468" s="102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</row>
    <row r="469" spans="2:17">
      <c r="B469" s="102"/>
      <c r="C469" s="102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</row>
    <row r="470" spans="2:17">
      <c r="B470" s="102"/>
      <c r="C470" s="102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</row>
    <row r="471" spans="2:17">
      <c r="B471" s="102"/>
      <c r="C471" s="102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</row>
    <row r="472" spans="2:17">
      <c r="B472" s="102"/>
      <c r="C472" s="102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</row>
    <row r="473" spans="2:17">
      <c r="B473" s="102"/>
      <c r="C473" s="102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</row>
    <row r="474" spans="2:17">
      <c r="B474" s="102"/>
      <c r="C474" s="102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</row>
    <row r="475" spans="2:17">
      <c r="B475" s="102"/>
      <c r="C475" s="102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</row>
    <row r="476" spans="2:17">
      <c r="B476" s="102"/>
      <c r="C476" s="102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</row>
    <row r="477" spans="2:17">
      <c r="B477" s="102"/>
      <c r="C477" s="102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</row>
    <row r="478" spans="2:17">
      <c r="B478" s="102"/>
      <c r="C478" s="102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</row>
    <row r="479" spans="2:17">
      <c r="B479" s="102"/>
      <c r="C479" s="102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</row>
    <row r="480" spans="2:17">
      <c r="B480" s="102"/>
      <c r="C480" s="102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</row>
    <row r="481" spans="2:17">
      <c r="B481" s="102"/>
      <c r="C481" s="102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</row>
    <row r="482" spans="2:17">
      <c r="B482" s="102"/>
      <c r="C482" s="102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</row>
    <row r="483" spans="2:17">
      <c r="B483" s="102"/>
      <c r="C483" s="102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</row>
    <row r="484" spans="2:17">
      <c r="B484" s="102"/>
      <c r="C484" s="102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</row>
    <row r="485" spans="2:17">
      <c r="B485" s="102"/>
      <c r="C485" s="102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</row>
    <row r="486" spans="2:17">
      <c r="B486" s="102"/>
      <c r="C486" s="102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</row>
    <row r="487" spans="2:17">
      <c r="B487" s="102"/>
      <c r="C487" s="102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</row>
    <row r="488" spans="2:17">
      <c r="B488" s="102"/>
      <c r="C488" s="102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</row>
    <row r="489" spans="2:17">
      <c r="B489" s="102"/>
      <c r="C489" s="102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</row>
    <row r="490" spans="2:17">
      <c r="B490" s="102"/>
      <c r="C490" s="102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</row>
    <row r="491" spans="2:17">
      <c r="B491" s="102"/>
      <c r="C491" s="102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</row>
    <row r="492" spans="2:17">
      <c r="B492" s="102"/>
      <c r="C492" s="102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</row>
    <row r="493" spans="2:17">
      <c r="B493" s="102"/>
      <c r="C493" s="102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</row>
    <row r="494" spans="2:17">
      <c r="B494" s="102"/>
      <c r="C494" s="102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</row>
    <row r="495" spans="2:17">
      <c r="B495" s="102"/>
      <c r="C495" s="102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</row>
    <row r="496" spans="2:17">
      <c r="B496" s="102"/>
      <c r="C496" s="102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</row>
    <row r="497" spans="2:17">
      <c r="B497" s="102"/>
      <c r="C497" s="102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</row>
    <row r="498" spans="2:17">
      <c r="B498" s="102"/>
      <c r="C498" s="102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</row>
    <row r="499" spans="2:17">
      <c r="B499" s="102"/>
      <c r="C499" s="102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</row>
    <row r="500" spans="2:17">
      <c r="B500" s="102"/>
      <c r="C500" s="102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</row>
    <row r="501" spans="2:17">
      <c r="B501" s="102"/>
      <c r="C501" s="102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</row>
    <row r="502" spans="2:17">
      <c r="B502" s="102"/>
      <c r="C502" s="102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</row>
    <row r="503" spans="2:17">
      <c r="B503" s="102"/>
      <c r="C503" s="102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</row>
    <row r="504" spans="2:17">
      <c r="B504" s="102"/>
      <c r="C504" s="102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</row>
    <row r="505" spans="2:17">
      <c r="B505" s="102"/>
      <c r="C505" s="102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</row>
    <row r="506" spans="2:17">
      <c r="B506" s="102"/>
      <c r="C506" s="102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</row>
    <row r="507" spans="2:17">
      <c r="B507" s="102"/>
      <c r="C507" s="102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</row>
    <row r="508" spans="2:17">
      <c r="B508" s="102"/>
      <c r="C508" s="102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</row>
    <row r="509" spans="2:17">
      <c r="B509" s="102"/>
      <c r="C509" s="102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</row>
    <row r="510" spans="2:17">
      <c r="B510" s="102"/>
      <c r="C510" s="102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</row>
    <row r="511" spans="2:17">
      <c r="B511" s="102"/>
      <c r="C511" s="102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</row>
    <row r="512" spans="2:17">
      <c r="B512" s="102"/>
      <c r="C512" s="102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</row>
    <row r="513" spans="2:17">
      <c r="B513" s="102"/>
      <c r="C513" s="102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</row>
    <row r="514" spans="2:17">
      <c r="B514" s="102"/>
      <c r="C514" s="102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</row>
    <row r="515" spans="2:17">
      <c r="B515" s="102"/>
      <c r="C515" s="102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</row>
    <row r="516" spans="2:17">
      <c r="B516" s="102"/>
      <c r="C516" s="102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</row>
    <row r="517" spans="2:17">
      <c r="B517" s="102"/>
      <c r="C517" s="102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</row>
    <row r="518" spans="2:17">
      <c r="B518" s="102"/>
      <c r="C518" s="102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</row>
    <row r="519" spans="2:17">
      <c r="B519" s="102"/>
      <c r="C519" s="102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</row>
    <row r="520" spans="2:17">
      <c r="B520" s="102"/>
      <c r="C520" s="102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</row>
    <row r="521" spans="2:17">
      <c r="B521" s="102"/>
      <c r="C521" s="102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</row>
    <row r="522" spans="2:17">
      <c r="B522" s="102"/>
      <c r="C522" s="102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</row>
    <row r="523" spans="2:17">
      <c r="B523" s="102"/>
      <c r="C523" s="102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</row>
    <row r="524" spans="2:17">
      <c r="B524" s="102"/>
      <c r="C524" s="102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</row>
    <row r="525" spans="2:17">
      <c r="B525" s="102"/>
      <c r="C525" s="102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</row>
    <row r="526" spans="2:17">
      <c r="B526" s="102"/>
      <c r="C526" s="102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</row>
    <row r="527" spans="2:17">
      <c r="B527" s="102"/>
      <c r="C527" s="102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</row>
    <row r="528" spans="2:17">
      <c r="B528" s="102"/>
      <c r="C528" s="102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</row>
    <row r="529" spans="2:17">
      <c r="B529" s="102"/>
      <c r="C529" s="102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</row>
    <row r="530" spans="2:17">
      <c r="B530" s="102"/>
      <c r="C530" s="102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</row>
    <row r="531" spans="2:17">
      <c r="B531" s="102"/>
      <c r="C531" s="102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</row>
    <row r="532" spans="2:17">
      <c r="B532" s="102"/>
      <c r="C532" s="102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</row>
    <row r="533" spans="2:17">
      <c r="B533" s="102"/>
      <c r="C533" s="102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</row>
    <row r="534" spans="2:17">
      <c r="B534" s="102"/>
      <c r="C534" s="102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</row>
    <row r="535" spans="2:17">
      <c r="B535" s="102"/>
      <c r="C535" s="102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</row>
    <row r="536" spans="2:17">
      <c r="B536" s="102"/>
      <c r="C536" s="102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</row>
    <row r="537" spans="2:17">
      <c r="B537" s="102"/>
      <c r="C537" s="102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</row>
    <row r="538" spans="2:17">
      <c r="B538" s="102"/>
      <c r="C538" s="102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</row>
    <row r="539" spans="2:17">
      <c r="B539" s="102"/>
      <c r="C539" s="102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</row>
    <row r="540" spans="2:17">
      <c r="B540" s="102"/>
      <c r="C540" s="102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</row>
    <row r="541" spans="2:17">
      <c r="B541" s="102"/>
      <c r="C541" s="102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</row>
    <row r="542" spans="2:17">
      <c r="B542" s="102"/>
      <c r="C542" s="102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</row>
    <row r="543" spans="2:17">
      <c r="B543" s="102"/>
      <c r="C543" s="102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</row>
    <row r="544" spans="2:17">
      <c r="B544" s="102"/>
      <c r="C544" s="102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</row>
    <row r="545" spans="2:17">
      <c r="B545" s="102"/>
      <c r="C545" s="102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</row>
    <row r="546" spans="2:17">
      <c r="B546" s="102"/>
      <c r="C546" s="102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</row>
    <row r="547" spans="2:17">
      <c r="B547" s="102"/>
      <c r="C547" s="102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</row>
    <row r="548" spans="2:17">
      <c r="B548" s="102"/>
      <c r="C548" s="102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</row>
    <row r="549" spans="2:17">
      <c r="B549" s="102"/>
      <c r="C549" s="102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</row>
    <row r="550" spans="2:17">
      <c r="B550" s="102"/>
      <c r="C550" s="102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</row>
    <row r="551" spans="2:17">
      <c r="B551" s="102"/>
      <c r="C551" s="102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</row>
    <row r="552" spans="2:17">
      <c r="B552" s="102"/>
      <c r="C552" s="102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</row>
    <row r="553" spans="2:17">
      <c r="B553" s="102"/>
      <c r="C553" s="102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</row>
    <row r="554" spans="2:17">
      <c r="B554" s="102"/>
      <c r="C554" s="102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</row>
    <row r="555" spans="2:17">
      <c r="B555" s="102"/>
      <c r="C555" s="102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</row>
    <row r="556" spans="2:17">
      <c r="B556" s="102"/>
      <c r="C556" s="102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</row>
    <row r="557" spans="2:17">
      <c r="B557" s="102"/>
      <c r="C557" s="102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</row>
    <row r="558" spans="2:17">
      <c r="B558" s="102"/>
      <c r="C558" s="102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9.5703125" style="2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24" style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1.57031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144</v>
      </c>
      <c r="C1" s="46" t="s" vm="1">
        <v>226</v>
      </c>
    </row>
    <row r="2" spans="2:18">
      <c r="B2" s="46" t="s">
        <v>143</v>
      </c>
      <c r="C2" s="46" t="s">
        <v>227</v>
      </c>
    </row>
    <row r="3" spans="2:18">
      <c r="B3" s="46" t="s">
        <v>145</v>
      </c>
      <c r="C3" s="46" t="s">
        <v>228</v>
      </c>
    </row>
    <row r="4" spans="2:18">
      <c r="B4" s="46" t="s">
        <v>146</v>
      </c>
      <c r="C4" s="46">
        <v>414</v>
      </c>
    </row>
    <row r="6" spans="2:18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78.75">
      <c r="B7" s="47" t="s">
        <v>114</v>
      </c>
      <c r="C7" s="48" t="s">
        <v>185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65</v>
      </c>
      <c r="I7" s="48" t="s">
        <v>17</v>
      </c>
      <c r="J7" s="48" t="s">
        <v>225</v>
      </c>
      <c r="K7" s="48" t="s">
        <v>101</v>
      </c>
      <c r="L7" s="48" t="s">
        <v>33</v>
      </c>
      <c r="M7" s="48" t="s">
        <v>18</v>
      </c>
      <c r="N7" s="48" t="s">
        <v>203</v>
      </c>
      <c r="O7" s="48" t="s">
        <v>202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210</v>
      </c>
      <c r="O8" s="15"/>
      <c r="P8" s="15" t="s">
        <v>206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81" t="s">
        <v>38</v>
      </c>
      <c r="C10" s="82"/>
      <c r="D10" s="81"/>
      <c r="E10" s="81"/>
      <c r="F10" s="81"/>
      <c r="G10" s="116"/>
      <c r="H10" s="81"/>
      <c r="I10" s="84">
        <v>5.4003505672626266</v>
      </c>
      <c r="J10" s="82"/>
      <c r="K10" s="82"/>
      <c r="L10" s="83"/>
      <c r="M10" s="83">
        <v>4.593868458489142E-2</v>
      </c>
      <c r="N10" s="84"/>
      <c r="O10" s="117"/>
      <c r="P10" s="84">
        <f>P11+P262</f>
        <v>74252.664825651038</v>
      </c>
      <c r="Q10" s="85">
        <f>IFERROR(P10/$P$10,0)</f>
        <v>1</v>
      </c>
      <c r="R10" s="85">
        <f>P10/'סכום נכסי הקרן'!$C$42</f>
        <v>3.7284288426316814E-2</v>
      </c>
    </row>
    <row r="11" spans="2:18" ht="21.75" customHeight="1">
      <c r="B11" s="86" t="s">
        <v>36</v>
      </c>
      <c r="C11" s="88"/>
      <c r="D11" s="87"/>
      <c r="E11" s="87"/>
      <c r="F11" s="87"/>
      <c r="G11" s="107"/>
      <c r="H11" s="87"/>
      <c r="I11" s="90">
        <v>5.5947878313045383</v>
      </c>
      <c r="J11" s="88"/>
      <c r="K11" s="88"/>
      <c r="L11" s="89"/>
      <c r="M11" s="89">
        <v>4.4484213283935883E-2</v>
      </c>
      <c r="N11" s="90"/>
      <c r="O11" s="108"/>
      <c r="P11" s="90">
        <f>P12+P22+P43</f>
        <v>70026.399213595039</v>
      </c>
      <c r="Q11" s="91">
        <f t="shared" ref="Q11:Q74" si="0">IFERROR(P11/$P$10,0)</f>
        <v>0.94308264057620717</v>
      </c>
      <c r="R11" s="91">
        <f>P11/'סכום נכסי הקרן'!$C$42</f>
        <v>3.5162165181095786E-2</v>
      </c>
    </row>
    <row r="12" spans="2:18">
      <c r="B12" s="92" t="s">
        <v>84</v>
      </c>
      <c r="C12" s="88"/>
      <c r="D12" s="87"/>
      <c r="E12" s="87"/>
      <c r="F12" s="87"/>
      <c r="G12" s="107"/>
      <c r="H12" s="87"/>
      <c r="I12" s="90">
        <v>1.7164489195192549</v>
      </c>
      <c r="J12" s="88"/>
      <c r="K12" s="88"/>
      <c r="L12" s="89"/>
      <c r="M12" s="89">
        <v>4.5899999999999996E-2</v>
      </c>
      <c r="N12" s="90"/>
      <c r="O12" s="108"/>
      <c r="P12" s="90">
        <f>SUM(P13:P20)</f>
        <v>435.66655000000003</v>
      </c>
      <c r="Q12" s="91">
        <f t="shared" si="0"/>
        <v>5.8673523842271095E-3</v>
      </c>
      <c r="R12" s="91">
        <f>P12/'סכום נכסי הקרן'!$C$42</f>
        <v>2.1876005859236119E-4</v>
      </c>
    </row>
    <row r="13" spans="2:18">
      <c r="B13" s="70" t="s">
        <v>2862</v>
      </c>
      <c r="C13" s="96" t="s">
        <v>2460</v>
      </c>
      <c r="D13" s="95" t="s">
        <v>2461</v>
      </c>
      <c r="E13" s="95"/>
      <c r="F13" s="95" t="s">
        <v>2462</v>
      </c>
      <c r="G13" s="105">
        <v>2958465</v>
      </c>
      <c r="H13" s="95" t="s">
        <v>2459</v>
      </c>
      <c r="I13" s="98">
        <v>1.9899999999999998</v>
      </c>
      <c r="J13" s="96" t="s">
        <v>26</v>
      </c>
      <c r="K13" s="96" t="s">
        <v>131</v>
      </c>
      <c r="L13" s="97"/>
      <c r="M13" s="97">
        <v>4.5899999999999989E-2</v>
      </c>
      <c r="N13" s="98">
        <v>84921.83</v>
      </c>
      <c r="O13" s="106">
        <f t="shared" ref="O13:O16" si="1">P13/N13*100000</f>
        <v>106.80479919003162</v>
      </c>
      <c r="P13" s="98">
        <v>90.70059000000002</v>
      </c>
      <c r="Q13" s="99">
        <f t="shared" si="0"/>
        <v>1.2215129276904677E-3</v>
      </c>
      <c r="R13" s="99">
        <f>P13/'סכום נכסי הקרן'!$C$42</f>
        <v>4.5543240312486078E-5</v>
      </c>
    </row>
    <row r="14" spans="2:18">
      <c r="B14" s="70" t="s">
        <v>2863</v>
      </c>
      <c r="C14" s="96" t="s">
        <v>2460</v>
      </c>
      <c r="D14" s="95" t="s">
        <v>2463</v>
      </c>
      <c r="E14" s="95"/>
      <c r="F14" s="95" t="s">
        <v>2462</v>
      </c>
      <c r="G14" s="105">
        <v>2958465</v>
      </c>
      <c r="H14" s="95" t="s">
        <v>2459</v>
      </c>
      <c r="I14" s="98">
        <v>1.6600000000000001</v>
      </c>
      <c r="J14" s="96" t="s">
        <v>26</v>
      </c>
      <c r="K14" s="96" t="s">
        <v>131</v>
      </c>
      <c r="L14" s="97"/>
      <c r="M14" s="97">
        <v>4.590000000000001E-2</v>
      </c>
      <c r="N14" s="98">
        <v>48834.29</v>
      </c>
      <c r="O14" s="106">
        <f t="shared" si="1"/>
        <v>113.41100689699799</v>
      </c>
      <c r="P14" s="98">
        <v>55.383460000000007</v>
      </c>
      <c r="Q14" s="99">
        <f t="shared" si="0"/>
        <v>7.4587841567764785E-4</v>
      </c>
      <c r="R14" s="99">
        <f>P14/'סכום נכסי הקרן'!$C$42</f>
        <v>2.7809545981089648E-5</v>
      </c>
    </row>
    <row r="15" spans="2:18">
      <c r="B15" s="70" t="s">
        <v>2864</v>
      </c>
      <c r="C15" s="96" t="s">
        <v>2460</v>
      </c>
      <c r="D15" s="95" t="s">
        <v>2464</v>
      </c>
      <c r="E15" s="95"/>
      <c r="F15" s="95" t="s">
        <v>2462</v>
      </c>
      <c r="G15" s="105">
        <v>2958465</v>
      </c>
      <c r="H15" s="95" t="s">
        <v>2459</v>
      </c>
      <c r="I15" s="98">
        <v>1.28</v>
      </c>
      <c r="J15" s="96" t="s">
        <v>26</v>
      </c>
      <c r="K15" s="96" t="s">
        <v>131</v>
      </c>
      <c r="L15" s="97"/>
      <c r="M15" s="97">
        <v>4.5899999999999996E-2</v>
      </c>
      <c r="N15" s="98">
        <v>22379.07</v>
      </c>
      <c r="O15" s="106">
        <f t="shared" si="1"/>
        <v>112.59949586823763</v>
      </c>
      <c r="P15" s="98">
        <v>25.198720000000005</v>
      </c>
      <c r="Q15" s="99">
        <f t="shared" si="0"/>
        <v>3.3936452057536058E-4</v>
      </c>
      <c r="R15" s="99">
        <f>P15/'סכום נכסי הקרן'!$C$42</f>
        <v>1.2652964666790472E-5</v>
      </c>
    </row>
    <row r="16" spans="2:18">
      <c r="B16" s="70" t="s">
        <v>2865</v>
      </c>
      <c r="C16" s="96" t="s">
        <v>2460</v>
      </c>
      <c r="D16" s="95" t="s">
        <v>2465</v>
      </c>
      <c r="E16" s="95"/>
      <c r="F16" s="95" t="s">
        <v>2462</v>
      </c>
      <c r="G16" s="105">
        <v>2958465</v>
      </c>
      <c r="H16" s="95" t="s">
        <v>2459</v>
      </c>
      <c r="I16" s="98">
        <v>1.2699999999999998</v>
      </c>
      <c r="J16" s="96" t="s">
        <v>26</v>
      </c>
      <c r="K16" s="96" t="s">
        <v>131</v>
      </c>
      <c r="L16" s="97"/>
      <c r="M16" s="97">
        <v>4.5899999999999996E-2</v>
      </c>
      <c r="N16" s="98">
        <v>30384.959999999999</v>
      </c>
      <c r="O16" s="106">
        <f t="shared" si="1"/>
        <v>111.31533495518839</v>
      </c>
      <c r="P16" s="98">
        <v>33.82312000000001</v>
      </c>
      <c r="Q16" s="99">
        <f t="shared" si="0"/>
        <v>4.5551388733883669E-4</v>
      </c>
      <c r="R16" s="99">
        <f>P16/'סכום נכסי הקרן'!$C$42</f>
        <v>1.6983511157733972E-5</v>
      </c>
    </row>
    <row r="17" spans="2:18">
      <c r="B17" s="93" t="s">
        <v>2466</v>
      </c>
      <c r="C17" s="96" t="s">
        <v>2460</v>
      </c>
      <c r="D17" s="95" t="s">
        <v>2467</v>
      </c>
      <c r="E17" s="95"/>
      <c r="F17" s="95" t="s">
        <v>2462</v>
      </c>
      <c r="G17" s="105">
        <v>2958465</v>
      </c>
      <c r="H17" s="95" t="s">
        <v>2459</v>
      </c>
      <c r="I17" s="98">
        <v>1.28</v>
      </c>
      <c r="J17" s="96" t="s">
        <v>26</v>
      </c>
      <c r="K17" s="96" t="s">
        <v>131</v>
      </c>
      <c r="L17" s="97"/>
      <c r="M17" s="97">
        <v>4.5899999999999996E-2</v>
      </c>
      <c r="N17" s="98">
        <v>427526.40000000002</v>
      </c>
      <c r="O17" s="106">
        <f>P17/N17*100000</f>
        <v>5.0748257885360673</v>
      </c>
      <c r="P17" s="98">
        <v>21.696219999999862</v>
      </c>
      <c r="Q17" s="99">
        <f t="shared" si="0"/>
        <v>2.9219449633146054E-4</v>
      </c>
      <c r="R17" s="99">
        <f>P17/'סכום נכסי הקרן'!$C$42</f>
        <v>1.0894263877804547E-5</v>
      </c>
    </row>
    <row r="18" spans="2:18">
      <c r="B18" s="70" t="s">
        <v>2866</v>
      </c>
      <c r="C18" s="96" t="s">
        <v>2460</v>
      </c>
      <c r="D18" s="95" t="s">
        <v>2468</v>
      </c>
      <c r="E18" s="95"/>
      <c r="F18" s="95" t="s">
        <v>2462</v>
      </c>
      <c r="G18" s="105">
        <v>2958465</v>
      </c>
      <c r="H18" s="95" t="s">
        <v>2459</v>
      </c>
      <c r="I18" s="98">
        <v>2.0900000000000003</v>
      </c>
      <c r="J18" s="96" t="s">
        <v>26</v>
      </c>
      <c r="K18" s="96" t="s">
        <v>131</v>
      </c>
      <c r="L18" s="97"/>
      <c r="M18" s="97">
        <v>4.5899999999999996E-2</v>
      </c>
      <c r="N18" s="98">
        <v>56284.23</v>
      </c>
      <c r="O18" s="106">
        <f t="shared" ref="O18:O20" si="2">P18/N18*100000</f>
        <v>114.59010809955117</v>
      </c>
      <c r="P18" s="98">
        <v>64.496160000000017</v>
      </c>
      <c r="Q18" s="99">
        <f t="shared" si="0"/>
        <v>8.6860397739852466E-4</v>
      </c>
      <c r="R18" s="99">
        <f>P18/'סכום נכסי הקרן'!$C$42</f>
        <v>3.2385281221572568E-5</v>
      </c>
    </row>
    <row r="19" spans="2:18">
      <c r="B19" s="70" t="s">
        <v>2867</v>
      </c>
      <c r="C19" s="96" t="s">
        <v>2460</v>
      </c>
      <c r="D19" s="95" t="s">
        <v>2469</v>
      </c>
      <c r="E19" s="95"/>
      <c r="F19" s="95" t="s">
        <v>2462</v>
      </c>
      <c r="G19" s="105">
        <v>2958465</v>
      </c>
      <c r="H19" s="95" t="s">
        <v>2459</v>
      </c>
      <c r="I19" s="98">
        <v>1.42</v>
      </c>
      <c r="J19" s="96" t="s">
        <v>26</v>
      </c>
      <c r="K19" s="96" t="s">
        <v>131</v>
      </c>
      <c r="L19" s="97"/>
      <c r="M19" s="97">
        <v>4.5899999999999996E-2</v>
      </c>
      <c r="N19" s="98">
        <v>76385.64</v>
      </c>
      <c r="O19" s="106">
        <f t="shared" si="2"/>
        <v>107.18189963453867</v>
      </c>
      <c r="P19" s="98">
        <v>81.871580000000023</v>
      </c>
      <c r="Q19" s="99">
        <f t="shared" si="0"/>
        <v>1.1026079695892206E-3</v>
      </c>
      <c r="R19" s="99">
        <f>P19/'סכום נכסי הקרן'!$C$42</f>
        <v>4.1109953559320062E-5</v>
      </c>
    </row>
    <row r="20" spans="2:18">
      <c r="B20" s="70" t="s">
        <v>2868</v>
      </c>
      <c r="C20" s="96" t="s">
        <v>2460</v>
      </c>
      <c r="D20" s="95" t="s">
        <v>2470</v>
      </c>
      <c r="E20" s="95"/>
      <c r="F20" s="95" t="s">
        <v>2462</v>
      </c>
      <c r="G20" s="105">
        <v>2958465</v>
      </c>
      <c r="H20" s="95" t="s">
        <v>2459</v>
      </c>
      <c r="I20" s="98">
        <v>1.99</v>
      </c>
      <c r="J20" s="96" t="s">
        <v>26</v>
      </c>
      <c r="K20" s="96" t="s">
        <v>131</v>
      </c>
      <c r="L20" s="97"/>
      <c r="M20" s="97">
        <v>4.5899999999999996E-2</v>
      </c>
      <c r="N20" s="98">
        <v>55687.01</v>
      </c>
      <c r="O20" s="106">
        <f t="shared" si="2"/>
        <v>112.22850715094958</v>
      </c>
      <c r="P20" s="98">
        <v>62.496700000000011</v>
      </c>
      <c r="Q20" s="99">
        <f t="shared" si="0"/>
        <v>8.4167618962558961E-4</v>
      </c>
      <c r="R20" s="99">
        <f>P20/'סכום נכסי הקרן'!$C$42</f>
        <v>3.1381297815563812E-5</v>
      </c>
    </row>
    <row r="21" spans="2:18">
      <c r="B21" s="100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8"/>
      <c r="O21" s="106"/>
      <c r="P21" s="95"/>
      <c r="Q21" s="99"/>
      <c r="R21" s="95"/>
    </row>
    <row r="22" spans="2:18">
      <c r="B22" s="92" t="s">
        <v>34</v>
      </c>
      <c r="C22" s="88"/>
      <c r="D22" s="87"/>
      <c r="E22" s="87"/>
      <c r="F22" s="87"/>
      <c r="G22" s="107"/>
      <c r="H22" s="87"/>
      <c r="I22" s="90">
        <v>6.5787599340541147</v>
      </c>
      <c r="J22" s="88"/>
      <c r="K22" s="88"/>
      <c r="L22" s="89"/>
      <c r="M22" s="89">
        <v>3.9731584064104611E-2</v>
      </c>
      <c r="N22" s="90"/>
      <c r="O22" s="108"/>
      <c r="P22" s="90">
        <f>SUM(P23:P41)</f>
        <v>9960.5210830120013</v>
      </c>
      <c r="Q22" s="91">
        <f t="shared" si="0"/>
        <v>0.1341436176923724</v>
      </c>
      <c r="R22" s="91">
        <f>P22/'סכום נכסי הקרן'!$C$42</f>
        <v>5.0014493325919885E-3</v>
      </c>
    </row>
    <row r="23" spans="2:18">
      <c r="B23" s="93" t="s">
        <v>2785</v>
      </c>
      <c r="C23" s="96" t="s">
        <v>2460</v>
      </c>
      <c r="D23" s="95">
        <v>6028</v>
      </c>
      <c r="E23" s="95"/>
      <c r="F23" s="95" t="s">
        <v>455</v>
      </c>
      <c r="G23" s="105">
        <v>43100</v>
      </c>
      <c r="H23" s="95"/>
      <c r="I23" s="98">
        <v>7.589999999999721</v>
      </c>
      <c r="J23" s="96" t="s">
        <v>26</v>
      </c>
      <c r="K23" s="96" t="s">
        <v>131</v>
      </c>
      <c r="L23" s="97">
        <v>0</v>
      </c>
      <c r="M23" s="97">
        <v>5.8899999999976221E-2</v>
      </c>
      <c r="N23" s="98">
        <v>262082.83900100004</v>
      </c>
      <c r="O23" s="106">
        <v>109.12</v>
      </c>
      <c r="P23" s="98">
        <v>285.98479391200004</v>
      </c>
      <c r="Q23" s="99">
        <f t="shared" si="0"/>
        <v>3.851508825757387E-3</v>
      </c>
      <c r="R23" s="99">
        <f>P23/'סכום נכסי הקרן'!$C$42</f>
        <v>1.4360076593604321E-4</v>
      </c>
    </row>
    <row r="24" spans="2:18">
      <c r="B24" s="93" t="s">
        <v>2785</v>
      </c>
      <c r="C24" s="96" t="s">
        <v>2460</v>
      </c>
      <c r="D24" s="95">
        <v>6869</v>
      </c>
      <c r="E24" s="95"/>
      <c r="F24" s="95" t="s">
        <v>455</v>
      </c>
      <c r="G24" s="105">
        <v>43555</v>
      </c>
      <c r="H24" s="95"/>
      <c r="I24" s="98">
        <v>3.490000000013052</v>
      </c>
      <c r="J24" s="96" t="s">
        <v>26</v>
      </c>
      <c r="K24" s="96" t="s">
        <v>131</v>
      </c>
      <c r="L24" s="97">
        <v>0</v>
      </c>
      <c r="M24" s="97">
        <v>5.7600000000232035E-2</v>
      </c>
      <c r="N24" s="98">
        <v>54927.771866000003</v>
      </c>
      <c r="O24" s="106">
        <v>100.43</v>
      </c>
      <c r="P24" s="98">
        <v>55.163961272000009</v>
      </c>
      <c r="Q24" s="99">
        <f t="shared" si="0"/>
        <v>7.4292230994709406E-4</v>
      </c>
      <c r="R24" s="99">
        <f>P24/'סכום נכסי הקרן'!$C$42</f>
        <v>2.7699329682412995E-5</v>
      </c>
    </row>
    <row r="25" spans="2:18">
      <c r="B25" s="93" t="s">
        <v>2785</v>
      </c>
      <c r="C25" s="96" t="s">
        <v>2460</v>
      </c>
      <c r="D25" s="95">
        <v>6870</v>
      </c>
      <c r="E25" s="95"/>
      <c r="F25" s="95" t="s">
        <v>455</v>
      </c>
      <c r="G25" s="105">
        <v>43555</v>
      </c>
      <c r="H25" s="95"/>
      <c r="I25" s="98">
        <v>5.1399999999982136</v>
      </c>
      <c r="J25" s="96" t="s">
        <v>26</v>
      </c>
      <c r="K25" s="96" t="s">
        <v>131</v>
      </c>
      <c r="L25" s="97">
        <v>0</v>
      </c>
      <c r="M25" s="97">
        <v>4.4599999999984555E-2</v>
      </c>
      <c r="N25" s="98">
        <v>653962.62268100015</v>
      </c>
      <c r="O25" s="106">
        <v>101.04</v>
      </c>
      <c r="P25" s="98">
        <v>660.76383393700019</v>
      </c>
      <c r="Q25" s="99">
        <f t="shared" si="0"/>
        <v>8.8988568354887547E-3</v>
      </c>
      <c r="R25" s="99">
        <f>P25/'סכום נכסי הקרן'!$C$42</f>
        <v>3.3178754491886367E-4</v>
      </c>
    </row>
    <row r="26" spans="2:18">
      <c r="B26" s="93" t="s">
        <v>2785</v>
      </c>
      <c r="C26" s="96" t="s">
        <v>2460</v>
      </c>
      <c r="D26" s="95">
        <v>6868</v>
      </c>
      <c r="E26" s="95"/>
      <c r="F26" s="95" t="s">
        <v>455</v>
      </c>
      <c r="G26" s="105">
        <v>43555</v>
      </c>
      <c r="H26" s="95"/>
      <c r="I26" s="98">
        <v>5.0499999999973086</v>
      </c>
      <c r="J26" s="96" t="s">
        <v>26</v>
      </c>
      <c r="K26" s="96" t="s">
        <v>131</v>
      </c>
      <c r="L26" s="97">
        <v>0</v>
      </c>
      <c r="M26" s="97">
        <v>5.0200000000001188E-2</v>
      </c>
      <c r="N26" s="98">
        <v>130561.95923400001</v>
      </c>
      <c r="O26" s="106">
        <v>128.1</v>
      </c>
      <c r="P26" s="98">
        <v>167.24985034900004</v>
      </c>
      <c r="Q26" s="99">
        <f t="shared" si="0"/>
        <v>2.252442397073708E-3</v>
      </c>
      <c r="R26" s="99">
        <f>P26/'סכום נכסי הקרן'!$C$42</f>
        <v>8.3980711996160562E-5</v>
      </c>
    </row>
    <row r="27" spans="2:18">
      <c r="B27" s="93" t="s">
        <v>2785</v>
      </c>
      <c r="C27" s="96" t="s">
        <v>2460</v>
      </c>
      <c r="D27" s="95">
        <v>6867</v>
      </c>
      <c r="E27" s="95"/>
      <c r="F27" s="95" t="s">
        <v>455</v>
      </c>
      <c r="G27" s="105">
        <v>43555</v>
      </c>
      <c r="H27" s="95"/>
      <c r="I27" s="98">
        <v>5.0900000000021608</v>
      </c>
      <c r="J27" s="96" t="s">
        <v>26</v>
      </c>
      <c r="K27" s="96" t="s">
        <v>131</v>
      </c>
      <c r="L27" s="97">
        <v>0</v>
      </c>
      <c r="M27" s="97">
        <v>4.9400000000038947E-2</v>
      </c>
      <c r="N27" s="98">
        <v>318357.51525700011</v>
      </c>
      <c r="O27" s="106">
        <v>117.74</v>
      </c>
      <c r="P27" s="98">
        <v>374.83409419100002</v>
      </c>
      <c r="Q27" s="99">
        <f t="shared" si="0"/>
        <v>5.0480894533701812E-3</v>
      </c>
      <c r="R27" s="99">
        <f>P27/'סכום נכסי הקרן'!$C$42</f>
        <v>1.8821442318130182E-4</v>
      </c>
    </row>
    <row r="28" spans="2:18">
      <c r="B28" s="93" t="s">
        <v>2785</v>
      </c>
      <c r="C28" s="96" t="s">
        <v>2460</v>
      </c>
      <c r="D28" s="95">
        <v>6866</v>
      </c>
      <c r="E28" s="95"/>
      <c r="F28" s="95" t="s">
        <v>455</v>
      </c>
      <c r="G28" s="105">
        <v>43555</v>
      </c>
      <c r="H28" s="95"/>
      <c r="I28" s="98">
        <v>5.8000000000033101</v>
      </c>
      <c r="J28" s="96" t="s">
        <v>26</v>
      </c>
      <c r="K28" s="96" t="s">
        <v>131</v>
      </c>
      <c r="L28" s="97">
        <v>0</v>
      </c>
      <c r="M28" s="97">
        <v>3.0000000000000009E-2</v>
      </c>
      <c r="N28" s="98">
        <v>478857.30401300004</v>
      </c>
      <c r="O28" s="106">
        <v>113.61</v>
      </c>
      <c r="P28" s="98">
        <v>544.02971779399991</v>
      </c>
      <c r="Q28" s="99">
        <f t="shared" si="0"/>
        <v>7.3267366103480442E-3</v>
      </c>
      <c r="R28" s="99">
        <f>P28/'סכום נכסי הקרן'!$C$42</f>
        <v>2.7317216100387128E-4</v>
      </c>
    </row>
    <row r="29" spans="2:18">
      <c r="B29" s="93" t="s">
        <v>2785</v>
      </c>
      <c r="C29" s="96" t="s">
        <v>2460</v>
      </c>
      <c r="D29" s="95">
        <v>6865</v>
      </c>
      <c r="E29" s="95"/>
      <c r="F29" s="95" t="s">
        <v>455</v>
      </c>
      <c r="G29" s="105">
        <v>43555</v>
      </c>
      <c r="H29" s="95"/>
      <c r="I29" s="98">
        <v>4.0699999999914347</v>
      </c>
      <c r="J29" s="96" t="s">
        <v>26</v>
      </c>
      <c r="K29" s="96" t="s">
        <v>131</v>
      </c>
      <c r="L29" s="97">
        <v>0</v>
      </c>
      <c r="M29" s="97">
        <v>2.5599999999950482E-2</v>
      </c>
      <c r="N29" s="98">
        <v>243611.58236900007</v>
      </c>
      <c r="O29" s="106">
        <v>122.68</v>
      </c>
      <c r="P29" s="98">
        <v>298.86271680800007</v>
      </c>
      <c r="Q29" s="99">
        <f t="shared" si="0"/>
        <v>4.0249426402371507E-3</v>
      </c>
      <c r="R29" s="99">
        <f>P29/'סכום נכסי הקרן'!$C$42</f>
        <v>1.5006712229798303E-4</v>
      </c>
    </row>
    <row r="30" spans="2:18">
      <c r="B30" s="93" t="s">
        <v>2785</v>
      </c>
      <c r="C30" s="96" t="s">
        <v>2460</v>
      </c>
      <c r="D30" s="95">
        <v>5212</v>
      </c>
      <c r="E30" s="95"/>
      <c r="F30" s="95" t="s">
        <v>455</v>
      </c>
      <c r="G30" s="105">
        <v>42643</v>
      </c>
      <c r="H30" s="95"/>
      <c r="I30" s="98">
        <v>6.7600000000060545</v>
      </c>
      <c r="J30" s="96" t="s">
        <v>26</v>
      </c>
      <c r="K30" s="96" t="s">
        <v>131</v>
      </c>
      <c r="L30" s="97">
        <v>0</v>
      </c>
      <c r="M30" s="97">
        <v>4.7600000000027273E-2</v>
      </c>
      <c r="N30" s="98">
        <v>603755.65143699991</v>
      </c>
      <c r="O30" s="106">
        <v>99.57</v>
      </c>
      <c r="P30" s="98">
        <v>601.1595021610002</v>
      </c>
      <c r="Q30" s="99">
        <f t="shared" si="0"/>
        <v>8.0961337020368594E-3</v>
      </c>
      <c r="R30" s="99">
        <f>P30/'סכום נכסי הקרן'!$C$42</f>
        <v>3.018585840847664E-4</v>
      </c>
    </row>
    <row r="31" spans="2:18">
      <c r="B31" s="93" t="s">
        <v>2785</v>
      </c>
      <c r="C31" s="96" t="s">
        <v>2460</v>
      </c>
      <c r="D31" s="95">
        <v>5211</v>
      </c>
      <c r="E31" s="95"/>
      <c r="F31" s="95" t="s">
        <v>455</v>
      </c>
      <c r="G31" s="105">
        <v>42643</v>
      </c>
      <c r="H31" s="95"/>
      <c r="I31" s="98">
        <v>4.6000000000047958</v>
      </c>
      <c r="J31" s="96" t="s">
        <v>26</v>
      </c>
      <c r="K31" s="96" t="s">
        <v>131</v>
      </c>
      <c r="L31" s="97">
        <v>0</v>
      </c>
      <c r="M31" s="97">
        <v>4.7700000000054282E-2</v>
      </c>
      <c r="N31" s="98">
        <v>475469.16332500009</v>
      </c>
      <c r="O31" s="106">
        <v>96.47</v>
      </c>
      <c r="P31" s="98">
        <v>458.68510186300006</v>
      </c>
      <c r="Q31" s="99">
        <f t="shared" si="0"/>
        <v>6.1773554247516313E-3</v>
      </c>
      <c r="R31" s="99">
        <f>P31/'סכום נכסי הקרן'!$C$42</f>
        <v>2.3031830136831263E-4</v>
      </c>
    </row>
    <row r="32" spans="2:18">
      <c r="B32" s="93" t="s">
        <v>2785</v>
      </c>
      <c r="C32" s="96" t="s">
        <v>2460</v>
      </c>
      <c r="D32" s="95">
        <v>6027</v>
      </c>
      <c r="E32" s="95"/>
      <c r="F32" s="95" t="s">
        <v>455</v>
      </c>
      <c r="G32" s="105">
        <v>43100</v>
      </c>
      <c r="H32" s="95"/>
      <c r="I32" s="98">
        <v>7.9399999999952655</v>
      </c>
      <c r="J32" s="96" t="s">
        <v>26</v>
      </c>
      <c r="K32" s="96" t="s">
        <v>131</v>
      </c>
      <c r="L32" s="97">
        <v>0</v>
      </c>
      <c r="M32" s="97">
        <v>4.6099999999967271E-2</v>
      </c>
      <c r="N32" s="98">
        <v>1009829.6915350002</v>
      </c>
      <c r="O32" s="106">
        <v>100.83</v>
      </c>
      <c r="P32" s="98">
        <v>1018.2112779530003</v>
      </c>
      <c r="Q32" s="99">
        <f t="shared" si="0"/>
        <v>1.3712791053948179E-2</v>
      </c>
      <c r="R32" s="99">
        <f>P32/'סכום נכסי הקרן'!$C$42</f>
        <v>5.1127165678522093E-4</v>
      </c>
    </row>
    <row r="33" spans="2:18">
      <c r="B33" s="93" t="s">
        <v>2785</v>
      </c>
      <c r="C33" s="96" t="s">
        <v>2460</v>
      </c>
      <c r="D33" s="95">
        <v>5025</v>
      </c>
      <c r="E33" s="95"/>
      <c r="F33" s="95" t="s">
        <v>455</v>
      </c>
      <c r="G33" s="105">
        <v>42551</v>
      </c>
      <c r="H33" s="95"/>
      <c r="I33" s="98">
        <v>7.3999999999968171</v>
      </c>
      <c r="J33" s="96" t="s">
        <v>26</v>
      </c>
      <c r="K33" s="96" t="s">
        <v>131</v>
      </c>
      <c r="L33" s="97">
        <v>0</v>
      </c>
      <c r="M33" s="97">
        <v>4.9599999999968183E-2</v>
      </c>
      <c r="N33" s="98">
        <v>636088.7700560001</v>
      </c>
      <c r="O33" s="106">
        <v>98.81</v>
      </c>
      <c r="P33" s="98">
        <v>628.51931370000023</v>
      </c>
      <c r="Q33" s="99">
        <f t="shared" si="0"/>
        <v>8.4646027880049147E-3</v>
      </c>
      <c r="R33" s="99">
        <f>P33/'סכום נכסי הקרן'!$C$42</f>
        <v>3.1559669176218071E-4</v>
      </c>
    </row>
    <row r="34" spans="2:18">
      <c r="B34" s="93" t="s">
        <v>2785</v>
      </c>
      <c r="C34" s="96" t="s">
        <v>2460</v>
      </c>
      <c r="D34" s="95">
        <v>5024</v>
      </c>
      <c r="E34" s="95"/>
      <c r="F34" s="95" t="s">
        <v>455</v>
      </c>
      <c r="G34" s="105">
        <v>42551</v>
      </c>
      <c r="H34" s="95"/>
      <c r="I34" s="98">
        <v>5.4900000000039935</v>
      </c>
      <c r="J34" s="96" t="s">
        <v>26</v>
      </c>
      <c r="K34" s="96" t="s">
        <v>131</v>
      </c>
      <c r="L34" s="97">
        <v>0</v>
      </c>
      <c r="M34" s="97">
        <v>4.7100000000037986E-2</v>
      </c>
      <c r="N34" s="98">
        <v>415786.88190600002</v>
      </c>
      <c r="O34" s="106">
        <v>98.77</v>
      </c>
      <c r="P34" s="98">
        <v>410.67270326400006</v>
      </c>
      <c r="Q34" s="99">
        <f t="shared" si="0"/>
        <v>5.53074700050537E-3</v>
      </c>
      <c r="R34" s="99">
        <f>P34/'סכום נכסי הקרן'!$C$42</f>
        <v>2.0620996637982881E-4</v>
      </c>
    </row>
    <row r="35" spans="2:18">
      <c r="B35" s="93" t="s">
        <v>2785</v>
      </c>
      <c r="C35" s="96" t="s">
        <v>2460</v>
      </c>
      <c r="D35" s="95">
        <v>6026</v>
      </c>
      <c r="E35" s="95"/>
      <c r="F35" s="95" t="s">
        <v>455</v>
      </c>
      <c r="G35" s="105">
        <v>43100</v>
      </c>
      <c r="H35" s="95"/>
      <c r="I35" s="98">
        <v>6.2200000000012317</v>
      </c>
      <c r="J35" s="96" t="s">
        <v>26</v>
      </c>
      <c r="K35" s="96" t="s">
        <v>131</v>
      </c>
      <c r="L35" s="97">
        <v>0</v>
      </c>
      <c r="M35" s="97">
        <v>4.5600000000009591E-2</v>
      </c>
      <c r="N35" s="98">
        <v>1221497.7738270003</v>
      </c>
      <c r="O35" s="106">
        <v>95.83</v>
      </c>
      <c r="P35" s="98">
        <v>1170.561316648</v>
      </c>
      <c r="Q35" s="99">
        <f t="shared" si="0"/>
        <v>1.5764569788795275E-2</v>
      </c>
      <c r="R35" s="99">
        <f>P35/'סכום נכסי הקרן'!$C$42</f>
        <v>5.8777076692224342E-4</v>
      </c>
    </row>
    <row r="36" spans="2:18">
      <c r="B36" s="93" t="s">
        <v>2785</v>
      </c>
      <c r="C36" s="96" t="s">
        <v>2460</v>
      </c>
      <c r="D36" s="95">
        <v>5023</v>
      </c>
      <c r="E36" s="95"/>
      <c r="F36" s="95" t="s">
        <v>455</v>
      </c>
      <c r="G36" s="105">
        <v>42551</v>
      </c>
      <c r="H36" s="95"/>
      <c r="I36" s="98">
        <v>7.5800000000086856</v>
      </c>
      <c r="J36" s="96" t="s">
        <v>26</v>
      </c>
      <c r="K36" s="96" t="s">
        <v>131</v>
      </c>
      <c r="L36" s="97">
        <v>0</v>
      </c>
      <c r="M36" s="97">
        <v>4.0200000000051063E-2</v>
      </c>
      <c r="N36" s="98">
        <v>631555.83733800007</v>
      </c>
      <c r="O36" s="106">
        <v>107.91</v>
      </c>
      <c r="P36" s="98">
        <v>681.51159882600007</v>
      </c>
      <c r="Q36" s="99">
        <f t="shared" si="0"/>
        <v>9.1782779840457358E-3</v>
      </c>
      <c r="R36" s="99">
        <f>P36/'סכום נכסי הקרן'!$C$42</f>
        <v>3.4220556361407484E-4</v>
      </c>
    </row>
    <row r="37" spans="2:18">
      <c r="B37" s="93" t="s">
        <v>2785</v>
      </c>
      <c r="C37" s="96" t="s">
        <v>2460</v>
      </c>
      <c r="D37" s="95">
        <v>5210</v>
      </c>
      <c r="E37" s="95"/>
      <c r="F37" s="95" t="s">
        <v>455</v>
      </c>
      <c r="G37" s="105">
        <v>42643</v>
      </c>
      <c r="H37" s="95"/>
      <c r="I37" s="98">
        <v>7.0099999999994429</v>
      </c>
      <c r="J37" s="96" t="s">
        <v>26</v>
      </c>
      <c r="K37" s="96" t="s">
        <v>131</v>
      </c>
      <c r="L37" s="97">
        <v>0</v>
      </c>
      <c r="M37" s="97">
        <v>3.1500000000009264E-2</v>
      </c>
      <c r="N37" s="98">
        <v>477842.26603100006</v>
      </c>
      <c r="O37" s="106">
        <v>112.94</v>
      </c>
      <c r="P37" s="98">
        <v>539.67482633000009</v>
      </c>
      <c r="Q37" s="99">
        <f t="shared" si="0"/>
        <v>7.2680869783890382E-3</v>
      </c>
      <c r="R37" s="99">
        <f>P37/'סכום נכסי הקרן'!$C$42</f>
        <v>2.7098545120981437E-4</v>
      </c>
    </row>
    <row r="38" spans="2:18">
      <c r="B38" s="93" t="s">
        <v>2785</v>
      </c>
      <c r="C38" s="96" t="s">
        <v>2460</v>
      </c>
      <c r="D38" s="95">
        <v>6025</v>
      </c>
      <c r="E38" s="95"/>
      <c r="F38" s="95" t="s">
        <v>455</v>
      </c>
      <c r="G38" s="105">
        <v>43100</v>
      </c>
      <c r="H38" s="95"/>
      <c r="I38" s="98">
        <v>8.3299999999940191</v>
      </c>
      <c r="J38" s="96" t="s">
        <v>26</v>
      </c>
      <c r="K38" s="96" t="s">
        <v>131</v>
      </c>
      <c r="L38" s="97">
        <v>0</v>
      </c>
      <c r="M38" s="97">
        <v>3.2499999999974778E-2</v>
      </c>
      <c r="N38" s="98">
        <v>608887.70475299994</v>
      </c>
      <c r="O38" s="106">
        <v>113.97</v>
      </c>
      <c r="P38" s="98">
        <v>671.69788051099999</v>
      </c>
      <c r="Q38" s="99">
        <f t="shared" si="0"/>
        <v>9.0461114370532034E-3</v>
      </c>
      <c r="R38" s="99">
        <f>P38/'סכום נכסי הקרן'!$C$42</f>
        <v>3.3727782795569497E-4</v>
      </c>
    </row>
    <row r="39" spans="2:18">
      <c r="B39" s="93" t="s">
        <v>2785</v>
      </c>
      <c r="C39" s="96" t="s">
        <v>2460</v>
      </c>
      <c r="D39" s="95">
        <v>5022</v>
      </c>
      <c r="E39" s="95"/>
      <c r="F39" s="95" t="s">
        <v>455</v>
      </c>
      <c r="G39" s="105">
        <v>42551</v>
      </c>
      <c r="H39" s="95"/>
      <c r="I39" s="98">
        <v>6.9899999999932652</v>
      </c>
      <c r="J39" s="96" t="s">
        <v>26</v>
      </c>
      <c r="K39" s="96" t="s">
        <v>131</v>
      </c>
      <c r="L39" s="97">
        <v>0</v>
      </c>
      <c r="M39" s="97">
        <v>2.2999999999973392E-2</v>
      </c>
      <c r="N39" s="98">
        <v>425453.87635100004</v>
      </c>
      <c r="O39" s="106">
        <v>114.85</v>
      </c>
      <c r="P39" s="98">
        <v>488.63364767100018</v>
      </c>
      <c r="Q39" s="99">
        <f t="shared" si="0"/>
        <v>6.5806883674590852E-3</v>
      </c>
      <c r="R39" s="99">
        <f>P39/'סכום נכסי הקרן'!$C$42</f>
        <v>2.4535628313605249E-4</v>
      </c>
    </row>
    <row r="40" spans="2:18">
      <c r="B40" s="93" t="s">
        <v>2785</v>
      </c>
      <c r="C40" s="96" t="s">
        <v>2460</v>
      </c>
      <c r="D40" s="95">
        <v>6024</v>
      </c>
      <c r="E40" s="95"/>
      <c r="F40" s="95" t="s">
        <v>455</v>
      </c>
      <c r="G40" s="105">
        <v>43100</v>
      </c>
      <c r="H40" s="95"/>
      <c r="I40" s="98">
        <v>7.4300000000002644</v>
      </c>
      <c r="J40" s="96" t="s">
        <v>26</v>
      </c>
      <c r="K40" s="96" t="s">
        <v>131</v>
      </c>
      <c r="L40" s="97">
        <v>0</v>
      </c>
      <c r="M40" s="97">
        <v>1.6900000000011673E-2</v>
      </c>
      <c r="N40" s="98">
        <v>442296.37277000007</v>
      </c>
      <c r="O40" s="106">
        <v>120.12</v>
      </c>
      <c r="P40" s="98">
        <v>531.2864561020001</v>
      </c>
      <c r="Q40" s="99">
        <f t="shared" si="0"/>
        <v>7.1551163496890949E-3</v>
      </c>
      <c r="R40" s="99">
        <f>P40/'סכום נכסי הקרן'!$C$42</f>
        <v>2.6677342170566332E-4</v>
      </c>
    </row>
    <row r="41" spans="2:18">
      <c r="B41" s="93" t="s">
        <v>2785</v>
      </c>
      <c r="C41" s="96" t="s">
        <v>2460</v>
      </c>
      <c r="D41" s="95">
        <v>5209</v>
      </c>
      <c r="E41" s="95"/>
      <c r="F41" s="95" t="s">
        <v>455</v>
      </c>
      <c r="G41" s="105">
        <v>42643</v>
      </c>
      <c r="H41" s="95"/>
      <c r="I41" s="98">
        <v>6.0400000000032179</v>
      </c>
      <c r="J41" s="96" t="s">
        <v>26</v>
      </c>
      <c r="K41" s="96" t="s">
        <v>131</v>
      </c>
      <c r="L41" s="97">
        <v>0</v>
      </c>
      <c r="M41" s="97">
        <v>2.0800000000010727E-2</v>
      </c>
      <c r="N41" s="98">
        <v>323688.28645300004</v>
      </c>
      <c r="O41" s="106">
        <v>115.24</v>
      </c>
      <c r="P41" s="98">
        <v>373.01848971999999</v>
      </c>
      <c r="Q41" s="99">
        <f t="shared" si="0"/>
        <v>5.0236377454717079E-3</v>
      </c>
      <c r="R41" s="99">
        <f>P41/'סכום נכסי הקרן'!$C$42</f>
        <v>1.8730275865149913E-4</v>
      </c>
    </row>
    <row r="42" spans="2:18">
      <c r="B42" s="100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8"/>
      <c r="O42" s="106"/>
      <c r="P42" s="95"/>
      <c r="Q42" s="99"/>
      <c r="R42" s="95"/>
    </row>
    <row r="43" spans="2:18">
      <c r="B43" s="92" t="s">
        <v>35</v>
      </c>
      <c r="C43" s="88"/>
      <c r="D43" s="87"/>
      <c r="E43" s="87"/>
      <c r="F43" s="87"/>
      <c r="G43" s="107"/>
      <c r="H43" s="87"/>
      <c r="I43" s="90">
        <v>5.4587970141466684</v>
      </c>
      <c r="J43" s="88"/>
      <c r="K43" s="88"/>
      <c r="L43" s="89"/>
      <c r="M43" s="89">
        <v>4.526964125055067E-2</v>
      </c>
      <c r="N43" s="90"/>
      <c r="O43" s="108"/>
      <c r="P43" s="90">
        <f>SUM(P44:P260)</f>
        <v>59630.21158058304</v>
      </c>
      <c r="Q43" s="91">
        <f t="shared" si="0"/>
        <v>0.8030716704996077</v>
      </c>
      <c r="R43" s="91">
        <f>P43/'סכום נכסי הקרן'!$C$42</f>
        <v>2.9941955789911434E-2</v>
      </c>
    </row>
    <row r="44" spans="2:18">
      <c r="B44" s="93" t="s">
        <v>2786</v>
      </c>
      <c r="C44" s="96" t="s">
        <v>2471</v>
      </c>
      <c r="D44" s="95" t="s">
        <v>2472</v>
      </c>
      <c r="E44" s="95"/>
      <c r="F44" s="95" t="s">
        <v>279</v>
      </c>
      <c r="G44" s="105">
        <v>42368</v>
      </c>
      <c r="H44" s="95" t="s">
        <v>258</v>
      </c>
      <c r="I44" s="98">
        <v>7.1299999999734549</v>
      </c>
      <c r="J44" s="96" t="s">
        <v>127</v>
      </c>
      <c r="K44" s="96" t="s">
        <v>131</v>
      </c>
      <c r="L44" s="97">
        <v>3.1699999999999999E-2</v>
      </c>
      <c r="M44" s="97">
        <v>2.2099999999952109E-2</v>
      </c>
      <c r="N44" s="98">
        <v>103131.82485600001</v>
      </c>
      <c r="O44" s="106">
        <v>119.45</v>
      </c>
      <c r="P44" s="98">
        <v>123.19095917900002</v>
      </c>
      <c r="Q44" s="99">
        <f t="shared" si="0"/>
        <v>1.6590779532055656E-3</v>
      </c>
      <c r="R44" s="99">
        <f>P44/'סכום נכסי הקרן'!$C$42</f>
        <v>6.1857540929059656E-5</v>
      </c>
    </row>
    <row r="45" spans="2:18">
      <c r="B45" s="93" t="s">
        <v>2786</v>
      </c>
      <c r="C45" s="96" t="s">
        <v>2471</v>
      </c>
      <c r="D45" s="95" t="s">
        <v>2473</v>
      </c>
      <c r="E45" s="95"/>
      <c r="F45" s="95" t="s">
        <v>279</v>
      </c>
      <c r="G45" s="105">
        <v>42388</v>
      </c>
      <c r="H45" s="95" t="s">
        <v>258</v>
      </c>
      <c r="I45" s="98">
        <v>7.1199999999905028</v>
      </c>
      <c r="J45" s="96" t="s">
        <v>127</v>
      </c>
      <c r="K45" s="96" t="s">
        <v>131</v>
      </c>
      <c r="L45" s="97">
        <v>3.1899999999999998E-2</v>
      </c>
      <c r="M45" s="97">
        <v>2.2199999999951352E-2</v>
      </c>
      <c r="N45" s="98">
        <v>144384.55586000005</v>
      </c>
      <c r="O45" s="106">
        <v>119.6</v>
      </c>
      <c r="P45" s="98">
        <v>172.68392872200005</v>
      </c>
      <c r="Q45" s="99">
        <f t="shared" si="0"/>
        <v>2.3256260112343515E-3</v>
      </c>
      <c r="R45" s="99">
        <f>P45/'סכום נכסי הקרן'!$C$42</f>
        <v>8.6709310974606267E-5</v>
      </c>
    </row>
    <row r="46" spans="2:18">
      <c r="B46" s="93" t="s">
        <v>2786</v>
      </c>
      <c r="C46" s="96" t="s">
        <v>2471</v>
      </c>
      <c r="D46" s="95" t="s">
        <v>2474</v>
      </c>
      <c r="E46" s="95"/>
      <c r="F46" s="95" t="s">
        <v>279</v>
      </c>
      <c r="G46" s="105">
        <v>42509</v>
      </c>
      <c r="H46" s="95" t="s">
        <v>258</v>
      </c>
      <c r="I46" s="98">
        <v>7.1800000000245072</v>
      </c>
      <c r="J46" s="96" t="s">
        <v>127</v>
      </c>
      <c r="K46" s="96" t="s">
        <v>131</v>
      </c>
      <c r="L46" s="97">
        <v>2.7400000000000001E-2</v>
      </c>
      <c r="M46" s="97">
        <v>2.3900000000050464E-2</v>
      </c>
      <c r="N46" s="98">
        <v>144384.55586000005</v>
      </c>
      <c r="O46" s="106">
        <v>115.29</v>
      </c>
      <c r="P46" s="98">
        <v>166.46096074400003</v>
      </c>
      <c r="Q46" s="99">
        <f t="shared" si="0"/>
        <v>2.2418180025573315E-3</v>
      </c>
      <c r="R46" s="99">
        <f>P46/'סכום נכסי הקרן'!$C$42</f>
        <v>8.3584589006656997E-5</v>
      </c>
    </row>
    <row r="47" spans="2:18">
      <c r="B47" s="93" t="s">
        <v>2786</v>
      </c>
      <c r="C47" s="96" t="s">
        <v>2471</v>
      </c>
      <c r="D47" s="95" t="s">
        <v>2475</v>
      </c>
      <c r="E47" s="95"/>
      <c r="F47" s="95" t="s">
        <v>279</v>
      </c>
      <c r="G47" s="105">
        <v>42723</v>
      </c>
      <c r="H47" s="95" t="s">
        <v>258</v>
      </c>
      <c r="I47" s="98">
        <v>7.0799999998837766</v>
      </c>
      <c r="J47" s="96" t="s">
        <v>127</v>
      </c>
      <c r="K47" s="96" t="s">
        <v>131</v>
      </c>
      <c r="L47" s="97">
        <v>3.15E-2</v>
      </c>
      <c r="M47" s="97">
        <v>2.5499999999688688E-2</v>
      </c>
      <c r="N47" s="98">
        <v>20626.364690000006</v>
      </c>
      <c r="O47" s="106">
        <v>116.8</v>
      </c>
      <c r="P47" s="98">
        <v>24.091594685000004</v>
      </c>
      <c r="Q47" s="99">
        <f t="shared" si="0"/>
        <v>3.244542770494267E-4</v>
      </c>
      <c r="R47" s="99">
        <f>P47/'סכום נכסי הקרן'!$C$42</f>
        <v>1.2097046846662931E-5</v>
      </c>
    </row>
    <row r="48" spans="2:18">
      <c r="B48" s="93" t="s">
        <v>2786</v>
      </c>
      <c r="C48" s="96" t="s">
        <v>2471</v>
      </c>
      <c r="D48" s="95" t="s">
        <v>2476</v>
      </c>
      <c r="E48" s="95"/>
      <c r="F48" s="95" t="s">
        <v>279</v>
      </c>
      <c r="G48" s="105">
        <v>42918</v>
      </c>
      <c r="H48" s="95" t="s">
        <v>258</v>
      </c>
      <c r="I48" s="98">
        <v>7.0500000000263361</v>
      </c>
      <c r="J48" s="96" t="s">
        <v>127</v>
      </c>
      <c r="K48" s="96" t="s">
        <v>131</v>
      </c>
      <c r="L48" s="97">
        <v>3.1899999999999998E-2</v>
      </c>
      <c r="M48" s="97">
        <v>2.8300000000124025E-2</v>
      </c>
      <c r="N48" s="98">
        <v>103131.82485600001</v>
      </c>
      <c r="O48" s="106">
        <v>114.14</v>
      </c>
      <c r="P48" s="98">
        <v>117.71466653800002</v>
      </c>
      <c r="Q48" s="99">
        <f t="shared" si="0"/>
        <v>1.5853258171191556E-3</v>
      </c>
      <c r="R48" s="99">
        <f>P48/'סכום נכסי הקרן'!$C$42</f>
        <v>5.9107745015156983E-5</v>
      </c>
    </row>
    <row r="49" spans="2:18">
      <c r="B49" s="93" t="s">
        <v>2786</v>
      </c>
      <c r="C49" s="96" t="s">
        <v>2471</v>
      </c>
      <c r="D49" s="95" t="s">
        <v>2477</v>
      </c>
      <c r="E49" s="95"/>
      <c r="F49" s="95" t="s">
        <v>279</v>
      </c>
      <c r="G49" s="105">
        <v>43915</v>
      </c>
      <c r="H49" s="95" t="s">
        <v>258</v>
      </c>
      <c r="I49" s="98">
        <v>7.0700000000193759</v>
      </c>
      <c r="J49" s="96" t="s">
        <v>127</v>
      </c>
      <c r="K49" s="96" t="s">
        <v>131</v>
      </c>
      <c r="L49" s="97">
        <v>2.6600000000000002E-2</v>
      </c>
      <c r="M49" s="97">
        <v>3.4700000000105688E-2</v>
      </c>
      <c r="N49" s="98">
        <v>217119.63231900003</v>
      </c>
      <c r="O49" s="106">
        <v>104.59</v>
      </c>
      <c r="P49" s="98">
        <v>227.08540428000001</v>
      </c>
      <c r="Q49" s="99">
        <f t="shared" si="0"/>
        <v>3.058279521862385E-3</v>
      </c>
      <c r="R49" s="99">
        <f>P49/'סכום נכסי הקרן'!$C$42</f>
        <v>1.1402577578141546E-4</v>
      </c>
    </row>
    <row r="50" spans="2:18">
      <c r="B50" s="93" t="s">
        <v>2786</v>
      </c>
      <c r="C50" s="96" t="s">
        <v>2471</v>
      </c>
      <c r="D50" s="95" t="s">
        <v>2478</v>
      </c>
      <c r="E50" s="95"/>
      <c r="F50" s="95" t="s">
        <v>279</v>
      </c>
      <c r="G50" s="105">
        <v>44168</v>
      </c>
      <c r="H50" s="95" t="s">
        <v>258</v>
      </c>
      <c r="I50" s="98">
        <v>7.2000000000178304</v>
      </c>
      <c r="J50" s="96" t="s">
        <v>127</v>
      </c>
      <c r="K50" s="96" t="s">
        <v>131</v>
      </c>
      <c r="L50" s="97">
        <v>1.89E-2</v>
      </c>
      <c r="M50" s="97">
        <v>3.7200000000106974E-2</v>
      </c>
      <c r="N50" s="98">
        <v>219897.28187600005</v>
      </c>
      <c r="O50" s="106">
        <v>96.92</v>
      </c>
      <c r="P50" s="98">
        <v>213.12444452600005</v>
      </c>
      <c r="Q50" s="99">
        <f t="shared" si="0"/>
        <v>2.870259875876871E-3</v>
      </c>
      <c r="R50" s="99">
        <f>P50/'סכום נכסי הקרן'!$C$42</f>
        <v>1.0701559707067756E-4</v>
      </c>
    </row>
    <row r="51" spans="2:18">
      <c r="B51" s="93" t="s">
        <v>2786</v>
      </c>
      <c r="C51" s="96" t="s">
        <v>2471</v>
      </c>
      <c r="D51" s="95" t="s">
        <v>2479</v>
      </c>
      <c r="E51" s="95"/>
      <c r="F51" s="95" t="s">
        <v>279</v>
      </c>
      <c r="G51" s="105">
        <v>44277</v>
      </c>
      <c r="H51" s="95" t="s">
        <v>258</v>
      </c>
      <c r="I51" s="98">
        <v>7.1100000000041064</v>
      </c>
      <c r="J51" s="96" t="s">
        <v>127</v>
      </c>
      <c r="K51" s="96" t="s">
        <v>131</v>
      </c>
      <c r="L51" s="97">
        <v>1.9E-2</v>
      </c>
      <c r="M51" s="97">
        <v>4.5400000000020847E-2</v>
      </c>
      <c r="N51" s="98">
        <v>334391.22008700005</v>
      </c>
      <c r="O51" s="106">
        <v>91.77</v>
      </c>
      <c r="P51" s="98">
        <v>306.87083853400003</v>
      </c>
      <c r="Q51" s="99">
        <f t="shared" si="0"/>
        <v>4.1327922607834761E-3</v>
      </c>
      <c r="R51" s="99">
        <f>P51/'סכום נכסי הקרן'!$C$42</f>
        <v>1.5408821865710106E-4</v>
      </c>
    </row>
    <row r="52" spans="2:18">
      <c r="B52" s="93" t="s">
        <v>2787</v>
      </c>
      <c r="C52" s="96" t="s">
        <v>2471</v>
      </c>
      <c r="D52" s="95" t="s">
        <v>2480</v>
      </c>
      <c r="E52" s="95"/>
      <c r="F52" s="95" t="s">
        <v>287</v>
      </c>
      <c r="G52" s="105">
        <v>42122</v>
      </c>
      <c r="H52" s="95" t="s">
        <v>129</v>
      </c>
      <c r="I52" s="98">
        <v>4.3199999999998147</v>
      </c>
      <c r="J52" s="96" t="s">
        <v>268</v>
      </c>
      <c r="K52" s="96" t="s">
        <v>131</v>
      </c>
      <c r="L52" s="97">
        <v>2.98E-2</v>
      </c>
      <c r="M52" s="97">
        <v>2.4699999999997928E-2</v>
      </c>
      <c r="N52" s="98">
        <v>2064871.5828260004</v>
      </c>
      <c r="O52" s="106">
        <v>114.49</v>
      </c>
      <c r="P52" s="98">
        <v>2364.0713834670005</v>
      </c>
      <c r="Q52" s="99">
        <f t="shared" si="0"/>
        <v>3.1838202561725669E-2</v>
      </c>
      <c r="R52" s="99">
        <f>P52/'סכום נכסי הקרן'!$C$42</f>
        <v>1.1870647272868788E-3</v>
      </c>
    </row>
    <row r="53" spans="2:18">
      <c r="B53" s="93" t="s">
        <v>2788</v>
      </c>
      <c r="C53" s="96" t="s">
        <v>2471</v>
      </c>
      <c r="D53" s="95" t="s">
        <v>2481</v>
      </c>
      <c r="E53" s="95"/>
      <c r="F53" s="95" t="s">
        <v>2462</v>
      </c>
      <c r="G53" s="105">
        <v>40742</v>
      </c>
      <c r="H53" s="95" t="s">
        <v>2459</v>
      </c>
      <c r="I53" s="98">
        <v>3.1899999999984927</v>
      </c>
      <c r="J53" s="96" t="s">
        <v>261</v>
      </c>
      <c r="K53" s="96" t="s">
        <v>131</v>
      </c>
      <c r="L53" s="97">
        <v>4.4999999999999998E-2</v>
      </c>
      <c r="M53" s="97">
        <v>1.6999999999994804E-2</v>
      </c>
      <c r="N53" s="98">
        <v>765956.02913100005</v>
      </c>
      <c r="O53" s="106">
        <v>125.59</v>
      </c>
      <c r="P53" s="98">
        <v>961.96419865500002</v>
      </c>
      <c r="Q53" s="99">
        <f t="shared" si="0"/>
        <v>1.2955281819362846E-2</v>
      </c>
      <c r="R53" s="99">
        <f>P53/'סכום נכסי הקרן'!$C$42</f>
        <v>4.8302846399734286E-4</v>
      </c>
    </row>
    <row r="54" spans="2:18">
      <c r="B54" s="93" t="s">
        <v>2789</v>
      </c>
      <c r="C54" s="96" t="s">
        <v>2471</v>
      </c>
      <c r="D54" s="95" t="s">
        <v>2482</v>
      </c>
      <c r="E54" s="95"/>
      <c r="F54" s="95" t="s">
        <v>345</v>
      </c>
      <c r="G54" s="105">
        <v>43431</v>
      </c>
      <c r="H54" s="95" t="s">
        <v>258</v>
      </c>
      <c r="I54" s="98">
        <v>7.9300000000391693</v>
      </c>
      <c r="J54" s="96" t="s">
        <v>268</v>
      </c>
      <c r="K54" s="96" t="s">
        <v>131</v>
      </c>
      <c r="L54" s="97">
        <v>3.6600000000000001E-2</v>
      </c>
      <c r="M54" s="97">
        <v>3.2700000000210915E-2</v>
      </c>
      <c r="N54" s="98">
        <v>64290.554726000009</v>
      </c>
      <c r="O54" s="106">
        <v>113.57</v>
      </c>
      <c r="P54" s="98">
        <v>73.014783798000025</v>
      </c>
      <c r="Q54" s="99">
        <f t="shared" si="0"/>
        <v>9.8332879997562882E-4</v>
      </c>
      <c r="R54" s="99">
        <f>P54/'סכום נכסי הקרן'!$C$42</f>
        <v>3.6662714596195343E-5</v>
      </c>
    </row>
    <row r="55" spans="2:18">
      <c r="B55" s="93" t="s">
        <v>2789</v>
      </c>
      <c r="C55" s="96" t="s">
        <v>2471</v>
      </c>
      <c r="D55" s="95" t="s">
        <v>2483</v>
      </c>
      <c r="E55" s="95"/>
      <c r="F55" s="95" t="s">
        <v>345</v>
      </c>
      <c r="G55" s="105">
        <v>43276</v>
      </c>
      <c r="H55" s="95" t="s">
        <v>258</v>
      </c>
      <c r="I55" s="98">
        <v>7.9900000000600819</v>
      </c>
      <c r="J55" s="96" t="s">
        <v>268</v>
      </c>
      <c r="K55" s="96" t="s">
        <v>131</v>
      </c>
      <c r="L55" s="97">
        <v>3.2599999999999997E-2</v>
      </c>
      <c r="M55" s="97">
        <v>3.3600000000244309E-2</v>
      </c>
      <c r="N55" s="98">
        <v>64054.54404500001</v>
      </c>
      <c r="O55" s="106">
        <v>109.91</v>
      </c>
      <c r="P55" s="98">
        <v>70.402353223000006</v>
      </c>
      <c r="Q55" s="99">
        <f t="shared" si="0"/>
        <v>9.4814581252145285E-4</v>
      </c>
      <c r="R55" s="99">
        <f>P55/'סכום נכסי הקרן'!$C$42</f>
        <v>3.5350941944254358E-5</v>
      </c>
    </row>
    <row r="56" spans="2:18">
      <c r="B56" s="93" t="s">
        <v>2789</v>
      </c>
      <c r="C56" s="96" t="s">
        <v>2471</v>
      </c>
      <c r="D56" s="95" t="s">
        <v>2484</v>
      </c>
      <c r="E56" s="95"/>
      <c r="F56" s="95" t="s">
        <v>345</v>
      </c>
      <c r="G56" s="105">
        <v>43222</v>
      </c>
      <c r="H56" s="95" t="s">
        <v>258</v>
      </c>
      <c r="I56" s="98">
        <v>8.0000000000000018</v>
      </c>
      <c r="J56" s="96" t="s">
        <v>268</v>
      </c>
      <c r="K56" s="96" t="s">
        <v>131</v>
      </c>
      <c r="L56" s="97">
        <v>3.2199999999999999E-2</v>
      </c>
      <c r="M56" s="97">
        <v>3.3700000000011825E-2</v>
      </c>
      <c r="N56" s="98">
        <v>306095.44592700008</v>
      </c>
      <c r="O56" s="106">
        <v>110.48</v>
      </c>
      <c r="P56" s="98">
        <v>338.17425508000002</v>
      </c>
      <c r="Q56" s="99">
        <f t="shared" si="0"/>
        <v>4.5543719659631079E-3</v>
      </c>
      <c r="R56" s="99">
        <f>P56/'סכום נכסי הקרן'!$C$42</f>
        <v>1.6980651797970006E-4</v>
      </c>
    </row>
    <row r="57" spans="2:18">
      <c r="B57" s="93" t="s">
        <v>2789</v>
      </c>
      <c r="C57" s="96" t="s">
        <v>2471</v>
      </c>
      <c r="D57" s="95" t="s">
        <v>2485</v>
      </c>
      <c r="E57" s="95"/>
      <c r="F57" s="95" t="s">
        <v>345</v>
      </c>
      <c r="G57" s="105">
        <v>43922</v>
      </c>
      <c r="H57" s="95" t="s">
        <v>258</v>
      </c>
      <c r="I57" s="98">
        <v>8.1599999999949802</v>
      </c>
      <c r="J57" s="96" t="s">
        <v>268</v>
      </c>
      <c r="K57" s="96" t="s">
        <v>131</v>
      </c>
      <c r="L57" s="97">
        <v>2.7699999999999999E-2</v>
      </c>
      <c r="M57" s="97">
        <v>3.0500000000031387E-2</v>
      </c>
      <c r="N57" s="98">
        <v>73646.471608000007</v>
      </c>
      <c r="O57" s="106">
        <v>108.16</v>
      </c>
      <c r="P57" s="98">
        <v>79.656019315000009</v>
      </c>
      <c r="Q57" s="99">
        <f t="shared" si="0"/>
        <v>1.0727698393321818E-3</v>
      </c>
      <c r="R57" s="99">
        <f>P57/'סכום נכסי הקרן'!$C$42</f>
        <v>3.9997460104714619E-5</v>
      </c>
    </row>
    <row r="58" spans="2:18">
      <c r="B58" s="93" t="s">
        <v>2789</v>
      </c>
      <c r="C58" s="96" t="s">
        <v>2471</v>
      </c>
      <c r="D58" s="95" t="s">
        <v>2486</v>
      </c>
      <c r="E58" s="95"/>
      <c r="F58" s="95" t="s">
        <v>345</v>
      </c>
      <c r="G58" s="105">
        <v>43978</v>
      </c>
      <c r="H58" s="95" t="s">
        <v>258</v>
      </c>
      <c r="I58" s="98">
        <v>8.169999999854328</v>
      </c>
      <c r="J58" s="96" t="s">
        <v>268</v>
      </c>
      <c r="K58" s="96" t="s">
        <v>131</v>
      </c>
      <c r="L58" s="97">
        <v>2.3E-2</v>
      </c>
      <c r="M58" s="97">
        <v>3.5299999999514428E-2</v>
      </c>
      <c r="N58" s="98">
        <v>30894.280034000003</v>
      </c>
      <c r="O58" s="106">
        <v>99.99</v>
      </c>
      <c r="P58" s="98">
        <v>30.891192450000002</v>
      </c>
      <c r="Q58" s="99">
        <f t="shared" si="0"/>
        <v>4.1602806475072733E-4</v>
      </c>
      <c r="R58" s="99">
        <f>P58/'סכום נכסי הקרן'!$C$42</f>
        <v>1.5511310359608525E-5</v>
      </c>
    </row>
    <row r="59" spans="2:18">
      <c r="B59" s="93" t="s">
        <v>2789</v>
      </c>
      <c r="C59" s="96" t="s">
        <v>2471</v>
      </c>
      <c r="D59" s="95" t="s">
        <v>2487</v>
      </c>
      <c r="E59" s="95"/>
      <c r="F59" s="95" t="s">
        <v>345</v>
      </c>
      <c r="G59" s="105">
        <v>44010</v>
      </c>
      <c r="H59" s="95" t="s">
        <v>258</v>
      </c>
      <c r="I59" s="98">
        <v>8.250000000030397</v>
      </c>
      <c r="J59" s="96" t="s">
        <v>268</v>
      </c>
      <c r="K59" s="96" t="s">
        <v>131</v>
      </c>
      <c r="L59" s="97">
        <v>2.2000000000000002E-2</v>
      </c>
      <c r="M59" s="97">
        <v>3.2200000000251278E-2</v>
      </c>
      <c r="N59" s="98">
        <v>48442.060475000013</v>
      </c>
      <c r="O59" s="106">
        <v>101.87</v>
      </c>
      <c r="P59" s="98">
        <v>49.347924258000006</v>
      </c>
      <c r="Q59" s="99">
        <f t="shared" si="0"/>
        <v>6.645946562843421E-4</v>
      </c>
      <c r="R59" s="99">
        <f>P59/'סכום נכסי הקרן'!$C$42</f>
        <v>2.4778938851494298E-5</v>
      </c>
    </row>
    <row r="60" spans="2:18">
      <c r="B60" s="93" t="s">
        <v>2789</v>
      </c>
      <c r="C60" s="96" t="s">
        <v>2471</v>
      </c>
      <c r="D60" s="95" t="s">
        <v>2488</v>
      </c>
      <c r="E60" s="95"/>
      <c r="F60" s="95" t="s">
        <v>345</v>
      </c>
      <c r="G60" s="105">
        <v>44133</v>
      </c>
      <c r="H60" s="95" t="s">
        <v>258</v>
      </c>
      <c r="I60" s="98">
        <v>8.1499999999527759</v>
      </c>
      <c r="J60" s="96" t="s">
        <v>268</v>
      </c>
      <c r="K60" s="96" t="s">
        <v>131</v>
      </c>
      <c r="L60" s="97">
        <v>2.3799999999999998E-2</v>
      </c>
      <c r="M60" s="97">
        <v>3.5499999999842588E-2</v>
      </c>
      <c r="N60" s="98">
        <v>62993.408770000009</v>
      </c>
      <c r="O60" s="106">
        <v>100.85</v>
      </c>
      <c r="P60" s="98">
        <v>63.528852280000017</v>
      </c>
      <c r="Q60" s="99">
        <f t="shared" si="0"/>
        <v>8.5557673154450329E-4</v>
      </c>
      <c r="R60" s="99">
        <f>P60/'סכום נכסי הקרן'!$C$42</f>
        <v>3.1899569629750691E-5</v>
      </c>
    </row>
    <row r="61" spans="2:18">
      <c r="B61" s="93" t="s">
        <v>2789</v>
      </c>
      <c r="C61" s="96" t="s">
        <v>2471</v>
      </c>
      <c r="D61" s="95" t="s">
        <v>2489</v>
      </c>
      <c r="E61" s="95"/>
      <c r="F61" s="95" t="s">
        <v>345</v>
      </c>
      <c r="G61" s="105">
        <v>44251</v>
      </c>
      <c r="H61" s="95" t="s">
        <v>258</v>
      </c>
      <c r="I61" s="98">
        <v>8.0400000000150005</v>
      </c>
      <c r="J61" s="96" t="s">
        <v>268</v>
      </c>
      <c r="K61" s="96" t="s">
        <v>131</v>
      </c>
      <c r="L61" s="97">
        <v>2.3599999999999999E-2</v>
      </c>
      <c r="M61" s="97">
        <v>4.0400000000039703E-2</v>
      </c>
      <c r="N61" s="98">
        <v>187035.01720200002</v>
      </c>
      <c r="O61" s="106">
        <v>96.95</v>
      </c>
      <c r="P61" s="98">
        <v>181.33044158200002</v>
      </c>
      <c r="Q61" s="99">
        <f t="shared" si="0"/>
        <v>2.4420731836059077E-3</v>
      </c>
      <c r="R61" s="99">
        <f>P61/'סכום נכסי הקרן'!$C$42</f>
        <v>9.1050960935736396E-5</v>
      </c>
    </row>
    <row r="62" spans="2:18">
      <c r="B62" s="93" t="s">
        <v>2789</v>
      </c>
      <c r="C62" s="96" t="s">
        <v>2471</v>
      </c>
      <c r="D62" s="95" t="s">
        <v>2490</v>
      </c>
      <c r="E62" s="95"/>
      <c r="F62" s="95" t="s">
        <v>345</v>
      </c>
      <c r="G62" s="105">
        <v>44294</v>
      </c>
      <c r="H62" s="95" t="s">
        <v>258</v>
      </c>
      <c r="I62" s="98">
        <v>8.009999999996154</v>
      </c>
      <c r="J62" s="96" t="s">
        <v>268</v>
      </c>
      <c r="K62" s="96" t="s">
        <v>131</v>
      </c>
      <c r="L62" s="97">
        <v>2.3199999999999998E-2</v>
      </c>
      <c r="M62" s="97">
        <v>4.2699999999903468E-2</v>
      </c>
      <c r="N62" s="98">
        <v>134569.43046800004</v>
      </c>
      <c r="O62" s="106">
        <v>94.68</v>
      </c>
      <c r="P62" s="98">
        <v>127.41032934900002</v>
      </c>
      <c r="Q62" s="99">
        <f t="shared" si="0"/>
        <v>1.7159024480557813E-3</v>
      </c>
      <c r="R62" s="99">
        <f>P62/'סכום נכסי הקרן'!$C$42</f>
        <v>6.3976201784734862E-5</v>
      </c>
    </row>
    <row r="63" spans="2:18">
      <c r="B63" s="93" t="s">
        <v>2789</v>
      </c>
      <c r="C63" s="96" t="s">
        <v>2471</v>
      </c>
      <c r="D63" s="95" t="s">
        <v>2491</v>
      </c>
      <c r="E63" s="95"/>
      <c r="F63" s="95" t="s">
        <v>345</v>
      </c>
      <c r="G63" s="105">
        <v>44602</v>
      </c>
      <c r="H63" s="95" t="s">
        <v>258</v>
      </c>
      <c r="I63" s="98">
        <v>7.9100000000079023</v>
      </c>
      <c r="J63" s="96" t="s">
        <v>268</v>
      </c>
      <c r="K63" s="96" t="s">
        <v>131</v>
      </c>
      <c r="L63" s="97">
        <v>2.0899999999999998E-2</v>
      </c>
      <c r="M63" s="97">
        <v>5.0200000000036465E-2</v>
      </c>
      <c r="N63" s="98">
        <v>192795.17767300003</v>
      </c>
      <c r="O63" s="106">
        <v>85.33</v>
      </c>
      <c r="P63" s="98">
        <v>164.51212277000002</v>
      </c>
      <c r="Q63" s="99">
        <f t="shared" si="0"/>
        <v>2.2155719684442666E-3</v>
      </c>
      <c r="R63" s="99">
        <f>P63/'סכום נכסי הקרן'!$C$42</f>
        <v>8.2606024300738533E-5</v>
      </c>
    </row>
    <row r="64" spans="2:18">
      <c r="B64" s="93" t="s">
        <v>2789</v>
      </c>
      <c r="C64" s="96" t="s">
        <v>2471</v>
      </c>
      <c r="D64" s="95" t="s">
        <v>2492</v>
      </c>
      <c r="E64" s="95"/>
      <c r="F64" s="95" t="s">
        <v>345</v>
      </c>
      <c r="G64" s="105">
        <v>43500</v>
      </c>
      <c r="H64" s="95" t="s">
        <v>258</v>
      </c>
      <c r="I64" s="98">
        <v>8.0099999999726457</v>
      </c>
      <c r="J64" s="96" t="s">
        <v>268</v>
      </c>
      <c r="K64" s="96" t="s">
        <v>131</v>
      </c>
      <c r="L64" s="97">
        <v>3.4500000000000003E-2</v>
      </c>
      <c r="M64" s="97">
        <v>3.0899999999866132E-2</v>
      </c>
      <c r="N64" s="98">
        <v>120673.72374500002</v>
      </c>
      <c r="O64" s="106">
        <v>113.9</v>
      </c>
      <c r="P64" s="98">
        <v>137.44737167600002</v>
      </c>
      <c r="Q64" s="99">
        <f t="shared" si="0"/>
        <v>1.8510766179063512E-3</v>
      </c>
      <c r="R64" s="99">
        <f>P64/'סכום נכסי הקרן'!$C$42</f>
        <v>6.9016074521231448E-5</v>
      </c>
    </row>
    <row r="65" spans="2:18">
      <c r="B65" s="93" t="s">
        <v>2789</v>
      </c>
      <c r="C65" s="96" t="s">
        <v>2471</v>
      </c>
      <c r="D65" s="95" t="s">
        <v>2493</v>
      </c>
      <c r="E65" s="95"/>
      <c r="F65" s="95" t="s">
        <v>345</v>
      </c>
      <c r="G65" s="105">
        <v>43556</v>
      </c>
      <c r="H65" s="95" t="s">
        <v>258</v>
      </c>
      <c r="I65" s="98">
        <v>8.0899999999798293</v>
      </c>
      <c r="J65" s="96" t="s">
        <v>268</v>
      </c>
      <c r="K65" s="96" t="s">
        <v>131</v>
      </c>
      <c r="L65" s="97">
        <v>3.0499999999999999E-2</v>
      </c>
      <c r="M65" s="97">
        <v>3.0899999999947147E-2</v>
      </c>
      <c r="N65" s="98">
        <v>121690.50292300001</v>
      </c>
      <c r="O65" s="106">
        <v>110.41</v>
      </c>
      <c r="P65" s="98">
        <v>134.35848421900005</v>
      </c>
      <c r="Q65" s="99">
        <f t="shared" si="0"/>
        <v>1.8094769330431503E-3</v>
      </c>
      <c r="R65" s="99">
        <f>P65/'סכום נכסי הקרן'!$C$42</f>
        <v>6.7465059872347984E-5</v>
      </c>
    </row>
    <row r="66" spans="2:18">
      <c r="B66" s="93" t="s">
        <v>2789</v>
      </c>
      <c r="C66" s="96" t="s">
        <v>2471</v>
      </c>
      <c r="D66" s="95" t="s">
        <v>2494</v>
      </c>
      <c r="E66" s="95"/>
      <c r="F66" s="95" t="s">
        <v>345</v>
      </c>
      <c r="G66" s="105">
        <v>43647</v>
      </c>
      <c r="H66" s="95" t="s">
        <v>258</v>
      </c>
      <c r="I66" s="98">
        <v>8.070000000016746</v>
      </c>
      <c r="J66" s="96" t="s">
        <v>268</v>
      </c>
      <c r="K66" s="96" t="s">
        <v>131</v>
      </c>
      <c r="L66" s="97">
        <v>2.8999999999999998E-2</v>
      </c>
      <c r="M66" s="97">
        <v>3.3600000000043762E-2</v>
      </c>
      <c r="N66" s="98">
        <v>112965.71737200001</v>
      </c>
      <c r="O66" s="106">
        <v>105.2</v>
      </c>
      <c r="P66" s="98">
        <v>118.839931343</v>
      </c>
      <c r="Q66" s="99">
        <f t="shared" si="0"/>
        <v>1.6004803547730185E-3</v>
      </c>
      <c r="R66" s="99">
        <f>P66/'סכום נכסי הקרן'!$C$42</f>
        <v>5.9672771168011089E-5</v>
      </c>
    </row>
    <row r="67" spans="2:18">
      <c r="B67" s="93" t="s">
        <v>2789</v>
      </c>
      <c r="C67" s="96" t="s">
        <v>2471</v>
      </c>
      <c r="D67" s="95" t="s">
        <v>2495</v>
      </c>
      <c r="E67" s="95"/>
      <c r="F67" s="95" t="s">
        <v>345</v>
      </c>
      <c r="G67" s="105">
        <v>43703</v>
      </c>
      <c r="H67" s="95" t="s">
        <v>258</v>
      </c>
      <c r="I67" s="98">
        <v>8.2000000004626497</v>
      </c>
      <c r="J67" s="96" t="s">
        <v>268</v>
      </c>
      <c r="K67" s="96" t="s">
        <v>131</v>
      </c>
      <c r="L67" s="97">
        <v>2.3799999999999998E-2</v>
      </c>
      <c r="M67" s="97">
        <v>3.2700000001132289E-2</v>
      </c>
      <c r="N67" s="98">
        <v>8021.8250160000007</v>
      </c>
      <c r="O67" s="106">
        <v>102.39</v>
      </c>
      <c r="P67" s="98">
        <v>8.2135466410000006</v>
      </c>
      <c r="Q67" s="99">
        <f t="shared" si="0"/>
        <v>1.1061618677640483E-4</v>
      </c>
      <c r="R67" s="99">
        <f>P67/'סכום נכסי הקרן'!$C$42</f>
        <v>4.12424581239081E-6</v>
      </c>
    </row>
    <row r="68" spans="2:18">
      <c r="B68" s="93" t="s">
        <v>2789</v>
      </c>
      <c r="C68" s="96" t="s">
        <v>2471</v>
      </c>
      <c r="D68" s="95" t="s">
        <v>2496</v>
      </c>
      <c r="E68" s="95"/>
      <c r="F68" s="95" t="s">
        <v>345</v>
      </c>
      <c r="G68" s="105">
        <v>43740</v>
      </c>
      <c r="H68" s="95" t="s">
        <v>258</v>
      </c>
      <c r="I68" s="98">
        <v>8.1099999999993209</v>
      </c>
      <c r="J68" s="96" t="s">
        <v>268</v>
      </c>
      <c r="K68" s="96" t="s">
        <v>131</v>
      </c>
      <c r="L68" s="97">
        <v>2.4300000000000002E-2</v>
      </c>
      <c r="M68" s="97">
        <v>3.6700000000020369E-2</v>
      </c>
      <c r="N68" s="98">
        <v>118546.94148400001</v>
      </c>
      <c r="O68" s="106">
        <v>99.38</v>
      </c>
      <c r="P68" s="98">
        <v>117.81194472800001</v>
      </c>
      <c r="Q68" s="99">
        <f t="shared" si="0"/>
        <v>1.5866359140729606E-3</v>
      </c>
      <c r="R68" s="99">
        <f>P68/'סכום נכסי הקרן'!$C$42</f>
        <v>5.9156591047849092E-5</v>
      </c>
    </row>
    <row r="69" spans="2:18">
      <c r="B69" s="93" t="s">
        <v>2789</v>
      </c>
      <c r="C69" s="96" t="s">
        <v>2471</v>
      </c>
      <c r="D69" s="95" t="s">
        <v>2497</v>
      </c>
      <c r="E69" s="95"/>
      <c r="F69" s="95" t="s">
        <v>345</v>
      </c>
      <c r="G69" s="105">
        <v>43831</v>
      </c>
      <c r="H69" s="95" t="s">
        <v>258</v>
      </c>
      <c r="I69" s="98">
        <v>8.0799999999578738</v>
      </c>
      <c r="J69" s="96" t="s">
        <v>268</v>
      </c>
      <c r="K69" s="96" t="s">
        <v>131</v>
      </c>
      <c r="L69" s="97">
        <v>2.3799999999999998E-2</v>
      </c>
      <c r="M69" s="97">
        <v>3.8199999999807617E-2</v>
      </c>
      <c r="N69" s="98">
        <v>123039.63347700001</v>
      </c>
      <c r="O69" s="106">
        <v>98.01</v>
      </c>
      <c r="P69" s="98">
        <v>120.59114482600002</v>
      </c>
      <c r="Q69" s="99">
        <f t="shared" si="0"/>
        <v>1.6240648751011703E-3</v>
      </c>
      <c r="R69" s="99">
        <f>P69/'סכום נכסי הקרן'!$C$42</f>
        <v>6.055210322632223E-5</v>
      </c>
    </row>
    <row r="70" spans="2:18">
      <c r="B70" s="93" t="s">
        <v>2790</v>
      </c>
      <c r="C70" s="96" t="s">
        <v>2471</v>
      </c>
      <c r="D70" s="95">
        <v>7936</v>
      </c>
      <c r="E70" s="95"/>
      <c r="F70" s="95" t="s">
        <v>2498</v>
      </c>
      <c r="G70" s="105">
        <v>44087</v>
      </c>
      <c r="H70" s="95" t="s">
        <v>2459</v>
      </c>
      <c r="I70" s="98">
        <v>5.3899999999919643</v>
      </c>
      <c r="J70" s="96" t="s">
        <v>261</v>
      </c>
      <c r="K70" s="96" t="s">
        <v>131</v>
      </c>
      <c r="L70" s="97">
        <v>1.7947999999999999E-2</v>
      </c>
      <c r="M70" s="97">
        <v>2.8099999999943445E-2</v>
      </c>
      <c r="N70" s="98">
        <v>585335.25251500006</v>
      </c>
      <c r="O70" s="106">
        <v>104.82</v>
      </c>
      <c r="P70" s="98">
        <v>613.54840438700012</v>
      </c>
      <c r="Q70" s="99">
        <f t="shared" si="0"/>
        <v>8.2629816159142892E-3</v>
      </c>
      <c r="R70" s="99">
        <f>P70/'סכום נכסי הקרן'!$C$42</f>
        <v>3.0807938982910178E-4</v>
      </c>
    </row>
    <row r="71" spans="2:18">
      <c r="B71" s="93" t="s">
        <v>2790</v>
      </c>
      <c r="C71" s="96" t="s">
        <v>2471</v>
      </c>
      <c r="D71" s="95">
        <v>7937</v>
      </c>
      <c r="E71" s="95"/>
      <c r="F71" s="95" t="s">
        <v>2498</v>
      </c>
      <c r="G71" s="105">
        <v>44087</v>
      </c>
      <c r="H71" s="95" t="s">
        <v>2459</v>
      </c>
      <c r="I71" s="98">
        <v>6.7500000000069225</v>
      </c>
      <c r="J71" s="96" t="s">
        <v>261</v>
      </c>
      <c r="K71" s="96" t="s">
        <v>131</v>
      </c>
      <c r="L71" s="97">
        <v>7.5499999999999998E-2</v>
      </c>
      <c r="M71" s="97">
        <v>7.950000000015231E-2</v>
      </c>
      <c r="N71" s="98">
        <v>72588.886677000017</v>
      </c>
      <c r="O71" s="106">
        <v>99.5</v>
      </c>
      <c r="P71" s="98">
        <v>72.226009822000009</v>
      </c>
      <c r="Q71" s="99">
        <f t="shared" si="0"/>
        <v>9.7270596269629218E-4</v>
      </c>
      <c r="R71" s="99">
        <f>P71/'סכום נכסי הקרן'!$C$42</f>
        <v>3.6266649667166724E-5</v>
      </c>
    </row>
    <row r="72" spans="2:18">
      <c r="B72" s="93" t="s">
        <v>2791</v>
      </c>
      <c r="C72" s="96" t="s">
        <v>2460</v>
      </c>
      <c r="D72" s="95">
        <v>8063</v>
      </c>
      <c r="E72" s="95"/>
      <c r="F72" s="95" t="s">
        <v>348</v>
      </c>
      <c r="G72" s="105">
        <v>44147</v>
      </c>
      <c r="H72" s="95" t="s">
        <v>129</v>
      </c>
      <c r="I72" s="98">
        <v>7.8500000000009749</v>
      </c>
      <c r="J72" s="96" t="s">
        <v>428</v>
      </c>
      <c r="K72" s="96" t="s">
        <v>131</v>
      </c>
      <c r="L72" s="97">
        <v>1.6250000000000001E-2</v>
      </c>
      <c r="M72" s="97">
        <v>2.910000000001883E-2</v>
      </c>
      <c r="N72" s="98">
        <v>461774.4630990001</v>
      </c>
      <c r="O72" s="106">
        <v>100.04</v>
      </c>
      <c r="P72" s="98">
        <v>461.95918424300004</v>
      </c>
      <c r="Q72" s="99">
        <f t="shared" si="0"/>
        <v>6.2214492278183315E-3</v>
      </c>
      <c r="R72" s="99">
        <f>P72/'סכום נכסי הקרן'!$C$42</f>
        <v>2.3196230743966471E-4</v>
      </c>
    </row>
    <row r="73" spans="2:18">
      <c r="B73" s="93" t="s">
        <v>2791</v>
      </c>
      <c r="C73" s="96" t="s">
        <v>2460</v>
      </c>
      <c r="D73" s="95">
        <v>8145</v>
      </c>
      <c r="E73" s="95"/>
      <c r="F73" s="95" t="s">
        <v>348</v>
      </c>
      <c r="G73" s="105">
        <v>44185</v>
      </c>
      <c r="H73" s="95" t="s">
        <v>129</v>
      </c>
      <c r="I73" s="98">
        <v>7.8600000000350319</v>
      </c>
      <c r="J73" s="96" t="s">
        <v>428</v>
      </c>
      <c r="K73" s="96" t="s">
        <v>131</v>
      </c>
      <c r="L73" s="97">
        <v>1.4990000000000002E-2</v>
      </c>
      <c r="M73" s="97">
        <v>3.0200000000151217E-2</v>
      </c>
      <c r="N73" s="98">
        <v>217071.00141100003</v>
      </c>
      <c r="O73" s="106">
        <v>98.1</v>
      </c>
      <c r="P73" s="98">
        <v>212.94664383900002</v>
      </c>
      <c r="Q73" s="99">
        <f t="shared" si="0"/>
        <v>2.8678653397694125E-3</v>
      </c>
      <c r="R73" s="99">
        <f>P73/'סכום נכסי הקרן'!$C$42</f>
        <v>1.0692631849579986E-4</v>
      </c>
    </row>
    <row r="74" spans="2:18">
      <c r="B74" s="93" t="s">
        <v>2792</v>
      </c>
      <c r="C74" s="96" t="s">
        <v>2460</v>
      </c>
      <c r="D74" s="95" t="s">
        <v>2499</v>
      </c>
      <c r="E74" s="95"/>
      <c r="F74" s="95" t="s">
        <v>345</v>
      </c>
      <c r="G74" s="105">
        <v>42901</v>
      </c>
      <c r="H74" s="95" t="s">
        <v>258</v>
      </c>
      <c r="I74" s="98">
        <v>0.94999999999590234</v>
      </c>
      <c r="J74" s="96" t="s">
        <v>154</v>
      </c>
      <c r="K74" s="96" t="s">
        <v>131</v>
      </c>
      <c r="L74" s="97">
        <v>0.04</v>
      </c>
      <c r="M74" s="97">
        <v>6.1099999999829839E-2</v>
      </c>
      <c r="N74" s="98">
        <v>211049.36985500006</v>
      </c>
      <c r="O74" s="106">
        <v>98.29</v>
      </c>
      <c r="P74" s="98">
        <v>207.44042092300003</v>
      </c>
      <c r="Q74" s="99">
        <f t="shared" si="0"/>
        <v>2.7937101168029523E-3</v>
      </c>
      <c r="R74" s="99">
        <f>P74/'סכום נכסי הקרן'!$C$42</f>
        <v>1.0416149377440053E-4</v>
      </c>
    </row>
    <row r="75" spans="2:18">
      <c r="B75" s="93" t="s">
        <v>2793</v>
      </c>
      <c r="C75" s="96" t="s">
        <v>2460</v>
      </c>
      <c r="D75" s="95">
        <v>4069</v>
      </c>
      <c r="E75" s="95"/>
      <c r="F75" s="95" t="s">
        <v>348</v>
      </c>
      <c r="G75" s="105">
        <v>42052</v>
      </c>
      <c r="H75" s="95" t="s">
        <v>129</v>
      </c>
      <c r="I75" s="98">
        <v>4.1300000000049772</v>
      </c>
      <c r="J75" s="96" t="s">
        <v>466</v>
      </c>
      <c r="K75" s="96" t="s">
        <v>131</v>
      </c>
      <c r="L75" s="97">
        <v>2.9779E-2</v>
      </c>
      <c r="M75" s="97">
        <v>2.0100000000013954E-2</v>
      </c>
      <c r="N75" s="98">
        <v>325034.18110400008</v>
      </c>
      <c r="O75" s="106">
        <v>116.82</v>
      </c>
      <c r="P75" s="98">
        <v>379.70495104700007</v>
      </c>
      <c r="Q75" s="99">
        <f t="shared" ref="Q75:Q138" si="3">IFERROR(P75/$P$10,0)</f>
        <v>5.1136878647866204E-3</v>
      </c>
      <c r="R75" s="99">
        <f>P75/'סכום נכסי הקרן'!$C$42</f>
        <v>1.9066021327286055E-4</v>
      </c>
    </row>
    <row r="76" spans="2:18">
      <c r="B76" s="93" t="s">
        <v>2794</v>
      </c>
      <c r="C76" s="96" t="s">
        <v>2460</v>
      </c>
      <c r="D76" s="95">
        <v>8224</v>
      </c>
      <c r="E76" s="95"/>
      <c r="F76" s="95" t="s">
        <v>348</v>
      </c>
      <c r="G76" s="105">
        <v>44223</v>
      </c>
      <c r="H76" s="95" t="s">
        <v>129</v>
      </c>
      <c r="I76" s="98">
        <v>12.679999999987592</v>
      </c>
      <c r="J76" s="96" t="s">
        <v>261</v>
      </c>
      <c r="K76" s="96" t="s">
        <v>131</v>
      </c>
      <c r="L76" s="97">
        <v>2.1537000000000001E-2</v>
      </c>
      <c r="M76" s="97">
        <v>3.7099999999954031E-2</v>
      </c>
      <c r="N76" s="98">
        <v>990252.61772100022</v>
      </c>
      <c r="O76" s="106">
        <v>91.16</v>
      </c>
      <c r="P76" s="98">
        <v>902.71432846500011</v>
      </c>
      <c r="Q76" s="99">
        <f t="shared" si="3"/>
        <v>1.2157332407996647E-2</v>
      </c>
      <c r="R76" s="99">
        <f>P76/'סכום נכסי הקרן'!$C$42</f>
        <v>4.5327748799435578E-4</v>
      </c>
    </row>
    <row r="77" spans="2:18">
      <c r="B77" s="93" t="s">
        <v>2794</v>
      </c>
      <c r="C77" s="96" t="s">
        <v>2460</v>
      </c>
      <c r="D77" s="95">
        <v>2963</v>
      </c>
      <c r="E77" s="95"/>
      <c r="F77" s="95" t="s">
        <v>348</v>
      </c>
      <c r="G77" s="105">
        <v>41423</v>
      </c>
      <c r="H77" s="95" t="s">
        <v>129</v>
      </c>
      <c r="I77" s="98">
        <v>3.0599999999927912</v>
      </c>
      <c r="J77" s="96" t="s">
        <v>261</v>
      </c>
      <c r="K77" s="96" t="s">
        <v>131</v>
      </c>
      <c r="L77" s="97">
        <v>0.05</v>
      </c>
      <c r="M77" s="97">
        <v>2.1999999999904457E-2</v>
      </c>
      <c r="N77" s="98">
        <v>189567.36412000001</v>
      </c>
      <c r="O77" s="106">
        <v>121.47</v>
      </c>
      <c r="P77" s="98">
        <v>230.26747611100004</v>
      </c>
      <c r="Q77" s="99">
        <f t="shared" si="3"/>
        <v>3.1011341700891079E-3</v>
      </c>
      <c r="R77" s="99">
        <f>P77/'סכום נכסי הקרן'!$C$42</f>
        <v>1.1562358084630894E-4</v>
      </c>
    </row>
    <row r="78" spans="2:18">
      <c r="B78" s="93" t="s">
        <v>2794</v>
      </c>
      <c r="C78" s="96" t="s">
        <v>2460</v>
      </c>
      <c r="D78" s="95">
        <v>2968</v>
      </c>
      <c r="E78" s="95"/>
      <c r="F78" s="95" t="s">
        <v>348</v>
      </c>
      <c r="G78" s="105">
        <v>41423</v>
      </c>
      <c r="H78" s="95" t="s">
        <v>129</v>
      </c>
      <c r="I78" s="98">
        <v>3.0600000000064815</v>
      </c>
      <c r="J78" s="96" t="s">
        <v>261</v>
      </c>
      <c r="K78" s="96" t="s">
        <v>131</v>
      </c>
      <c r="L78" s="97">
        <v>0.05</v>
      </c>
      <c r="M78" s="97">
        <v>2.1999999999945993E-2</v>
      </c>
      <c r="N78" s="98">
        <v>60968.632287000008</v>
      </c>
      <c r="O78" s="106">
        <v>121.47</v>
      </c>
      <c r="P78" s="98">
        <v>74.058597242000005</v>
      </c>
      <c r="Q78" s="99">
        <f t="shared" si="3"/>
        <v>9.9738638897194174E-4</v>
      </c>
      <c r="R78" s="99">
        <f>P78/'סכום נכסי הקרן'!$C$42</f>
        <v>3.718684179891249E-5</v>
      </c>
    </row>
    <row r="79" spans="2:18">
      <c r="B79" s="93" t="s">
        <v>2794</v>
      </c>
      <c r="C79" s="96" t="s">
        <v>2460</v>
      </c>
      <c r="D79" s="95">
        <v>4605</v>
      </c>
      <c r="E79" s="95"/>
      <c r="F79" s="95" t="s">
        <v>348</v>
      </c>
      <c r="G79" s="105">
        <v>42352</v>
      </c>
      <c r="H79" s="95" t="s">
        <v>129</v>
      </c>
      <c r="I79" s="98">
        <v>5.3199999999925138</v>
      </c>
      <c r="J79" s="96" t="s">
        <v>261</v>
      </c>
      <c r="K79" s="96" t="s">
        <v>131</v>
      </c>
      <c r="L79" s="97">
        <v>0.05</v>
      </c>
      <c r="M79" s="97">
        <v>2.4999999999999994E-2</v>
      </c>
      <c r="N79" s="98">
        <v>232998.82119700004</v>
      </c>
      <c r="O79" s="106">
        <v>126.15</v>
      </c>
      <c r="P79" s="98">
        <v>293.9280020600001</v>
      </c>
      <c r="Q79" s="99">
        <f t="shared" si="3"/>
        <v>3.9584842207368272E-3</v>
      </c>
      <c r="R79" s="99">
        <f>P79/'סכום נכסי הקרן'!$C$42</f>
        <v>1.4758926741697585E-4</v>
      </c>
    </row>
    <row r="80" spans="2:18">
      <c r="B80" s="93" t="s">
        <v>2794</v>
      </c>
      <c r="C80" s="96" t="s">
        <v>2460</v>
      </c>
      <c r="D80" s="95">
        <v>4606</v>
      </c>
      <c r="E80" s="95"/>
      <c r="F80" s="95" t="s">
        <v>348</v>
      </c>
      <c r="G80" s="105">
        <v>42352</v>
      </c>
      <c r="H80" s="95" t="s">
        <v>129</v>
      </c>
      <c r="I80" s="98">
        <v>7.0799999999956524</v>
      </c>
      <c r="J80" s="96" t="s">
        <v>261</v>
      </c>
      <c r="K80" s="96" t="s">
        <v>131</v>
      </c>
      <c r="L80" s="97">
        <v>4.0999999999999995E-2</v>
      </c>
      <c r="M80" s="97">
        <v>2.4899999999979966E-2</v>
      </c>
      <c r="N80" s="98">
        <v>712462.77336900006</v>
      </c>
      <c r="O80" s="106">
        <v>124.01</v>
      </c>
      <c r="P80" s="98">
        <v>883.52509597300025</v>
      </c>
      <c r="Q80" s="99">
        <f t="shared" si="3"/>
        <v>1.1898900841438638E-2</v>
      </c>
      <c r="R80" s="99">
        <f>P80/'סכום נכסי הקרן'!$C$42</f>
        <v>4.4364205092834201E-4</v>
      </c>
    </row>
    <row r="81" spans="2:18">
      <c r="B81" s="93" t="s">
        <v>2794</v>
      </c>
      <c r="C81" s="96" t="s">
        <v>2460</v>
      </c>
      <c r="D81" s="95">
        <v>5150</v>
      </c>
      <c r="E81" s="95"/>
      <c r="F81" s="95" t="s">
        <v>348</v>
      </c>
      <c r="G81" s="105">
        <v>42631</v>
      </c>
      <c r="H81" s="95" t="s">
        <v>129</v>
      </c>
      <c r="I81" s="98">
        <v>7.0299999999918761</v>
      </c>
      <c r="J81" s="96" t="s">
        <v>261</v>
      </c>
      <c r="K81" s="96" t="s">
        <v>131</v>
      </c>
      <c r="L81" s="97">
        <v>4.0999999999999995E-2</v>
      </c>
      <c r="M81" s="97">
        <v>2.7499999999980655E-2</v>
      </c>
      <c r="N81" s="98">
        <v>211423.86025600001</v>
      </c>
      <c r="O81" s="106">
        <v>122.26</v>
      </c>
      <c r="P81" s="98">
        <v>258.48681237000005</v>
      </c>
      <c r="Q81" s="99">
        <f t="shared" si="3"/>
        <v>3.4811789311123041E-3</v>
      </c>
      <c r="R81" s="99">
        <f>P81/'סכום נכסי הקרן'!$C$42</f>
        <v>1.2979327933120843E-4</v>
      </c>
    </row>
    <row r="82" spans="2:18">
      <c r="B82" s="93" t="s">
        <v>2795</v>
      </c>
      <c r="C82" s="96" t="s">
        <v>2471</v>
      </c>
      <c r="D82" s="95" t="s">
        <v>2500</v>
      </c>
      <c r="E82" s="95"/>
      <c r="F82" s="95" t="s">
        <v>345</v>
      </c>
      <c r="G82" s="105">
        <v>42033</v>
      </c>
      <c r="H82" s="95" t="s">
        <v>258</v>
      </c>
      <c r="I82" s="98">
        <v>3.9400000000240336</v>
      </c>
      <c r="J82" s="96" t="s">
        <v>268</v>
      </c>
      <c r="K82" s="96" t="s">
        <v>131</v>
      </c>
      <c r="L82" s="97">
        <v>5.0999999999999997E-2</v>
      </c>
      <c r="M82" s="97">
        <v>2.5400000000134301E-2</v>
      </c>
      <c r="N82" s="98">
        <v>46244.50731400001</v>
      </c>
      <c r="O82" s="106">
        <v>122.37</v>
      </c>
      <c r="P82" s="98">
        <v>56.589406856000004</v>
      </c>
      <c r="Q82" s="99">
        <f t="shared" si="3"/>
        <v>7.6211954128346446E-4</v>
      </c>
      <c r="R82" s="99">
        <f>P82/'סכום נכסי הקרן'!$C$42</f>
        <v>2.8415084792544956E-5</v>
      </c>
    </row>
    <row r="83" spans="2:18">
      <c r="B83" s="93" t="s">
        <v>2795</v>
      </c>
      <c r="C83" s="96" t="s">
        <v>2471</v>
      </c>
      <c r="D83" s="95" t="s">
        <v>2501</v>
      </c>
      <c r="E83" s="95"/>
      <c r="F83" s="95" t="s">
        <v>345</v>
      </c>
      <c r="G83" s="105">
        <v>42054</v>
      </c>
      <c r="H83" s="95" t="s">
        <v>258</v>
      </c>
      <c r="I83" s="98">
        <v>3.9299999999966819</v>
      </c>
      <c r="J83" s="96" t="s">
        <v>268</v>
      </c>
      <c r="K83" s="96" t="s">
        <v>131</v>
      </c>
      <c r="L83" s="97">
        <v>5.0999999999999997E-2</v>
      </c>
      <c r="M83" s="97">
        <v>2.5400000000012551E-2</v>
      </c>
      <c r="N83" s="98">
        <v>90334.513218000022</v>
      </c>
      <c r="O83" s="106">
        <v>123.45</v>
      </c>
      <c r="P83" s="98">
        <v>111.51796260900002</v>
      </c>
      <c r="Q83" s="99">
        <f t="shared" si="3"/>
        <v>1.5018715203131061E-3</v>
      </c>
      <c r="R83" s="99">
        <f>P83/'סכום נכסי הקרן'!$C$42</f>
        <v>5.5996210942624788E-5</v>
      </c>
    </row>
    <row r="84" spans="2:18">
      <c r="B84" s="93" t="s">
        <v>2795</v>
      </c>
      <c r="C84" s="96" t="s">
        <v>2471</v>
      </c>
      <c r="D84" s="95" t="s">
        <v>2502</v>
      </c>
      <c r="E84" s="95"/>
      <c r="F84" s="95" t="s">
        <v>345</v>
      </c>
      <c r="G84" s="105">
        <v>42565</v>
      </c>
      <c r="H84" s="95" t="s">
        <v>258</v>
      </c>
      <c r="I84" s="98">
        <v>3.9300000000198287</v>
      </c>
      <c r="J84" s="96" t="s">
        <v>268</v>
      </c>
      <c r="K84" s="96" t="s">
        <v>131</v>
      </c>
      <c r="L84" s="97">
        <v>5.0999999999999997E-2</v>
      </c>
      <c r="M84" s="97">
        <v>2.5400000000100977E-2</v>
      </c>
      <c r="N84" s="98">
        <v>110261.30713000002</v>
      </c>
      <c r="O84" s="106">
        <v>123.95</v>
      </c>
      <c r="P84" s="98">
        <v>136.66889775300004</v>
      </c>
      <c r="Q84" s="99">
        <f t="shared" si="3"/>
        <v>1.840592496901026E-3</v>
      </c>
      <c r="R84" s="99">
        <f>P84/'סכום נכסי הקרן'!$C$42</f>
        <v>6.8625181529772498E-5</v>
      </c>
    </row>
    <row r="85" spans="2:18">
      <c r="B85" s="93" t="s">
        <v>2795</v>
      </c>
      <c r="C85" s="96" t="s">
        <v>2471</v>
      </c>
      <c r="D85" s="95" t="s">
        <v>2503</v>
      </c>
      <c r="E85" s="95"/>
      <c r="F85" s="95" t="s">
        <v>345</v>
      </c>
      <c r="G85" s="105">
        <v>40570</v>
      </c>
      <c r="H85" s="95" t="s">
        <v>258</v>
      </c>
      <c r="I85" s="98">
        <v>3.9599999999988547</v>
      </c>
      <c r="J85" s="96" t="s">
        <v>268</v>
      </c>
      <c r="K85" s="96" t="s">
        <v>131</v>
      </c>
      <c r="L85" s="97">
        <v>5.0999999999999997E-2</v>
      </c>
      <c r="M85" s="97">
        <v>2.1199999999993457E-2</v>
      </c>
      <c r="N85" s="98">
        <v>559073.73767400021</v>
      </c>
      <c r="O85" s="106">
        <v>131.22</v>
      </c>
      <c r="P85" s="98">
        <v>733.61657352900011</v>
      </c>
      <c r="Q85" s="99">
        <f t="shared" si="3"/>
        <v>9.8800033002393716E-3</v>
      </c>
      <c r="R85" s="99">
        <f>P85/'סכום נכסי הקרן'!$C$42</f>
        <v>3.6836889269908674E-4</v>
      </c>
    </row>
    <row r="86" spans="2:18">
      <c r="B86" s="93" t="s">
        <v>2795</v>
      </c>
      <c r="C86" s="96" t="s">
        <v>2471</v>
      </c>
      <c r="D86" s="95" t="s">
        <v>2504</v>
      </c>
      <c r="E86" s="95"/>
      <c r="F86" s="95" t="s">
        <v>345</v>
      </c>
      <c r="G86" s="105">
        <v>41207</v>
      </c>
      <c r="H86" s="95" t="s">
        <v>258</v>
      </c>
      <c r="I86" s="98">
        <v>3.9600000000000004</v>
      </c>
      <c r="J86" s="96" t="s">
        <v>268</v>
      </c>
      <c r="K86" s="96" t="s">
        <v>131</v>
      </c>
      <c r="L86" s="97">
        <v>5.0999999999999997E-2</v>
      </c>
      <c r="M86" s="97">
        <v>2.1100000000500142E-2</v>
      </c>
      <c r="N86" s="98">
        <v>7946.8551260000004</v>
      </c>
      <c r="O86" s="106">
        <v>125.8</v>
      </c>
      <c r="P86" s="98">
        <v>9.9971439500000017</v>
      </c>
      <c r="Q86" s="99">
        <f t="shared" si="3"/>
        <v>1.3463683725659941E-4</v>
      </c>
      <c r="R86" s="99">
        <f>P86/'סכום נכסי הקרן'!$C$42</f>
        <v>5.0198386730821298E-6</v>
      </c>
    </row>
    <row r="87" spans="2:18">
      <c r="B87" s="93" t="s">
        <v>2795</v>
      </c>
      <c r="C87" s="96" t="s">
        <v>2471</v>
      </c>
      <c r="D87" s="95" t="s">
        <v>2505</v>
      </c>
      <c r="E87" s="95"/>
      <c r="F87" s="95" t="s">
        <v>345</v>
      </c>
      <c r="G87" s="105">
        <v>41239</v>
      </c>
      <c r="H87" s="95" t="s">
        <v>258</v>
      </c>
      <c r="I87" s="98">
        <v>3.9400000000161128</v>
      </c>
      <c r="J87" s="96" t="s">
        <v>268</v>
      </c>
      <c r="K87" s="96" t="s">
        <v>131</v>
      </c>
      <c r="L87" s="97">
        <v>5.0999999999999997E-2</v>
      </c>
      <c r="M87" s="97">
        <v>2.5400000000046035E-2</v>
      </c>
      <c r="N87" s="98">
        <v>70081.498919000005</v>
      </c>
      <c r="O87" s="106">
        <v>123.98</v>
      </c>
      <c r="P87" s="98">
        <v>86.887044190000012</v>
      </c>
      <c r="Q87" s="99">
        <f t="shared" si="3"/>
        <v>1.1701538846318194E-3</v>
      </c>
      <c r="R87" s="99">
        <f>P87/'סכום נכסי הקרן'!$C$42</f>
        <v>4.3628354937787803E-5</v>
      </c>
    </row>
    <row r="88" spans="2:18">
      <c r="B88" s="93" t="s">
        <v>2795</v>
      </c>
      <c r="C88" s="96" t="s">
        <v>2471</v>
      </c>
      <c r="D88" s="95" t="s">
        <v>2506</v>
      </c>
      <c r="E88" s="95"/>
      <c r="F88" s="95" t="s">
        <v>345</v>
      </c>
      <c r="G88" s="105">
        <v>41269</v>
      </c>
      <c r="H88" s="95" t="s">
        <v>258</v>
      </c>
      <c r="I88" s="98">
        <v>3.9600000001672377</v>
      </c>
      <c r="J88" s="96" t="s">
        <v>268</v>
      </c>
      <c r="K88" s="96" t="s">
        <v>131</v>
      </c>
      <c r="L88" s="97">
        <v>5.0999999999999997E-2</v>
      </c>
      <c r="M88" s="97">
        <v>2.1200000000778235E-2</v>
      </c>
      <c r="N88" s="98">
        <v>19080.052245000006</v>
      </c>
      <c r="O88" s="106">
        <v>126.61</v>
      </c>
      <c r="P88" s="98">
        <v>24.157254176000002</v>
      </c>
      <c r="Q88" s="99">
        <f t="shared" si="3"/>
        <v>3.2533854822210676E-4</v>
      </c>
      <c r="R88" s="99">
        <f>P88/'סכום נכסי הקרן'!$C$42</f>
        <v>1.2130016268112211E-5</v>
      </c>
    </row>
    <row r="89" spans="2:18">
      <c r="B89" s="93" t="s">
        <v>2795</v>
      </c>
      <c r="C89" s="96" t="s">
        <v>2471</v>
      </c>
      <c r="D89" s="95" t="s">
        <v>2507</v>
      </c>
      <c r="E89" s="95"/>
      <c r="F89" s="95" t="s">
        <v>345</v>
      </c>
      <c r="G89" s="105">
        <v>41298</v>
      </c>
      <c r="H89" s="95" t="s">
        <v>258</v>
      </c>
      <c r="I89" s="98">
        <v>3.9299999999962503</v>
      </c>
      <c r="J89" s="96" t="s">
        <v>268</v>
      </c>
      <c r="K89" s="96" t="s">
        <v>131</v>
      </c>
      <c r="L89" s="97">
        <v>5.0999999999999997E-2</v>
      </c>
      <c r="M89" s="97">
        <v>2.5399999999991665E-2</v>
      </c>
      <c r="N89" s="98">
        <v>38608.269150000007</v>
      </c>
      <c r="O89" s="106">
        <v>124.32</v>
      </c>
      <c r="P89" s="98">
        <v>47.997800526000006</v>
      </c>
      <c r="Q89" s="99">
        <f t="shared" si="3"/>
        <v>6.4641182425844562E-4</v>
      </c>
      <c r="R89" s="99">
        <f>P89/'סכום נכסי הקרן'!$C$42</f>
        <v>2.4101004897833504E-5</v>
      </c>
    </row>
    <row r="90" spans="2:18">
      <c r="B90" s="93" t="s">
        <v>2795</v>
      </c>
      <c r="C90" s="96" t="s">
        <v>2471</v>
      </c>
      <c r="D90" s="95" t="s">
        <v>2508</v>
      </c>
      <c r="E90" s="95"/>
      <c r="F90" s="95" t="s">
        <v>345</v>
      </c>
      <c r="G90" s="105">
        <v>41330</v>
      </c>
      <c r="H90" s="95" t="s">
        <v>258</v>
      </c>
      <c r="I90" s="98">
        <v>3.9400000000152939</v>
      </c>
      <c r="J90" s="96" t="s">
        <v>268</v>
      </c>
      <c r="K90" s="96" t="s">
        <v>131</v>
      </c>
      <c r="L90" s="97">
        <v>5.0999999999999997E-2</v>
      </c>
      <c r="M90" s="97">
        <v>2.5400000000099274E-2</v>
      </c>
      <c r="N90" s="98">
        <v>59849.399199000007</v>
      </c>
      <c r="O90" s="106">
        <v>124.55</v>
      </c>
      <c r="P90" s="98">
        <v>74.542431269000005</v>
      </c>
      <c r="Q90" s="99">
        <f t="shared" si="3"/>
        <v>1.0039024383034516E-3</v>
      </c>
      <c r="R90" s="99">
        <f>P90/'סכום נכסי הקרן'!$C$42</f>
        <v>3.7429788061588612E-5</v>
      </c>
    </row>
    <row r="91" spans="2:18">
      <c r="B91" s="93" t="s">
        <v>2795</v>
      </c>
      <c r="C91" s="96" t="s">
        <v>2471</v>
      </c>
      <c r="D91" s="95" t="s">
        <v>2509</v>
      </c>
      <c r="E91" s="95"/>
      <c r="F91" s="95" t="s">
        <v>345</v>
      </c>
      <c r="G91" s="105">
        <v>41389</v>
      </c>
      <c r="H91" s="95" t="s">
        <v>258</v>
      </c>
      <c r="I91" s="98">
        <v>3.9599999999117754</v>
      </c>
      <c r="J91" s="96" t="s">
        <v>268</v>
      </c>
      <c r="K91" s="96" t="s">
        <v>131</v>
      </c>
      <c r="L91" s="97">
        <v>5.0999999999999997E-2</v>
      </c>
      <c r="M91" s="97">
        <v>2.1199999999625345E-2</v>
      </c>
      <c r="N91" s="98">
        <v>26196.980547000003</v>
      </c>
      <c r="O91" s="106">
        <v>126.34</v>
      </c>
      <c r="P91" s="98">
        <v>33.097265877000005</v>
      </c>
      <c r="Q91" s="99">
        <f t="shared" si="3"/>
        <v>4.4573842507489851E-4</v>
      </c>
      <c r="R91" s="99">
        <f>P91/'סכום נכסי הקרן'!$C$42</f>
        <v>1.6619040003184723E-5</v>
      </c>
    </row>
    <row r="92" spans="2:18">
      <c r="B92" s="93" t="s">
        <v>2795</v>
      </c>
      <c r="C92" s="96" t="s">
        <v>2471</v>
      </c>
      <c r="D92" s="95" t="s">
        <v>2510</v>
      </c>
      <c r="E92" s="95"/>
      <c r="F92" s="95" t="s">
        <v>345</v>
      </c>
      <c r="G92" s="105">
        <v>41422</v>
      </c>
      <c r="H92" s="95" t="s">
        <v>258</v>
      </c>
      <c r="I92" s="98">
        <v>3.960000000115997</v>
      </c>
      <c r="J92" s="96" t="s">
        <v>268</v>
      </c>
      <c r="K92" s="96" t="s">
        <v>131</v>
      </c>
      <c r="L92" s="97">
        <v>5.0999999999999997E-2</v>
      </c>
      <c r="M92" s="97">
        <v>2.1300000001408539E-2</v>
      </c>
      <c r="N92" s="98">
        <v>9594.7646770000028</v>
      </c>
      <c r="O92" s="106">
        <v>125.79</v>
      </c>
      <c r="P92" s="98">
        <v>12.069254810000002</v>
      </c>
      <c r="Q92" s="99">
        <f t="shared" si="3"/>
        <v>1.6254305267479914E-4</v>
      </c>
      <c r="R92" s="99">
        <f>P92/'סכום נכסי הקרן'!$C$42</f>
        <v>6.0603020576212186E-6</v>
      </c>
    </row>
    <row r="93" spans="2:18">
      <c r="B93" s="93" t="s">
        <v>2795</v>
      </c>
      <c r="C93" s="96" t="s">
        <v>2471</v>
      </c>
      <c r="D93" s="95" t="s">
        <v>2511</v>
      </c>
      <c r="E93" s="95"/>
      <c r="F93" s="95" t="s">
        <v>345</v>
      </c>
      <c r="G93" s="105">
        <v>41450</v>
      </c>
      <c r="H93" s="95" t="s">
        <v>258</v>
      </c>
      <c r="I93" s="98">
        <v>3.9600000000221574</v>
      </c>
      <c r="J93" s="96" t="s">
        <v>268</v>
      </c>
      <c r="K93" s="96" t="s">
        <v>131</v>
      </c>
      <c r="L93" s="97">
        <v>5.0999999999999997E-2</v>
      </c>
      <c r="M93" s="97">
        <v>2.139999999972806E-2</v>
      </c>
      <c r="N93" s="98">
        <v>15806.637176000004</v>
      </c>
      <c r="O93" s="106">
        <v>125.63</v>
      </c>
      <c r="P93" s="98">
        <v>19.857879561000004</v>
      </c>
      <c r="Q93" s="99">
        <f t="shared" si="3"/>
        <v>2.6743659109915174E-4</v>
      </c>
      <c r="R93" s="99">
        <f>P93/'סכום נכסי הקרן'!$C$42</f>
        <v>9.9711829982917265E-6</v>
      </c>
    </row>
    <row r="94" spans="2:18">
      <c r="B94" s="93" t="s">
        <v>2795</v>
      </c>
      <c r="C94" s="96" t="s">
        <v>2471</v>
      </c>
      <c r="D94" s="95" t="s">
        <v>2512</v>
      </c>
      <c r="E94" s="95"/>
      <c r="F94" s="95" t="s">
        <v>345</v>
      </c>
      <c r="G94" s="105">
        <v>41480</v>
      </c>
      <c r="H94" s="95" t="s">
        <v>258</v>
      </c>
      <c r="I94" s="98">
        <v>3.9500000001768507</v>
      </c>
      <c r="J94" s="96" t="s">
        <v>268</v>
      </c>
      <c r="K94" s="96" t="s">
        <v>131</v>
      </c>
      <c r="L94" s="97">
        <v>5.0999999999999997E-2</v>
      </c>
      <c r="M94" s="97">
        <v>2.2200000001032113E-2</v>
      </c>
      <c r="N94" s="98">
        <v>13881.340455000003</v>
      </c>
      <c r="O94" s="106">
        <v>124.24</v>
      </c>
      <c r="P94" s="98">
        <v>17.246177901000003</v>
      </c>
      <c r="Q94" s="99">
        <f t="shared" si="3"/>
        <v>2.3226342032969308E-4</v>
      </c>
      <c r="R94" s="99">
        <f>P94/'סכום נכסי הקרן'!$C$42</f>
        <v>8.6597763544551337E-6</v>
      </c>
    </row>
    <row r="95" spans="2:18">
      <c r="B95" s="93" t="s">
        <v>2795</v>
      </c>
      <c r="C95" s="96" t="s">
        <v>2471</v>
      </c>
      <c r="D95" s="95" t="s">
        <v>2513</v>
      </c>
      <c r="E95" s="95"/>
      <c r="F95" s="95" t="s">
        <v>345</v>
      </c>
      <c r="G95" s="105">
        <v>41512</v>
      </c>
      <c r="H95" s="95" t="s">
        <v>258</v>
      </c>
      <c r="I95" s="98">
        <v>3.8899999999680182</v>
      </c>
      <c r="J95" s="96" t="s">
        <v>268</v>
      </c>
      <c r="K95" s="96" t="s">
        <v>131</v>
      </c>
      <c r="L95" s="97">
        <v>5.0999999999999997E-2</v>
      </c>
      <c r="M95" s="97">
        <v>3.3799999999633373E-2</v>
      </c>
      <c r="N95" s="98">
        <v>43277.59377900001</v>
      </c>
      <c r="O95" s="106">
        <v>118.49</v>
      </c>
      <c r="P95" s="98">
        <v>51.279623976000011</v>
      </c>
      <c r="Q95" s="99">
        <f t="shared" si="3"/>
        <v>6.9060988041852944E-4</v>
      </c>
      <c r="R95" s="99">
        <f>P95/'סכום נכסי הקרן'!$C$42</f>
        <v>2.5748897971588619E-5</v>
      </c>
    </row>
    <row r="96" spans="2:18">
      <c r="B96" s="93" t="s">
        <v>2795</v>
      </c>
      <c r="C96" s="96" t="s">
        <v>2471</v>
      </c>
      <c r="D96" s="95" t="s">
        <v>2514</v>
      </c>
      <c r="E96" s="95"/>
      <c r="F96" s="95" t="s">
        <v>345</v>
      </c>
      <c r="G96" s="105">
        <v>40871</v>
      </c>
      <c r="H96" s="95" t="s">
        <v>258</v>
      </c>
      <c r="I96" s="98">
        <v>3.930000000039148</v>
      </c>
      <c r="J96" s="96" t="s">
        <v>268</v>
      </c>
      <c r="K96" s="96" t="s">
        <v>131</v>
      </c>
      <c r="L96" s="97">
        <v>5.1879999999999996E-2</v>
      </c>
      <c r="M96" s="97">
        <v>2.5400000000086999E-2</v>
      </c>
      <c r="N96" s="98">
        <v>21779.934035000006</v>
      </c>
      <c r="O96" s="106">
        <v>126.67</v>
      </c>
      <c r="P96" s="98">
        <v>27.588642143999998</v>
      </c>
      <c r="Q96" s="99">
        <f t="shared" si="3"/>
        <v>3.7155086903317887E-4</v>
      </c>
      <c r="R96" s="99">
        <f>P96/'סכום נכסי הקרן'!$C$42</f>
        <v>1.3853009766081708E-5</v>
      </c>
    </row>
    <row r="97" spans="2:18">
      <c r="B97" s="93" t="s">
        <v>2795</v>
      </c>
      <c r="C97" s="96" t="s">
        <v>2471</v>
      </c>
      <c r="D97" s="95" t="s">
        <v>2515</v>
      </c>
      <c r="E97" s="95"/>
      <c r="F97" s="95" t="s">
        <v>345</v>
      </c>
      <c r="G97" s="105">
        <v>41547</v>
      </c>
      <c r="H97" s="95" t="s">
        <v>258</v>
      </c>
      <c r="I97" s="98">
        <v>3.8900000000437962</v>
      </c>
      <c r="J97" s="96" t="s">
        <v>268</v>
      </c>
      <c r="K97" s="96" t="s">
        <v>131</v>
      </c>
      <c r="L97" s="97">
        <v>5.0999999999999997E-2</v>
      </c>
      <c r="M97" s="97">
        <v>3.3900000000170911E-2</v>
      </c>
      <c r="N97" s="98">
        <v>31666.595824000007</v>
      </c>
      <c r="O97" s="106">
        <v>118.25</v>
      </c>
      <c r="P97" s="98">
        <v>37.445749624000001</v>
      </c>
      <c r="Q97" s="99">
        <f t="shared" si="3"/>
        <v>5.0430176091221092E-4</v>
      </c>
      <c r="R97" s="99">
        <f>P97/'סכום נכסי הקרן'!$C$42</f>
        <v>1.8802532307750335E-5</v>
      </c>
    </row>
    <row r="98" spans="2:18">
      <c r="B98" s="93" t="s">
        <v>2795</v>
      </c>
      <c r="C98" s="96" t="s">
        <v>2471</v>
      </c>
      <c r="D98" s="95" t="s">
        <v>2516</v>
      </c>
      <c r="E98" s="95"/>
      <c r="F98" s="95" t="s">
        <v>345</v>
      </c>
      <c r="G98" s="105">
        <v>41571</v>
      </c>
      <c r="H98" s="95" t="s">
        <v>258</v>
      </c>
      <c r="I98" s="98">
        <v>3.9500000000236493</v>
      </c>
      <c r="J98" s="96" t="s">
        <v>268</v>
      </c>
      <c r="K98" s="96" t="s">
        <v>131</v>
      </c>
      <c r="L98" s="97">
        <v>5.0999999999999997E-2</v>
      </c>
      <c r="M98" s="97">
        <v>2.3000000000157655E-2</v>
      </c>
      <c r="N98" s="98">
        <v>15440.481166000001</v>
      </c>
      <c r="O98" s="106">
        <v>123.24</v>
      </c>
      <c r="P98" s="98">
        <v>19.028849149000003</v>
      </c>
      <c r="Q98" s="99">
        <f t="shared" si="3"/>
        <v>2.5627159905547756E-4</v>
      </c>
      <c r="R98" s="99">
        <f>P98/'סכום נכסי הקרן'!$C$42</f>
        <v>9.5549042146578456E-6</v>
      </c>
    </row>
    <row r="99" spans="2:18">
      <c r="B99" s="93" t="s">
        <v>2795</v>
      </c>
      <c r="C99" s="96" t="s">
        <v>2471</v>
      </c>
      <c r="D99" s="95" t="s">
        <v>2517</v>
      </c>
      <c r="E99" s="95"/>
      <c r="F99" s="95" t="s">
        <v>345</v>
      </c>
      <c r="G99" s="105">
        <v>41597</v>
      </c>
      <c r="H99" s="95" t="s">
        <v>258</v>
      </c>
      <c r="I99" s="98">
        <v>3.9500000000714977</v>
      </c>
      <c r="J99" s="96" t="s">
        <v>268</v>
      </c>
      <c r="K99" s="96" t="s">
        <v>131</v>
      </c>
      <c r="L99" s="97">
        <v>5.0999999999999997E-2</v>
      </c>
      <c r="M99" s="97">
        <v>2.329999999936673E-2</v>
      </c>
      <c r="N99" s="98">
        <v>3987.6511900000005</v>
      </c>
      <c r="O99" s="106">
        <v>122.76</v>
      </c>
      <c r="P99" s="98">
        <v>4.8952406070000016</v>
      </c>
      <c r="Q99" s="99">
        <f t="shared" si="3"/>
        <v>6.5926800317460272E-5</v>
      </c>
      <c r="R99" s="99">
        <f>P99/'סכום נכסי הקרן'!$C$42</f>
        <v>2.4580338380603839E-6</v>
      </c>
    </row>
    <row r="100" spans="2:18">
      <c r="B100" s="93" t="s">
        <v>2795</v>
      </c>
      <c r="C100" s="96" t="s">
        <v>2471</v>
      </c>
      <c r="D100" s="95" t="s">
        <v>2518</v>
      </c>
      <c r="E100" s="95"/>
      <c r="F100" s="95" t="s">
        <v>345</v>
      </c>
      <c r="G100" s="105">
        <v>41630</v>
      </c>
      <c r="H100" s="95" t="s">
        <v>258</v>
      </c>
      <c r="I100" s="98">
        <v>3.9299999999794397</v>
      </c>
      <c r="J100" s="96" t="s">
        <v>268</v>
      </c>
      <c r="K100" s="96" t="s">
        <v>131</v>
      </c>
      <c r="L100" s="97">
        <v>5.0999999999999997E-2</v>
      </c>
      <c r="M100" s="97">
        <v>2.5400000000014432E-2</v>
      </c>
      <c r="N100" s="98">
        <v>45366.597294000014</v>
      </c>
      <c r="O100" s="106">
        <v>122.22</v>
      </c>
      <c r="P100" s="98">
        <v>55.447056898000007</v>
      </c>
      <c r="Q100" s="99">
        <f t="shared" si="3"/>
        <v>7.4673490881697598E-4</v>
      </c>
      <c r="R100" s="99">
        <f>P100/'סכום נכסי הקרן'!$C$42</f>
        <v>2.7841479718331522E-5</v>
      </c>
    </row>
    <row r="101" spans="2:18">
      <c r="B101" s="93" t="s">
        <v>2795</v>
      </c>
      <c r="C101" s="96" t="s">
        <v>2471</v>
      </c>
      <c r="D101" s="95" t="s">
        <v>2519</v>
      </c>
      <c r="E101" s="95"/>
      <c r="F101" s="95" t="s">
        <v>345</v>
      </c>
      <c r="G101" s="105">
        <v>41666</v>
      </c>
      <c r="H101" s="95" t="s">
        <v>258</v>
      </c>
      <c r="I101" s="98">
        <v>3.9399999999608055</v>
      </c>
      <c r="J101" s="96" t="s">
        <v>268</v>
      </c>
      <c r="K101" s="96" t="s">
        <v>131</v>
      </c>
      <c r="L101" s="97">
        <v>5.0999999999999997E-2</v>
      </c>
      <c r="M101" s="97">
        <v>2.5399999999794694E-2</v>
      </c>
      <c r="N101" s="98">
        <v>8774.7977330000012</v>
      </c>
      <c r="O101" s="106">
        <v>122.12</v>
      </c>
      <c r="P101" s="98">
        <v>10.715782993000001</v>
      </c>
      <c r="Q101" s="99">
        <f t="shared" si="3"/>
        <v>1.4431513021332222E-4</v>
      </c>
      <c r="R101" s="99">
        <f>P101/'סכום נכסי הקרן'!$C$42</f>
        <v>5.380686939154975E-6</v>
      </c>
    </row>
    <row r="102" spans="2:18">
      <c r="B102" s="93" t="s">
        <v>2795</v>
      </c>
      <c r="C102" s="96" t="s">
        <v>2471</v>
      </c>
      <c r="D102" s="95" t="s">
        <v>2520</v>
      </c>
      <c r="E102" s="95"/>
      <c r="F102" s="95" t="s">
        <v>345</v>
      </c>
      <c r="G102" s="105">
        <v>41696</v>
      </c>
      <c r="H102" s="95" t="s">
        <v>258</v>
      </c>
      <c r="I102" s="98">
        <v>3.9400000003392579</v>
      </c>
      <c r="J102" s="96" t="s">
        <v>268</v>
      </c>
      <c r="K102" s="96" t="s">
        <v>131</v>
      </c>
      <c r="L102" s="97">
        <v>5.0999999999999997E-2</v>
      </c>
      <c r="M102" s="97">
        <v>2.5400000001272214E-2</v>
      </c>
      <c r="N102" s="98">
        <v>8445.7395680000009</v>
      </c>
      <c r="O102" s="106">
        <v>122.85</v>
      </c>
      <c r="P102" s="98">
        <v>10.375591292000001</v>
      </c>
      <c r="Q102" s="99">
        <f t="shared" si="3"/>
        <v>1.3973358823366687E-4</v>
      </c>
      <c r="R102" s="99">
        <f>P102/'סכום נכסי הקרן'!$C$42</f>
        <v>5.2098674065482247E-6</v>
      </c>
    </row>
    <row r="103" spans="2:18">
      <c r="B103" s="93" t="s">
        <v>2795</v>
      </c>
      <c r="C103" s="96" t="s">
        <v>2471</v>
      </c>
      <c r="D103" s="95" t="s">
        <v>2521</v>
      </c>
      <c r="E103" s="95"/>
      <c r="F103" s="95" t="s">
        <v>345</v>
      </c>
      <c r="G103" s="105">
        <v>41725</v>
      </c>
      <c r="H103" s="95" t="s">
        <v>258</v>
      </c>
      <c r="I103" s="98">
        <v>3.9399999999855089</v>
      </c>
      <c r="J103" s="96" t="s">
        <v>268</v>
      </c>
      <c r="K103" s="96" t="s">
        <v>131</v>
      </c>
      <c r="L103" s="97">
        <v>5.0999999999999997E-2</v>
      </c>
      <c r="M103" s="97">
        <v>2.539999999985508E-2</v>
      </c>
      <c r="N103" s="98">
        <v>16819.948270000004</v>
      </c>
      <c r="O103" s="106">
        <v>123.08</v>
      </c>
      <c r="P103" s="98">
        <v>20.701992545000003</v>
      </c>
      <c r="Q103" s="99">
        <f t="shared" si="3"/>
        <v>2.7880470813551692E-4</v>
      </c>
      <c r="R103" s="99">
        <f>P103/'סכום נכסי הקרן'!$C$42</f>
        <v>1.0395035152739692E-5</v>
      </c>
    </row>
    <row r="104" spans="2:18">
      <c r="B104" s="93" t="s">
        <v>2795</v>
      </c>
      <c r="C104" s="96" t="s">
        <v>2471</v>
      </c>
      <c r="D104" s="95" t="s">
        <v>2522</v>
      </c>
      <c r="E104" s="95"/>
      <c r="F104" s="95" t="s">
        <v>345</v>
      </c>
      <c r="G104" s="105">
        <v>41787</v>
      </c>
      <c r="H104" s="95" t="s">
        <v>258</v>
      </c>
      <c r="I104" s="98">
        <v>3.9400000000138657</v>
      </c>
      <c r="J104" s="96" t="s">
        <v>268</v>
      </c>
      <c r="K104" s="96" t="s">
        <v>131</v>
      </c>
      <c r="L104" s="97">
        <v>5.0999999999999997E-2</v>
      </c>
      <c r="M104" s="97">
        <v>2.5400000000292702E-2</v>
      </c>
      <c r="N104" s="98">
        <v>10589.284676000001</v>
      </c>
      <c r="O104" s="106">
        <v>122.6</v>
      </c>
      <c r="P104" s="98">
        <v>12.982463803</v>
      </c>
      <c r="Q104" s="99">
        <f t="shared" si="3"/>
        <v>1.7484172229351597E-4</v>
      </c>
      <c r="R104" s="99">
        <f>P104/'סכום נכסי הקרן'!$C$42</f>
        <v>6.5188492029454367E-6</v>
      </c>
    </row>
    <row r="105" spans="2:18">
      <c r="B105" s="93" t="s">
        <v>2795</v>
      </c>
      <c r="C105" s="96" t="s">
        <v>2471</v>
      </c>
      <c r="D105" s="95" t="s">
        <v>2523</v>
      </c>
      <c r="E105" s="95"/>
      <c r="F105" s="95" t="s">
        <v>345</v>
      </c>
      <c r="G105" s="105">
        <v>41815</v>
      </c>
      <c r="H105" s="95" t="s">
        <v>258</v>
      </c>
      <c r="I105" s="98">
        <v>3.940000000101469</v>
      </c>
      <c r="J105" s="96" t="s">
        <v>268</v>
      </c>
      <c r="K105" s="96" t="s">
        <v>131</v>
      </c>
      <c r="L105" s="97">
        <v>5.0999999999999997E-2</v>
      </c>
      <c r="M105" s="97">
        <v>2.5400000000466209E-2</v>
      </c>
      <c r="N105" s="98">
        <v>5953.8662380000005</v>
      </c>
      <c r="O105" s="106">
        <v>122.49</v>
      </c>
      <c r="P105" s="98">
        <v>7.2928908790000015</v>
      </c>
      <c r="Q105" s="99">
        <f t="shared" si="3"/>
        <v>9.8217227571886789E-5</v>
      </c>
      <c r="R105" s="99">
        <f>P105/'סכום נכסי הקרן'!$C$42</f>
        <v>3.6619594412234236E-6</v>
      </c>
    </row>
    <row r="106" spans="2:18">
      <c r="B106" s="93" t="s">
        <v>2795</v>
      </c>
      <c r="C106" s="96" t="s">
        <v>2471</v>
      </c>
      <c r="D106" s="95" t="s">
        <v>2524</v>
      </c>
      <c r="E106" s="95"/>
      <c r="F106" s="95" t="s">
        <v>345</v>
      </c>
      <c r="G106" s="105">
        <v>41836</v>
      </c>
      <c r="H106" s="95" t="s">
        <v>258</v>
      </c>
      <c r="I106" s="98">
        <v>3.9399999999676187</v>
      </c>
      <c r="J106" s="96" t="s">
        <v>268</v>
      </c>
      <c r="K106" s="96" t="s">
        <v>131</v>
      </c>
      <c r="L106" s="97">
        <v>5.0999999999999997E-2</v>
      </c>
      <c r="M106" s="97">
        <v>2.5400000000138777E-2</v>
      </c>
      <c r="N106" s="98">
        <v>17700.146228000005</v>
      </c>
      <c r="O106" s="106">
        <v>122.13</v>
      </c>
      <c r="P106" s="98">
        <v>21.617188705</v>
      </c>
      <c r="Q106" s="99">
        <f t="shared" si="3"/>
        <v>2.9113013998565893E-4</v>
      </c>
      <c r="R106" s="99">
        <f>P106/'סכום נכסי הקרן'!$C$42</f>
        <v>1.0854580108819298E-5</v>
      </c>
    </row>
    <row r="107" spans="2:18">
      <c r="B107" s="93" t="s">
        <v>2795</v>
      </c>
      <c r="C107" s="96" t="s">
        <v>2471</v>
      </c>
      <c r="D107" s="95" t="s">
        <v>2525</v>
      </c>
      <c r="E107" s="95"/>
      <c r="F107" s="95" t="s">
        <v>345</v>
      </c>
      <c r="G107" s="105">
        <v>40903</v>
      </c>
      <c r="H107" s="95" t="s">
        <v>258</v>
      </c>
      <c r="I107" s="98">
        <v>3.8899999999683965</v>
      </c>
      <c r="J107" s="96" t="s">
        <v>268</v>
      </c>
      <c r="K107" s="96" t="s">
        <v>131</v>
      </c>
      <c r="L107" s="97">
        <v>5.2619999999999993E-2</v>
      </c>
      <c r="M107" s="97">
        <v>3.3699999999378838E-2</v>
      </c>
      <c r="N107" s="98">
        <v>22346.522444000002</v>
      </c>
      <c r="O107" s="106">
        <v>123.19</v>
      </c>
      <c r="P107" s="98">
        <v>27.528681883000004</v>
      </c>
      <c r="Q107" s="99">
        <f t="shared" si="3"/>
        <v>3.7074335241218243E-4</v>
      </c>
      <c r="R107" s="99">
        <f>P107/'סכום נכסי הקרן'!$C$42</f>
        <v>1.3822902083475431E-5</v>
      </c>
    </row>
    <row r="108" spans="2:18">
      <c r="B108" s="93" t="s">
        <v>2795</v>
      </c>
      <c r="C108" s="96" t="s">
        <v>2471</v>
      </c>
      <c r="D108" s="95" t="s">
        <v>2526</v>
      </c>
      <c r="E108" s="95"/>
      <c r="F108" s="95" t="s">
        <v>345</v>
      </c>
      <c r="G108" s="105">
        <v>41911</v>
      </c>
      <c r="H108" s="95" t="s">
        <v>258</v>
      </c>
      <c r="I108" s="98">
        <v>3.9400000001037148</v>
      </c>
      <c r="J108" s="96" t="s">
        <v>268</v>
      </c>
      <c r="K108" s="96" t="s">
        <v>131</v>
      </c>
      <c r="L108" s="97">
        <v>5.0999999999999997E-2</v>
      </c>
      <c r="M108" s="97">
        <v>2.5400000001272877E-2</v>
      </c>
      <c r="N108" s="98">
        <v>6947.2831660000011</v>
      </c>
      <c r="O108" s="106">
        <v>122.13</v>
      </c>
      <c r="P108" s="98">
        <v>8.4847168980000021</v>
      </c>
      <c r="Q108" s="99">
        <f t="shared" si="3"/>
        <v>1.1426818038009195E-4</v>
      </c>
      <c r="R108" s="99">
        <f>P108/'סכום נכסי הקרן'!$C$42</f>
        <v>4.2604077952417452E-6</v>
      </c>
    </row>
    <row r="109" spans="2:18">
      <c r="B109" s="93" t="s">
        <v>2795</v>
      </c>
      <c r="C109" s="96" t="s">
        <v>2471</v>
      </c>
      <c r="D109" s="95" t="s">
        <v>2527</v>
      </c>
      <c r="E109" s="95"/>
      <c r="F109" s="95" t="s">
        <v>345</v>
      </c>
      <c r="G109" s="105">
        <v>40933</v>
      </c>
      <c r="H109" s="95" t="s">
        <v>258</v>
      </c>
      <c r="I109" s="98">
        <v>3.9299999999823521</v>
      </c>
      <c r="J109" s="96" t="s">
        <v>268</v>
      </c>
      <c r="K109" s="96" t="s">
        <v>131</v>
      </c>
      <c r="L109" s="97">
        <v>5.1330999999999995E-2</v>
      </c>
      <c r="M109" s="97">
        <v>2.5399999999854209E-2</v>
      </c>
      <c r="N109" s="98">
        <v>82404.022738000014</v>
      </c>
      <c r="O109" s="106">
        <v>126.53</v>
      </c>
      <c r="P109" s="98">
        <v>104.26581208800003</v>
      </c>
      <c r="Q109" s="99">
        <f t="shared" si="3"/>
        <v>1.4042029647396677E-3</v>
      </c>
      <c r="R109" s="99">
        <f>P109/'סכום נכסי הקרן'!$C$42</f>
        <v>5.2354708346442958E-5</v>
      </c>
    </row>
    <row r="110" spans="2:18">
      <c r="B110" s="93" t="s">
        <v>2795</v>
      </c>
      <c r="C110" s="96" t="s">
        <v>2471</v>
      </c>
      <c r="D110" s="95" t="s">
        <v>2528</v>
      </c>
      <c r="E110" s="95"/>
      <c r="F110" s="95" t="s">
        <v>345</v>
      </c>
      <c r="G110" s="105">
        <v>40993</v>
      </c>
      <c r="H110" s="95" t="s">
        <v>258</v>
      </c>
      <c r="I110" s="98">
        <v>3.9300000000308009</v>
      </c>
      <c r="J110" s="96" t="s">
        <v>268</v>
      </c>
      <c r="K110" s="96" t="s">
        <v>131</v>
      </c>
      <c r="L110" s="97">
        <v>5.1451999999999998E-2</v>
      </c>
      <c r="M110" s="97">
        <v>2.5400000000141653E-2</v>
      </c>
      <c r="N110" s="98">
        <v>47956.999616000008</v>
      </c>
      <c r="O110" s="106">
        <v>126.6</v>
      </c>
      <c r="P110" s="98">
        <v>60.713563741000009</v>
      </c>
      <c r="Q110" s="99">
        <f t="shared" si="3"/>
        <v>8.1766174835015671E-4</v>
      </c>
      <c r="R110" s="99">
        <f>P110/'סכום נכסי הקרן'!$C$42</f>
        <v>3.0485936460653719E-5</v>
      </c>
    </row>
    <row r="111" spans="2:18">
      <c r="B111" s="93" t="s">
        <v>2795</v>
      </c>
      <c r="C111" s="96" t="s">
        <v>2471</v>
      </c>
      <c r="D111" s="95" t="s">
        <v>2529</v>
      </c>
      <c r="E111" s="95"/>
      <c r="F111" s="95" t="s">
        <v>345</v>
      </c>
      <c r="G111" s="105">
        <v>41053</v>
      </c>
      <c r="H111" s="95" t="s">
        <v>258</v>
      </c>
      <c r="I111" s="98">
        <v>3.9299999999985769</v>
      </c>
      <c r="J111" s="96" t="s">
        <v>268</v>
      </c>
      <c r="K111" s="96" t="s">
        <v>131</v>
      </c>
      <c r="L111" s="97">
        <v>5.0999999999999997E-2</v>
      </c>
      <c r="M111" s="97">
        <v>2.5399999999838697E-2</v>
      </c>
      <c r="N111" s="98">
        <v>33779.78387900001</v>
      </c>
      <c r="O111" s="106">
        <v>124.8</v>
      </c>
      <c r="P111" s="98">
        <v>42.157171842000004</v>
      </c>
      <c r="Q111" s="99">
        <f t="shared" si="3"/>
        <v>5.6775298153927741E-4</v>
      </c>
      <c r="R111" s="99">
        <f>P111/'סכום נכסי הקרן'!$C$42</f>
        <v>2.1168265918611744E-5</v>
      </c>
    </row>
    <row r="112" spans="2:18">
      <c r="B112" s="93" t="s">
        <v>2795</v>
      </c>
      <c r="C112" s="96" t="s">
        <v>2471</v>
      </c>
      <c r="D112" s="95" t="s">
        <v>2530</v>
      </c>
      <c r="E112" s="95"/>
      <c r="F112" s="95" t="s">
        <v>345</v>
      </c>
      <c r="G112" s="105">
        <v>41085</v>
      </c>
      <c r="H112" s="95" t="s">
        <v>258</v>
      </c>
      <c r="I112" s="98">
        <v>3.9300000000001294</v>
      </c>
      <c r="J112" s="96" t="s">
        <v>268</v>
      </c>
      <c r="K112" s="96" t="s">
        <v>131</v>
      </c>
      <c r="L112" s="97">
        <v>5.0999999999999997E-2</v>
      </c>
      <c r="M112" s="97">
        <v>2.539999999997164E-2</v>
      </c>
      <c r="N112" s="98">
        <v>62157.140829000011</v>
      </c>
      <c r="O112" s="106">
        <v>124.8</v>
      </c>
      <c r="P112" s="98">
        <v>77.572114743000014</v>
      </c>
      <c r="Q112" s="99">
        <f t="shared" si="3"/>
        <v>1.0447047917424002E-3</v>
      </c>
      <c r="R112" s="99">
        <f>P112/'סכום נכסי הקרן'!$C$42</f>
        <v>3.8951074775678895E-5</v>
      </c>
    </row>
    <row r="113" spans="2:18">
      <c r="B113" s="93" t="s">
        <v>2795</v>
      </c>
      <c r="C113" s="96" t="s">
        <v>2471</v>
      </c>
      <c r="D113" s="95" t="s">
        <v>2531</v>
      </c>
      <c r="E113" s="95"/>
      <c r="F113" s="95" t="s">
        <v>345</v>
      </c>
      <c r="G113" s="105">
        <v>41115</v>
      </c>
      <c r="H113" s="95" t="s">
        <v>258</v>
      </c>
      <c r="I113" s="98">
        <v>3.9300000000211726</v>
      </c>
      <c r="J113" s="96" t="s">
        <v>268</v>
      </c>
      <c r="K113" s="96" t="s">
        <v>131</v>
      </c>
      <c r="L113" s="97">
        <v>5.0999999999999997E-2</v>
      </c>
      <c r="M113" s="97">
        <v>2.5600000000336454E-2</v>
      </c>
      <c r="N113" s="98">
        <v>27563.604634000003</v>
      </c>
      <c r="O113" s="106">
        <v>125.08</v>
      </c>
      <c r="P113" s="98">
        <v>34.476557739000008</v>
      </c>
      <c r="Q113" s="99">
        <f t="shared" si="3"/>
        <v>4.6431407977010232E-4</v>
      </c>
      <c r="R113" s="99">
        <f>P113/'סכום נכסי הקרן'!$C$42</f>
        <v>1.7311620070548371E-5</v>
      </c>
    </row>
    <row r="114" spans="2:18">
      <c r="B114" s="93" t="s">
        <v>2795</v>
      </c>
      <c r="C114" s="96" t="s">
        <v>2471</v>
      </c>
      <c r="D114" s="95" t="s">
        <v>2532</v>
      </c>
      <c r="E114" s="95"/>
      <c r="F114" s="95" t="s">
        <v>345</v>
      </c>
      <c r="G114" s="105">
        <v>41179</v>
      </c>
      <c r="H114" s="95" t="s">
        <v>258</v>
      </c>
      <c r="I114" s="98">
        <v>3.930000000014882</v>
      </c>
      <c r="J114" s="96" t="s">
        <v>268</v>
      </c>
      <c r="K114" s="96" t="s">
        <v>131</v>
      </c>
      <c r="L114" s="97">
        <v>5.0999999999999997E-2</v>
      </c>
      <c r="M114" s="97">
        <v>2.5399999999981406E-2</v>
      </c>
      <c r="N114" s="98">
        <v>34757.707790000008</v>
      </c>
      <c r="O114" s="106">
        <v>123.74</v>
      </c>
      <c r="P114" s="98">
        <v>43.009188651999999</v>
      </c>
      <c r="Q114" s="99">
        <f t="shared" si="3"/>
        <v>5.792275435903576E-4</v>
      </c>
      <c r="R114" s="99">
        <f>P114/'סכום נכסי הקרן'!$C$42</f>
        <v>2.159608679968989E-5</v>
      </c>
    </row>
    <row r="115" spans="2:18">
      <c r="B115" s="93" t="s">
        <v>2796</v>
      </c>
      <c r="C115" s="96" t="s">
        <v>2460</v>
      </c>
      <c r="D115" s="95">
        <v>4099</v>
      </c>
      <c r="E115" s="95"/>
      <c r="F115" s="95" t="s">
        <v>348</v>
      </c>
      <c r="G115" s="105">
        <v>42052</v>
      </c>
      <c r="H115" s="95" t="s">
        <v>129</v>
      </c>
      <c r="I115" s="98">
        <v>4.1299999999937551</v>
      </c>
      <c r="J115" s="96" t="s">
        <v>466</v>
      </c>
      <c r="K115" s="96" t="s">
        <v>131</v>
      </c>
      <c r="L115" s="97">
        <v>2.9779E-2</v>
      </c>
      <c r="M115" s="97">
        <v>3.0699999999948907E-2</v>
      </c>
      <c r="N115" s="98">
        <v>236024.89129100004</v>
      </c>
      <c r="O115" s="106">
        <v>111.94</v>
      </c>
      <c r="P115" s="98">
        <v>264.20627850500006</v>
      </c>
      <c r="Q115" s="99">
        <f t="shared" si="3"/>
        <v>3.5582060135534474E-3</v>
      </c>
      <c r="R115" s="99">
        <f>P115/'סכום נכסי הקרן'!$C$42</f>
        <v>1.3266517928958171E-4</v>
      </c>
    </row>
    <row r="116" spans="2:18">
      <c r="B116" s="93" t="s">
        <v>2796</v>
      </c>
      <c r="C116" s="96" t="s">
        <v>2460</v>
      </c>
      <c r="D116" s="95" t="s">
        <v>2533</v>
      </c>
      <c r="E116" s="95"/>
      <c r="F116" s="95" t="s">
        <v>348</v>
      </c>
      <c r="G116" s="105">
        <v>42054</v>
      </c>
      <c r="H116" s="95" t="s">
        <v>129</v>
      </c>
      <c r="I116" s="98">
        <v>4.1299999995944807</v>
      </c>
      <c r="J116" s="96" t="s">
        <v>466</v>
      </c>
      <c r="K116" s="96" t="s">
        <v>131</v>
      </c>
      <c r="L116" s="97">
        <v>2.9779E-2</v>
      </c>
      <c r="M116" s="97">
        <v>3.0699999997095783E-2</v>
      </c>
      <c r="N116" s="98">
        <v>6674.912260000001</v>
      </c>
      <c r="O116" s="106">
        <v>111.94</v>
      </c>
      <c r="P116" s="98">
        <v>7.4718972310000007</v>
      </c>
      <c r="Q116" s="99">
        <f t="shared" si="3"/>
        <v>1.0062800100904646E-4</v>
      </c>
      <c r="R116" s="99">
        <f>P116/'סכום נכסי הקרן'!$C$42</f>
        <v>3.7518434133849875E-6</v>
      </c>
    </row>
    <row r="117" spans="2:18">
      <c r="B117" s="93" t="s">
        <v>2797</v>
      </c>
      <c r="C117" s="96" t="s">
        <v>2460</v>
      </c>
      <c r="D117" s="95">
        <v>9079</v>
      </c>
      <c r="E117" s="95"/>
      <c r="F117" s="95" t="s">
        <v>2498</v>
      </c>
      <c r="G117" s="105">
        <v>44705</v>
      </c>
      <c r="H117" s="95" t="s">
        <v>2459</v>
      </c>
      <c r="I117" s="98">
        <v>7.7899999999961835</v>
      </c>
      <c r="J117" s="96" t="s">
        <v>261</v>
      </c>
      <c r="K117" s="96" t="s">
        <v>131</v>
      </c>
      <c r="L117" s="97">
        <v>2.3671999999999999E-2</v>
      </c>
      <c r="M117" s="97">
        <v>2.3799999999985819E-2</v>
      </c>
      <c r="N117" s="98">
        <v>978281.71798900026</v>
      </c>
      <c r="O117" s="106">
        <v>105.23</v>
      </c>
      <c r="P117" s="98">
        <v>1029.445772367</v>
      </c>
      <c r="Q117" s="99">
        <f t="shared" si="3"/>
        <v>1.3864091945847198E-2</v>
      </c>
      <c r="R117" s="99">
        <f>P117/'סכום נכסי הקרן'!$C$42</f>
        <v>5.1691280287794285E-4</v>
      </c>
    </row>
    <row r="118" spans="2:18">
      <c r="B118" s="93" t="s">
        <v>2797</v>
      </c>
      <c r="C118" s="96" t="s">
        <v>2460</v>
      </c>
      <c r="D118" s="95">
        <v>9017</v>
      </c>
      <c r="E118" s="95"/>
      <c r="F118" s="95" t="s">
        <v>2498</v>
      </c>
      <c r="G118" s="105">
        <v>44651</v>
      </c>
      <c r="H118" s="95" t="s">
        <v>2459</v>
      </c>
      <c r="I118" s="98">
        <v>7.8800000000013002</v>
      </c>
      <c r="J118" s="96" t="s">
        <v>261</v>
      </c>
      <c r="K118" s="96" t="s">
        <v>131</v>
      </c>
      <c r="L118" s="97">
        <v>1.797E-2</v>
      </c>
      <c r="M118" s="97">
        <v>3.6600000000007488E-2</v>
      </c>
      <c r="N118" s="98">
        <v>2396899.4967140006</v>
      </c>
      <c r="O118" s="106">
        <v>92.42</v>
      </c>
      <c r="P118" s="98">
        <v>2215.2144935490005</v>
      </c>
      <c r="Q118" s="99">
        <f t="shared" si="3"/>
        <v>2.9833467913245062E-2</v>
      </c>
      <c r="R118" s="99">
        <f>P118/'סכום נכסי הקרן'!$C$42</f>
        <v>1.112319622434697E-3</v>
      </c>
    </row>
    <row r="119" spans="2:18">
      <c r="B119" s="93" t="s">
        <v>2797</v>
      </c>
      <c r="C119" s="96" t="s">
        <v>2460</v>
      </c>
      <c r="D119" s="95">
        <v>9080</v>
      </c>
      <c r="E119" s="95"/>
      <c r="F119" s="95" t="s">
        <v>2498</v>
      </c>
      <c r="G119" s="105">
        <v>44705</v>
      </c>
      <c r="H119" s="95" t="s">
        <v>2459</v>
      </c>
      <c r="I119" s="98">
        <v>7.4199999999936415</v>
      </c>
      <c r="J119" s="96" t="s">
        <v>261</v>
      </c>
      <c r="K119" s="96" t="s">
        <v>131</v>
      </c>
      <c r="L119" s="97">
        <v>2.3184999999999997E-2</v>
      </c>
      <c r="M119" s="97">
        <v>2.5499999999979869E-2</v>
      </c>
      <c r="N119" s="98">
        <v>695243.49852400005</v>
      </c>
      <c r="O119" s="106">
        <v>103.58</v>
      </c>
      <c r="P119" s="98">
        <v>720.13323029900005</v>
      </c>
      <c r="Q119" s="99">
        <f t="shared" si="3"/>
        <v>9.6984159691764441E-3</v>
      </c>
      <c r="R119" s="99">
        <f>P119/'סכום נכסי הקרן'!$C$42</f>
        <v>3.6159853827317145E-4</v>
      </c>
    </row>
    <row r="120" spans="2:18">
      <c r="B120" s="93" t="s">
        <v>2797</v>
      </c>
      <c r="C120" s="96" t="s">
        <v>2460</v>
      </c>
      <c r="D120" s="95">
        <v>9019</v>
      </c>
      <c r="E120" s="95"/>
      <c r="F120" s="95" t="s">
        <v>2498</v>
      </c>
      <c r="G120" s="105">
        <v>44651</v>
      </c>
      <c r="H120" s="95" t="s">
        <v>2459</v>
      </c>
      <c r="I120" s="98">
        <v>7.4700000000030604</v>
      </c>
      <c r="J120" s="96" t="s">
        <v>261</v>
      </c>
      <c r="K120" s="96" t="s">
        <v>131</v>
      </c>
      <c r="L120" s="97">
        <v>1.8769999999999998E-2</v>
      </c>
      <c r="M120" s="97">
        <v>3.8700000000020357E-2</v>
      </c>
      <c r="N120" s="98">
        <v>1480633.004557</v>
      </c>
      <c r="O120" s="106">
        <v>92.26</v>
      </c>
      <c r="P120" s="98">
        <v>1366.0320471060002</v>
      </c>
      <c r="Q120" s="99">
        <f t="shared" si="3"/>
        <v>1.8397077738738558E-2</v>
      </c>
      <c r="R120" s="99">
        <f>P120/'סכום נכסי הקרן'!$C$42</f>
        <v>6.8592195261250074E-4</v>
      </c>
    </row>
    <row r="121" spans="2:18">
      <c r="B121" s="93" t="s">
        <v>2798</v>
      </c>
      <c r="C121" s="96" t="s">
        <v>2460</v>
      </c>
      <c r="D121" s="95">
        <v>4100</v>
      </c>
      <c r="E121" s="95"/>
      <c r="F121" s="95" t="s">
        <v>348</v>
      </c>
      <c r="G121" s="105">
        <v>42052</v>
      </c>
      <c r="H121" s="95" t="s">
        <v>129</v>
      </c>
      <c r="I121" s="98">
        <v>4.1800000000044051</v>
      </c>
      <c r="J121" s="96" t="s">
        <v>466</v>
      </c>
      <c r="K121" s="96" t="s">
        <v>131</v>
      </c>
      <c r="L121" s="97">
        <v>2.9779E-2</v>
      </c>
      <c r="M121" s="97">
        <v>1.9800000000037669E-2</v>
      </c>
      <c r="N121" s="98">
        <v>267698.67692400009</v>
      </c>
      <c r="O121" s="106">
        <v>117.01</v>
      </c>
      <c r="P121" s="98">
        <v>313.23423955900006</v>
      </c>
      <c r="Q121" s="99">
        <f t="shared" si="3"/>
        <v>4.2184915557507557E-3</v>
      </c>
      <c r="R121" s="99">
        <f>P121/'סכום נכסי הקרן'!$C$42</f>
        <v>1.5728345588859313E-4</v>
      </c>
    </row>
    <row r="122" spans="2:18">
      <c r="B122" s="93" t="s">
        <v>2799</v>
      </c>
      <c r="C122" s="96" t="s">
        <v>2471</v>
      </c>
      <c r="D122" s="95" t="s">
        <v>2534</v>
      </c>
      <c r="E122" s="95"/>
      <c r="F122" s="95" t="s">
        <v>348</v>
      </c>
      <c r="G122" s="105">
        <v>41767</v>
      </c>
      <c r="H122" s="95" t="s">
        <v>129</v>
      </c>
      <c r="I122" s="98">
        <v>4.4900000000771136</v>
      </c>
      <c r="J122" s="96" t="s">
        <v>466</v>
      </c>
      <c r="K122" s="96" t="s">
        <v>131</v>
      </c>
      <c r="L122" s="97">
        <v>5.3499999999999999E-2</v>
      </c>
      <c r="M122" s="97">
        <v>2.4700000000373444E-2</v>
      </c>
      <c r="N122" s="98">
        <v>16204.735518000003</v>
      </c>
      <c r="O122" s="106">
        <v>127.24</v>
      </c>
      <c r="P122" s="98">
        <v>20.618905309000002</v>
      </c>
      <c r="Q122" s="99">
        <f t="shared" si="3"/>
        <v>2.7768572828213263E-4</v>
      </c>
      <c r="R122" s="99">
        <f>P122/'סכום נכסי הקרן'!$C$42</f>
        <v>1.0353314785142875E-5</v>
      </c>
    </row>
    <row r="123" spans="2:18">
      <c r="B123" s="93" t="s">
        <v>2799</v>
      </c>
      <c r="C123" s="96" t="s">
        <v>2471</v>
      </c>
      <c r="D123" s="95" t="s">
        <v>2535</v>
      </c>
      <c r="E123" s="95"/>
      <c r="F123" s="95" t="s">
        <v>348</v>
      </c>
      <c r="G123" s="105">
        <v>41269</v>
      </c>
      <c r="H123" s="95" t="s">
        <v>129</v>
      </c>
      <c r="I123" s="98">
        <v>4.5300000000171314</v>
      </c>
      <c r="J123" s="96" t="s">
        <v>466</v>
      </c>
      <c r="K123" s="96" t="s">
        <v>131</v>
      </c>
      <c r="L123" s="97">
        <v>5.3499999999999999E-2</v>
      </c>
      <c r="M123" s="97">
        <v>1.8500000000032765E-2</v>
      </c>
      <c r="N123" s="98">
        <v>80481.768611000021</v>
      </c>
      <c r="O123" s="106">
        <v>132.72999999999999</v>
      </c>
      <c r="P123" s="98">
        <v>106.82345118900001</v>
      </c>
      <c r="Q123" s="99">
        <f t="shared" si="3"/>
        <v>1.4386480463674509E-3</v>
      </c>
      <c r="R123" s="99">
        <f>P123/'סכום נכסי הקרן'!$C$42</f>
        <v>5.3638968704721253E-5</v>
      </c>
    </row>
    <row r="124" spans="2:18">
      <c r="B124" s="93" t="s">
        <v>2799</v>
      </c>
      <c r="C124" s="96" t="s">
        <v>2471</v>
      </c>
      <c r="D124" s="95" t="s">
        <v>2536</v>
      </c>
      <c r="E124" s="95"/>
      <c r="F124" s="95" t="s">
        <v>348</v>
      </c>
      <c r="G124" s="105">
        <v>41767</v>
      </c>
      <c r="H124" s="95" t="s">
        <v>129</v>
      </c>
      <c r="I124" s="98">
        <v>5.1600000001859145</v>
      </c>
      <c r="J124" s="96" t="s">
        <v>466</v>
      </c>
      <c r="K124" s="96" t="s">
        <v>131</v>
      </c>
      <c r="L124" s="97">
        <v>5.3499999999999999E-2</v>
      </c>
      <c r="M124" s="97">
        <v>2.8700000000774644E-2</v>
      </c>
      <c r="N124" s="98">
        <v>12681.967728000001</v>
      </c>
      <c r="O124" s="106">
        <v>127.24</v>
      </c>
      <c r="P124" s="98">
        <v>16.136535625</v>
      </c>
      <c r="Q124" s="99">
        <f t="shared" si="3"/>
        <v>2.1731927955568182E-4</v>
      </c>
      <c r="R124" s="99">
        <f>P124/'סכום נכסי הקרן'!$C$42</f>
        <v>8.1025946995534163E-6</v>
      </c>
    </row>
    <row r="125" spans="2:18">
      <c r="B125" s="93" t="s">
        <v>2799</v>
      </c>
      <c r="C125" s="96" t="s">
        <v>2471</v>
      </c>
      <c r="D125" s="95" t="s">
        <v>2537</v>
      </c>
      <c r="E125" s="95"/>
      <c r="F125" s="95" t="s">
        <v>348</v>
      </c>
      <c r="G125" s="105">
        <v>41767</v>
      </c>
      <c r="H125" s="95" t="s">
        <v>129</v>
      </c>
      <c r="I125" s="98">
        <v>4.4900000000727482</v>
      </c>
      <c r="J125" s="96" t="s">
        <v>466</v>
      </c>
      <c r="K125" s="96" t="s">
        <v>131</v>
      </c>
      <c r="L125" s="97">
        <v>5.3499999999999999E-2</v>
      </c>
      <c r="M125" s="97">
        <v>2.4700000000242497E-2</v>
      </c>
      <c r="N125" s="98">
        <v>16204.734780000001</v>
      </c>
      <c r="O125" s="106">
        <v>127.24</v>
      </c>
      <c r="P125" s="98">
        <v>20.618904350000005</v>
      </c>
      <c r="Q125" s="99">
        <f t="shared" si="3"/>
        <v>2.7768571536677131E-4</v>
      </c>
      <c r="R125" s="99">
        <f>P125/'סכום נכסי הקרן'!$C$42</f>
        <v>1.0353314303602817E-5</v>
      </c>
    </row>
    <row r="126" spans="2:18">
      <c r="B126" s="93" t="s">
        <v>2799</v>
      </c>
      <c r="C126" s="96" t="s">
        <v>2471</v>
      </c>
      <c r="D126" s="95" t="s">
        <v>2538</v>
      </c>
      <c r="E126" s="95"/>
      <c r="F126" s="95" t="s">
        <v>348</v>
      </c>
      <c r="G126" s="105">
        <v>41269</v>
      </c>
      <c r="H126" s="95" t="s">
        <v>129</v>
      </c>
      <c r="I126" s="98">
        <v>4.5300000000186778</v>
      </c>
      <c r="J126" s="96" t="s">
        <v>466</v>
      </c>
      <c r="K126" s="96" t="s">
        <v>131</v>
      </c>
      <c r="L126" s="97">
        <v>5.3499999999999999E-2</v>
      </c>
      <c r="M126" s="97">
        <v>1.8500000000035242E-2</v>
      </c>
      <c r="N126" s="98">
        <v>85511.874392000012</v>
      </c>
      <c r="O126" s="106">
        <v>132.72999999999999</v>
      </c>
      <c r="P126" s="98">
        <v>113.49991059600002</v>
      </c>
      <c r="Q126" s="99">
        <f t="shared" si="3"/>
        <v>1.5285634645235088E-3</v>
      </c>
      <c r="R126" s="99">
        <f>P126/'סכום נכסי הקרן'!$C$42</f>
        <v>5.6991401089224595E-5</v>
      </c>
    </row>
    <row r="127" spans="2:18">
      <c r="B127" s="93" t="s">
        <v>2799</v>
      </c>
      <c r="C127" s="96" t="s">
        <v>2471</v>
      </c>
      <c r="D127" s="95" t="s">
        <v>2539</v>
      </c>
      <c r="E127" s="95"/>
      <c r="F127" s="95" t="s">
        <v>348</v>
      </c>
      <c r="G127" s="105">
        <v>41281</v>
      </c>
      <c r="H127" s="95" t="s">
        <v>129</v>
      </c>
      <c r="I127" s="98">
        <v>4.5300000000062264</v>
      </c>
      <c r="J127" s="96" t="s">
        <v>466</v>
      </c>
      <c r="K127" s="96" t="s">
        <v>131</v>
      </c>
      <c r="L127" s="97">
        <v>5.3499999999999999E-2</v>
      </c>
      <c r="M127" s="97">
        <v>1.8600000000012596E-2</v>
      </c>
      <c r="N127" s="98">
        <v>107732.62573800002</v>
      </c>
      <c r="O127" s="106">
        <v>132.68</v>
      </c>
      <c r="P127" s="98">
        <v>142.939646987</v>
      </c>
      <c r="Q127" s="99">
        <f t="shared" si="3"/>
        <v>1.9250440010823776E-3</v>
      </c>
      <c r="R127" s="99">
        <f>P127/'סכום נכסי הקרן'!$C$42</f>
        <v>7.1773895769706314E-5</v>
      </c>
    </row>
    <row r="128" spans="2:18">
      <c r="B128" s="93" t="s">
        <v>2799</v>
      </c>
      <c r="C128" s="96" t="s">
        <v>2471</v>
      </c>
      <c r="D128" s="95" t="s">
        <v>2540</v>
      </c>
      <c r="E128" s="95"/>
      <c r="F128" s="95" t="s">
        <v>348</v>
      </c>
      <c r="G128" s="105">
        <v>41767</v>
      </c>
      <c r="H128" s="95" t="s">
        <v>129</v>
      </c>
      <c r="I128" s="98">
        <v>4.4900000001309657</v>
      </c>
      <c r="J128" s="96" t="s">
        <v>466</v>
      </c>
      <c r="K128" s="96" t="s">
        <v>131</v>
      </c>
      <c r="L128" s="97">
        <v>5.3499999999999999E-2</v>
      </c>
      <c r="M128" s="97">
        <v>2.4700000000623844E-2</v>
      </c>
      <c r="N128" s="98">
        <v>19022.949675000003</v>
      </c>
      <c r="O128" s="106">
        <v>127.24</v>
      </c>
      <c r="P128" s="98">
        <v>24.204800967000004</v>
      </c>
      <c r="Q128" s="99">
        <f t="shared" si="3"/>
        <v>3.2597888606198961E-4</v>
      </c>
      <c r="R128" s="99">
        <f>P128/'סכום נכסי הקרן'!$C$42</f>
        <v>1.2153890808824689E-5</v>
      </c>
    </row>
    <row r="129" spans="2:18">
      <c r="B129" s="93" t="s">
        <v>2799</v>
      </c>
      <c r="C129" s="96" t="s">
        <v>2471</v>
      </c>
      <c r="D129" s="95" t="s">
        <v>2541</v>
      </c>
      <c r="E129" s="95"/>
      <c r="F129" s="95" t="s">
        <v>348</v>
      </c>
      <c r="G129" s="105">
        <v>41281</v>
      </c>
      <c r="H129" s="95" t="s">
        <v>129</v>
      </c>
      <c r="I129" s="98">
        <v>4.529999999974069</v>
      </c>
      <c r="J129" s="96" t="s">
        <v>466</v>
      </c>
      <c r="K129" s="96" t="s">
        <v>131</v>
      </c>
      <c r="L129" s="97">
        <v>5.3499999999999999E-2</v>
      </c>
      <c r="M129" s="97">
        <v>1.8599999999850438E-2</v>
      </c>
      <c r="N129" s="98">
        <v>77604.010241000011</v>
      </c>
      <c r="O129" s="106">
        <v>132.68</v>
      </c>
      <c r="P129" s="98">
        <v>102.96500023900002</v>
      </c>
      <c r="Q129" s="99">
        <f t="shared" si="3"/>
        <v>1.3866842419833279E-3</v>
      </c>
      <c r="R129" s="99">
        <f>P129/'סכום נכסי הקרן'!$C$42</f>
        <v>5.1701535234334899E-5</v>
      </c>
    </row>
    <row r="130" spans="2:18">
      <c r="B130" s="93" t="s">
        <v>2799</v>
      </c>
      <c r="C130" s="96" t="s">
        <v>2471</v>
      </c>
      <c r="D130" s="95" t="s">
        <v>2542</v>
      </c>
      <c r="E130" s="95"/>
      <c r="F130" s="95" t="s">
        <v>348</v>
      </c>
      <c r="G130" s="105">
        <v>41767</v>
      </c>
      <c r="H130" s="95" t="s">
        <v>129</v>
      </c>
      <c r="I130" s="98">
        <v>4.4899999999746418</v>
      </c>
      <c r="J130" s="96" t="s">
        <v>466</v>
      </c>
      <c r="K130" s="96" t="s">
        <v>131</v>
      </c>
      <c r="L130" s="97">
        <v>5.3499999999999999E-2</v>
      </c>
      <c r="M130" s="97">
        <v>2.4700000000253578E-2</v>
      </c>
      <c r="N130" s="98">
        <v>15496.629058</v>
      </c>
      <c r="O130" s="106">
        <v>127.24</v>
      </c>
      <c r="P130" s="98">
        <v>19.71791065</v>
      </c>
      <c r="Q130" s="99">
        <f t="shared" si="3"/>
        <v>2.6555155557445162E-4</v>
      </c>
      <c r="R130" s="99">
        <f>P130/'סכום נכסי הקרן'!$C$42</f>
        <v>9.9009007900949541E-6</v>
      </c>
    </row>
    <row r="131" spans="2:18">
      <c r="B131" s="93" t="s">
        <v>2799</v>
      </c>
      <c r="C131" s="96" t="s">
        <v>2471</v>
      </c>
      <c r="D131" s="95" t="s">
        <v>2543</v>
      </c>
      <c r="E131" s="95"/>
      <c r="F131" s="95" t="s">
        <v>348</v>
      </c>
      <c r="G131" s="105">
        <v>41281</v>
      </c>
      <c r="H131" s="95" t="s">
        <v>129</v>
      </c>
      <c r="I131" s="98">
        <v>4.5300000000106762</v>
      </c>
      <c r="J131" s="96" t="s">
        <v>466</v>
      </c>
      <c r="K131" s="96" t="s">
        <v>131</v>
      </c>
      <c r="L131" s="97">
        <v>5.3499999999999999E-2</v>
      </c>
      <c r="M131" s="97">
        <v>1.860000000006793E-2</v>
      </c>
      <c r="N131" s="98">
        <v>93200.897317999988</v>
      </c>
      <c r="O131" s="106">
        <v>132.68</v>
      </c>
      <c r="P131" s="98">
        <v>123.65894985600001</v>
      </c>
      <c r="Q131" s="99">
        <f t="shared" si="3"/>
        <v>1.6653806317437549E-3</v>
      </c>
      <c r="R131" s="99">
        <f>P131/'סכום נכסי הקרן'!$C$42</f>
        <v>6.2092531813535864E-5</v>
      </c>
    </row>
    <row r="132" spans="2:18">
      <c r="B132" s="93" t="s">
        <v>2800</v>
      </c>
      <c r="C132" s="96" t="s">
        <v>2460</v>
      </c>
      <c r="D132" s="95">
        <v>9533</v>
      </c>
      <c r="E132" s="95"/>
      <c r="F132" s="95" t="s">
        <v>2498</v>
      </c>
      <c r="G132" s="105">
        <v>45015</v>
      </c>
      <c r="H132" s="95" t="s">
        <v>2459</v>
      </c>
      <c r="I132" s="98">
        <v>4.1300000000025063</v>
      </c>
      <c r="J132" s="96" t="s">
        <v>428</v>
      </c>
      <c r="K132" s="96" t="s">
        <v>131</v>
      </c>
      <c r="L132" s="97">
        <v>3.3593000000000005E-2</v>
      </c>
      <c r="M132" s="97">
        <v>3.1700000000015612E-2</v>
      </c>
      <c r="N132" s="98">
        <v>745205.71906100016</v>
      </c>
      <c r="O132" s="106">
        <v>102.23</v>
      </c>
      <c r="P132" s="98">
        <v>761.82379679300027</v>
      </c>
      <c r="Q132" s="99">
        <f t="shared" si="3"/>
        <v>1.0259884929137568E-2</v>
      </c>
      <c r="R132" s="99">
        <f>P132/'סכום נכסי הקרן'!$C$42</f>
        <v>3.8253250891878617E-4</v>
      </c>
    </row>
    <row r="133" spans="2:18">
      <c r="B133" s="93" t="s">
        <v>2801</v>
      </c>
      <c r="C133" s="96" t="s">
        <v>2471</v>
      </c>
      <c r="D133" s="95" t="s">
        <v>2544</v>
      </c>
      <c r="E133" s="95"/>
      <c r="F133" s="95" t="s">
        <v>2498</v>
      </c>
      <c r="G133" s="105">
        <v>44748</v>
      </c>
      <c r="H133" s="95" t="s">
        <v>2459</v>
      </c>
      <c r="I133" s="98">
        <v>1.8600000000000818</v>
      </c>
      <c r="J133" s="96" t="s">
        <v>261</v>
      </c>
      <c r="K133" s="96" t="s">
        <v>131</v>
      </c>
      <c r="L133" s="97">
        <v>7.5660000000000005E-2</v>
      </c>
      <c r="M133" s="97">
        <v>8.4800000000002457E-2</v>
      </c>
      <c r="N133" s="98">
        <v>2437931.0746950004</v>
      </c>
      <c r="O133" s="106">
        <v>100.5</v>
      </c>
      <c r="P133" s="98">
        <v>2450.1238344800004</v>
      </c>
      <c r="Q133" s="99">
        <f t="shared" si="3"/>
        <v>3.2997116537608631E-2</v>
      </c>
      <c r="R133" s="99">
        <f>P133/'סכום נכסי הקרן'!$C$42</f>
        <v>1.2302740102249886E-3</v>
      </c>
    </row>
    <row r="134" spans="2:18">
      <c r="B134" s="93" t="s">
        <v>2802</v>
      </c>
      <c r="C134" s="96" t="s">
        <v>2471</v>
      </c>
      <c r="D134" s="95">
        <v>7127</v>
      </c>
      <c r="E134" s="95"/>
      <c r="F134" s="95" t="s">
        <v>2498</v>
      </c>
      <c r="G134" s="105">
        <v>43631</v>
      </c>
      <c r="H134" s="95" t="s">
        <v>2459</v>
      </c>
      <c r="I134" s="98">
        <v>5.0000000000018217</v>
      </c>
      <c r="J134" s="96" t="s">
        <v>261</v>
      </c>
      <c r="K134" s="96" t="s">
        <v>131</v>
      </c>
      <c r="L134" s="97">
        <v>3.1E-2</v>
      </c>
      <c r="M134" s="97">
        <v>2.7400000000015287E-2</v>
      </c>
      <c r="N134" s="98">
        <v>488588.97892800003</v>
      </c>
      <c r="O134" s="106">
        <v>112.48</v>
      </c>
      <c r="P134" s="98">
        <v>549.56485663399997</v>
      </c>
      <c r="Q134" s="99">
        <f t="shared" si="3"/>
        <v>7.4012812593919107E-3</v>
      </c>
      <c r="R134" s="99">
        <f>P134/'סכום נכסי הקרן'!$C$42</f>
        <v>2.7595150519946139E-4</v>
      </c>
    </row>
    <row r="135" spans="2:18">
      <c r="B135" s="93" t="s">
        <v>2802</v>
      </c>
      <c r="C135" s="96" t="s">
        <v>2471</v>
      </c>
      <c r="D135" s="95">
        <v>7128</v>
      </c>
      <c r="E135" s="95"/>
      <c r="F135" s="95" t="s">
        <v>2498</v>
      </c>
      <c r="G135" s="105">
        <v>43634</v>
      </c>
      <c r="H135" s="95" t="s">
        <v>2459</v>
      </c>
      <c r="I135" s="98">
        <v>5.019999999998773</v>
      </c>
      <c r="J135" s="96" t="s">
        <v>261</v>
      </c>
      <c r="K135" s="96" t="s">
        <v>131</v>
      </c>
      <c r="L135" s="97">
        <v>2.4900000000000002E-2</v>
      </c>
      <c r="M135" s="97">
        <v>2.7499999999999997E-2</v>
      </c>
      <c r="N135" s="98">
        <v>205527.22912400003</v>
      </c>
      <c r="O135" s="106">
        <v>111.02</v>
      </c>
      <c r="P135" s="98">
        <v>228.17631306400006</v>
      </c>
      <c r="Q135" s="99">
        <f t="shared" si="3"/>
        <v>3.0729713687686418E-3</v>
      </c>
      <c r="R135" s="99">
        <f>P135/'סכום נכסי הקרן'!$C$42</f>
        <v>1.1457355083898361E-4</v>
      </c>
    </row>
    <row r="136" spans="2:18">
      <c r="B136" s="93" t="s">
        <v>2802</v>
      </c>
      <c r="C136" s="96" t="s">
        <v>2471</v>
      </c>
      <c r="D136" s="95">
        <v>7130</v>
      </c>
      <c r="E136" s="95"/>
      <c r="F136" s="95" t="s">
        <v>2498</v>
      </c>
      <c r="G136" s="105">
        <v>43634</v>
      </c>
      <c r="H136" s="95" t="s">
        <v>2459</v>
      </c>
      <c r="I136" s="98">
        <v>5.2899999999989138</v>
      </c>
      <c r="J136" s="96" t="s">
        <v>261</v>
      </c>
      <c r="K136" s="96" t="s">
        <v>131</v>
      </c>
      <c r="L136" s="97">
        <v>3.6000000000000004E-2</v>
      </c>
      <c r="M136" s="97">
        <v>2.7699999999986593E-2</v>
      </c>
      <c r="N136" s="98">
        <v>135528.18772600003</v>
      </c>
      <c r="O136" s="106">
        <v>115.54</v>
      </c>
      <c r="P136" s="98">
        <v>156.58926927300001</v>
      </c>
      <c r="Q136" s="99">
        <f t="shared" si="3"/>
        <v>2.1088707003402429E-3</v>
      </c>
      <c r="R136" s="99">
        <f>P136/'סכום נכסי הקרן'!$C$42</f>
        <v>7.8627743445294359E-5</v>
      </c>
    </row>
    <row r="137" spans="2:18">
      <c r="B137" s="93" t="s">
        <v>2794</v>
      </c>
      <c r="C137" s="96" t="s">
        <v>2460</v>
      </c>
      <c r="D137" s="95">
        <v>9922</v>
      </c>
      <c r="E137" s="95"/>
      <c r="F137" s="95" t="s">
        <v>348</v>
      </c>
      <c r="G137" s="105">
        <v>40489</v>
      </c>
      <c r="H137" s="95" t="s">
        <v>129</v>
      </c>
      <c r="I137" s="98">
        <v>1.8599999999926773</v>
      </c>
      <c r="J137" s="96" t="s">
        <v>261</v>
      </c>
      <c r="K137" s="96" t="s">
        <v>131</v>
      </c>
      <c r="L137" s="97">
        <v>5.7000000000000002E-2</v>
      </c>
      <c r="M137" s="97">
        <v>2.3499999999938979E-2</v>
      </c>
      <c r="N137" s="98">
        <v>131298.05729200001</v>
      </c>
      <c r="O137" s="106">
        <v>124.81</v>
      </c>
      <c r="P137" s="98">
        <v>163.87310642000003</v>
      </c>
      <c r="Q137" s="99">
        <f t="shared" si="3"/>
        <v>2.206965996503725E-3</v>
      </c>
      <c r="R137" s="99">
        <f>P137/'סכום נכסי הקרן'!$C$42</f>
        <v>8.2285156760718598E-5</v>
      </c>
    </row>
    <row r="138" spans="2:18">
      <c r="B138" s="93" t="s">
        <v>2803</v>
      </c>
      <c r="C138" s="96" t="s">
        <v>2471</v>
      </c>
      <c r="D138" s="95" t="s">
        <v>2545</v>
      </c>
      <c r="E138" s="95"/>
      <c r="F138" s="95" t="s">
        <v>391</v>
      </c>
      <c r="G138" s="105">
        <v>43801</v>
      </c>
      <c r="H138" s="95" t="s">
        <v>258</v>
      </c>
      <c r="I138" s="98">
        <v>4.7100000000115054</v>
      </c>
      <c r="J138" s="96" t="s">
        <v>268</v>
      </c>
      <c r="K138" s="96" t="s">
        <v>132</v>
      </c>
      <c r="L138" s="97">
        <v>2.3629999999999998E-2</v>
      </c>
      <c r="M138" s="97">
        <v>5.9000000000075922E-2</v>
      </c>
      <c r="N138" s="98">
        <v>50134.122874000008</v>
      </c>
      <c r="O138" s="106">
        <v>84.99</v>
      </c>
      <c r="P138" s="98">
        <v>171.22423829300001</v>
      </c>
      <c r="Q138" s="99">
        <f t="shared" si="3"/>
        <v>2.3059675864165021E-3</v>
      </c>
      <c r="R138" s="99">
        <f>P138/'סכום נכסי הקרן'!$C$42</f>
        <v>8.5976360593690505E-5</v>
      </c>
    </row>
    <row r="139" spans="2:18">
      <c r="B139" s="93" t="s">
        <v>2804</v>
      </c>
      <c r="C139" s="96" t="s">
        <v>2471</v>
      </c>
      <c r="D139" s="95">
        <v>9365</v>
      </c>
      <c r="E139" s="95"/>
      <c r="F139" s="95" t="s">
        <v>2546</v>
      </c>
      <c r="G139" s="105">
        <v>44906</v>
      </c>
      <c r="H139" s="95" t="s">
        <v>2459</v>
      </c>
      <c r="I139" s="98">
        <v>2.1899999999180397</v>
      </c>
      <c r="J139" s="96" t="s">
        <v>261</v>
      </c>
      <c r="K139" s="96" t="s">
        <v>131</v>
      </c>
      <c r="L139" s="97">
        <v>7.6799999999999993E-2</v>
      </c>
      <c r="M139" s="97">
        <v>8.0700000003395514E-2</v>
      </c>
      <c r="N139" s="98">
        <v>1709.1632160000001</v>
      </c>
      <c r="O139" s="106">
        <v>99.94</v>
      </c>
      <c r="P139" s="98">
        <v>1.7081377060000003</v>
      </c>
      <c r="Q139" s="99">
        <f t="shared" ref="Q139:Q202" si="4">IFERROR(P139/$P$10,0)</f>
        <v>2.3004396003979021E-5</v>
      </c>
      <c r="R139" s="99">
        <f>P139/'סכום נכסי הקרן'!$C$42</f>
        <v>8.5770253568556385E-7</v>
      </c>
    </row>
    <row r="140" spans="2:18">
      <c r="B140" s="93" t="s">
        <v>2804</v>
      </c>
      <c r="C140" s="96" t="s">
        <v>2471</v>
      </c>
      <c r="D140" s="95">
        <v>9509</v>
      </c>
      <c r="E140" s="95"/>
      <c r="F140" s="95" t="s">
        <v>2546</v>
      </c>
      <c r="G140" s="105">
        <v>44991</v>
      </c>
      <c r="H140" s="95" t="s">
        <v>2459</v>
      </c>
      <c r="I140" s="98">
        <v>2.1900000000125606</v>
      </c>
      <c r="J140" s="96" t="s">
        <v>261</v>
      </c>
      <c r="K140" s="96" t="s">
        <v>131</v>
      </c>
      <c r="L140" s="97">
        <v>7.6799999999999993E-2</v>
      </c>
      <c r="M140" s="97">
        <v>7.6600000000115062E-2</v>
      </c>
      <c r="N140" s="98">
        <v>84527.946121000015</v>
      </c>
      <c r="O140" s="106">
        <v>100.78</v>
      </c>
      <c r="P140" s="98">
        <v>85.187273046999991</v>
      </c>
      <c r="Q140" s="99">
        <f t="shared" si="4"/>
        <v>1.1472621655670401E-3</v>
      </c>
      <c r="R140" s="99">
        <f>P140/'סכום נכסי הקרן'!$C$42</f>
        <v>4.2774853481602362E-5</v>
      </c>
    </row>
    <row r="141" spans="2:18">
      <c r="B141" s="93" t="s">
        <v>2804</v>
      </c>
      <c r="C141" s="96" t="s">
        <v>2471</v>
      </c>
      <c r="D141" s="95">
        <v>9316</v>
      </c>
      <c r="E141" s="95"/>
      <c r="F141" s="95" t="s">
        <v>2546</v>
      </c>
      <c r="G141" s="105">
        <v>44885</v>
      </c>
      <c r="H141" s="95" t="s">
        <v>2459</v>
      </c>
      <c r="I141" s="98">
        <v>2.1900000000004569</v>
      </c>
      <c r="J141" s="96" t="s">
        <v>261</v>
      </c>
      <c r="K141" s="96" t="s">
        <v>131</v>
      </c>
      <c r="L141" s="97">
        <v>7.6799999999999993E-2</v>
      </c>
      <c r="M141" s="97">
        <v>8.4000000000000005E-2</v>
      </c>
      <c r="N141" s="98">
        <v>661271.60146300006</v>
      </c>
      <c r="O141" s="106">
        <v>99.28</v>
      </c>
      <c r="P141" s="98">
        <v>656.51051863000021</v>
      </c>
      <c r="Q141" s="99">
        <f t="shared" si="4"/>
        <v>8.8415751834835781E-3</v>
      </c>
      <c r="R141" s="99">
        <f>P141/'סכום נכסי הקרן'!$C$42</f>
        <v>3.2965183928396674E-4</v>
      </c>
    </row>
    <row r="142" spans="2:18">
      <c r="B142" s="93" t="s">
        <v>2805</v>
      </c>
      <c r="C142" s="96" t="s">
        <v>2471</v>
      </c>
      <c r="D142" s="95" t="s">
        <v>2547</v>
      </c>
      <c r="E142" s="95"/>
      <c r="F142" s="95" t="s">
        <v>398</v>
      </c>
      <c r="G142" s="105">
        <v>45015</v>
      </c>
      <c r="H142" s="95" t="s">
        <v>129</v>
      </c>
      <c r="I142" s="98">
        <v>5.2699999999992873</v>
      </c>
      <c r="J142" s="96" t="s">
        <v>268</v>
      </c>
      <c r="K142" s="96" t="s">
        <v>131</v>
      </c>
      <c r="L142" s="97">
        <v>4.4999999999999998E-2</v>
      </c>
      <c r="M142" s="97">
        <v>3.5999999999991351E-2</v>
      </c>
      <c r="N142" s="98">
        <v>434084.91630100011</v>
      </c>
      <c r="O142" s="106">
        <v>106.46</v>
      </c>
      <c r="P142" s="98">
        <v>462.12677327900002</v>
      </c>
      <c r="Q142" s="99">
        <f t="shared" si="4"/>
        <v>6.2237062382083756E-3</v>
      </c>
      <c r="R142" s="99">
        <f>P142/'סכום נכסי הקרן'!$C$42</f>
        <v>2.3204645846602832E-4</v>
      </c>
    </row>
    <row r="143" spans="2:18">
      <c r="B143" s="93" t="s">
        <v>2806</v>
      </c>
      <c r="C143" s="96" t="s">
        <v>2471</v>
      </c>
      <c r="D143" s="95" t="s">
        <v>2548</v>
      </c>
      <c r="E143" s="95"/>
      <c r="F143" s="95" t="s">
        <v>398</v>
      </c>
      <c r="G143" s="105">
        <v>44074</v>
      </c>
      <c r="H143" s="95" t="s">
        <v>129</v>
      </c>
      <c r="I143" s="98">
        <v>8.9399999999883875</v>
      </c>
      <c r="J143" s="96" t="s">
        <v>466</v>
      </c>
      <c r="K143" s="96" t="s">
        <v>131</v>
      </c>
      <c r="L143" s="97">
        <v>2.35E-2</v>
      </c>
      <c r="M143" s="97">
        <v>3.7799999999958887E-2</v>
      </c>
      <c r="N143" s="98">
        <v>568850.36705700005</v>
      </c>
      <c r="O143" s="106">
        <v>97.49</v>
      </c>
      <c r="P143" s="98">
        <v>554.57221092600014</v>
      </c>
      <c r="Q143" s="99">
        <f t="shared" si="4"/>
        <v>7.4687179541389308E-3</v>
      </c>
      <c r="R143" s="99">
        <f>P143/'סכום נכסי הקרן'!$C$42</f>
        <v>2.7846583437692675E-4</v>
      </c>
    </row>
    <row r="144" spans="2:18">
      <c r="B144" s="93" t="s">
        <v>2806</v>
      </c>
      <c r="C144" s="96" t="s">
        <v>2471</v>
      </c>
      <c r="D144" s="95" t="s">
        <v>2549</v>
      </c>
      <c r="E144" s="95"/>
      <c r="F144" s="95" t="s">
        <v>398</v>
      </c>
      <c r="G144" s="105">
        <v>44189</v>
      </c>
      <c r="H144" s="95" t="s">
        <v>129</v>
      </c>
      <c r="I144" s="98">
        <v>8.8399999999807815</v>
      </c>
      <c r="J144" s="96" t="s">
        <v>466</v>
      </c>
      <c r="K144" s="96" t="s">
        <v>131</v>
      </c>
      <c r="L144" s="97">
        <v>2.4700000000000003E-2</v>
      </c>
      <c r="M144" s="97">
        <v>4.0299999999863161E-2</v>
      </c>
      <c r="N144" s="98">
        <v>71144.907307000016</v>
      </c>
      <c r="O144" s="106">
        <v>96.55</v>
      </c>
      <c r="P144" s="98">
        <v>68.690404198000024</v>
      </c>
      <c r="Q144" s="99">
        <f t="shared" si="4"/>
        <v>9.2509008746404615E-4</v>
      </c>
      <c r="R144" s="99">
        <f>P144/'סכום נכסי הקרן'!$C$42</f>
        <v>3.4491325641336147E-5</v>
      </c>
    </row>
    <row r="145" spans="2:18">
      <c r="B145" s="93" t="s">
        <v>2806</v>
      </c>
      <c r="C145" s="96" t="s">
        <v>2471</v>
      </c>
      <c r="D145" s="95" t="s">
        <v>2550</v>
      </c>
      <c r="E145" s="95"/>
      <c r="F145" s="95" t="s">
        <v>398</v>
      </c>
      <c r="G145" s="105">
        <v>44322</v>
      </c>
      <c r="H145" s="95" t="s">
        <v>129</v>
      </c>
      <c r="I145" s="98">
        <v>8.7099999999890798</v>
      </c>
      <c r="J145" s="96" t="s">
        <v>466</v>
      </c>
      <c r="K145" s="96" t="s">
        <v>131</v>
      </c>
      <c r="L145" s="97">
        <v>2.5600000000000001E-2</v>
      </c>
      <c r="M145" s="97">
        <v>4.4099999999939694E-2</v>
      </c>
      <c r="N145" s="98">
        <v>327434.72498499998</v>
      </c>
      <c r="O145" s="106">
        <v>93.66</v>
      </c>
      <c r="P145" s="98">
        <v>306.67535218499995</v>
      </c>
      <c r="Q145" s="99">
        <f t="shared" si="4"/>
        <v>4.1301595424903465E-3</v>
      </c>
      <c r="R145" s="99">
        <f>P145/'סכום נכסי הקרן'!$C$42</f>
        <v>1.539900596289148E-4</v>
      </c>
    </row>
    <row r="146" spans="2:18">
      <c r="B146" s="93" t="s">
        <v>2806</v>
      </c>
      <c r="C146" s="96" t="s">
        <v>2471</v>
      </c>
      <c r="D146" s="95" t="s">
        <v>2551</v>
      </c>
      <c r="E146" s="95"/>
      <c r="F146" s="95" t="s">
        <v>398</v>
      </c>
      <c r="G146" s="105">
        <v>44418</v>
      </c>
      <c r="H146" s="95" t="s">
        <v>129</v>
      </c>
      <c r="I146" s="98">
        <v>8.8299999999907257</v>
      </c>
      <c r="J146" s="96" t="s">
        <v>466</v>
      </c>
      <c r="K146" s="96" t="s">
        <v>131</v>
      </c>
      <c r="L146" s="97">
        <v>2.2700000000000001E-2</v>
      </c>
      <c r="M146" s="97">
        <v>4.2199999999982654E-2</v>
      </c>
      <c r="N146" s="98">
        <v>326549.98559500003</v>
      </c>
      <c r="O146" s="106">
        <v>91.79</v>
      </c>
      <c r="P146" s="98">
        <v>299.74023076600002</v>
      </c>
      <c r="Q146" s="99">
        <f t="shared" si="4"/>
        <v>4.0367605858968834E-3</v>
      </c>
      <c r="R146" s="99">
        <f>P146/'סכום נכסי הקרן'!$C$42</f>
        <v>1.5050774599256709E-4</v>
      </c>
    </row>
    <row r="147" spans="2:18">
      <c r="B147" s="93" t="s">
        <v>2806</v>
      </c>
      <c r="C147" s="96" t="s">
        <v>2471</v>
      </c>
      <c r="D147" s="95" t="s">
        <v>2552</v>
      </c>
      <c r="E147" s="95"/>
      <c r="F147" s="95" t="s">
        <v>398</v>
      </c>
      <c r="G147" s="105">
        <v>44530</v>
      </c>
      <c r="H147" s="95" t="s">
        <v>129</v>
      </c>
      <c r="I147" s="98">
        <v>8.8900000000055286</v>
      </c>
      <c r="J147" s="96" t="s">
        <v>466</v>
      </c>
      <c r="K147" s="96" t="s">
        <v>131</v>
      </c>
      <c r="L147" s="97">
        <v>1.7899999999999999E-2</v>
      </c>
      <c r="M147" s="97">
        <v>4.4900000000072826E-2</v>
      </c>
      <c r="N147" s="98">
        <v>269405.03550699999</v>
      </c>
      <c r="O147" s="106">
        <v>84.61</v>
      </c>
      <c r="P147" s="98">
        <v>227.94360916600002</v>
      </c>
      <c r="Q147" s="99">
        <f t="shared" si="4"/>
        <v>3.069837422013378E-3</v>
      </c>
      <c r="R147" s="99">
        <f>P147/'סכום נכסי הקרן'!$C$42</f>
        <v>1.1445670386424765E-4</v>
      </c>
    </row>
    <row r="148" spans="2:18">
      <c r="B148" s="93" t="s">
        <v>2806</v>
      </c>
      <c r="C148" s="96" t="s">
        <v>2471</v>
      </c>
      <c r="D148" s="95" t="s">
        <v>2553</v>
      </c>
      <c r="E148" s="95"/>
      <c r="F148" s="95" t="s">
        <v>398</v>
      </c>
      <c r="G148" s="105">
        <v>44612</v>
      </c>
      <c r="H148" s="95" t="s">
        <v>129</v>
      </c>
      <c r="I148" s="98">
        <v>8.7100000000059108</v>
      </c>
      <c r="J148" s="96" t="s">
        <v>466</v>
      </c>
      <c r="K148" s="96" t="s">
        <v>131</v>
      </c>
      <c r="L148" s="97">
        <v>2.3599999999999999E-2</v>
      </c>
      <c r="M148" s="97">
        <v>4.6000000000035818E-2</v>
      </c>
      <c r="N148" s="98">
        <v>315488.98143500008</v>
      </c>
      <c r="O148" s="106">
        <v>88.49</v>
      </c>
      <c r="P148" s="98">
        <v>279.17620838500005</v>
      </c>
      <c r="Q148" s="99">
        <f t="shared" si="4"/>
        <v>3.7598139951006432E-3</v>
      </c>
      <c r="R148" s="99">
        <f>P148/'סכום נכסי הקרן'!$C$42</f>
        <v>1.4018198942263491E-4</v>
      </c>
    </row>
    <row r="149" spans="2:18">
      <c r="B149" s="93" t="s">
        <v>2806</v>
      </c>
      <c r="C149" s="96" t="s">
        <v>2471</v>
      </c>
      <c r="D149" s="95" t="s">
        <v>2554</v>
      </c>
      <c r="E149" s="95"/>
      <c r="F149" s="95" t="s">
        <v>398</v>
      </c>
      <c r="G149" s="105">
        <v>44662</v>
      </c>
      <c r="H149" s="95" t="s">
        <v>129</v>
      </c>
      <c r="I149" s="98">
        <v>8.7600000000001241</v>
      </c>
      <c r="J149" s="96" t="s">
        <v>466</v>
      </c>
      <c r="K149" s="96" t="s">
        <v>131</v>
      </c>
      <c r="L149" s="97">
        <v>2.4E-2</v>
      </c>
      <c r="M149" s="97">
        <v>4.3900000000009619E-2</v>
      </c>
      <c r="N149" s="98">
        <v>359281.22342500009</v>
      </c>
      <c r="O149" s="106">
        <v>89.79</v>
      </c>
      <c r="P149" s="98">
        <v>322.59858267100003</v>
      </c>
      <c r="Q149" s="99">
        <f t="shared" si="4"/>
        <v>4.3446061286618815E-3</v>
      </c>
      <c r="R149" s="99">
        <f>P149/'סכום נכסי הקרן'!$C$42</f>
        <v>1.6198554799977331E-4</v>
      </c>
    </row>
    <row r="150" spans="2:18">
      <c r="B150" s="93" t="s">
        <v>2807</v>
      </c>
      <c r="C150" s="96" t="s">
        <v>2460</v>
      </c>
      <c r="D150" s="95">
        <v>7490</v>
      </c>
      <c r="E150" s="95"/>
      <c r="F150" s="95" t="s">
        <v>2546</v>
      </c>
      <c r="G150" s="105">
        <v>43899</v>
      </c>
      <c r="H150" s="95" t="s">
        <v>2459</v>
      </c>
      <c r="I150" s="98">
        <v>3.2400000000046023</v>
      </c>
      <c r="J150" s="96" t="s">
        <v>127</v>
      </c>
      <c r="K150" s="96" t="s">
        <v>131</v>
      </c>
      <c r="L150" s="97">
        <v>2.3889999999999998E-2</v>
      </c>
      <c r="M150" s="97">
        <v>5.1100000000069035E-2</v>
      </c>
      <c r="N150" s="98">
        <v>236760.40540600006</v>
      </c>
      <c r="O150" s="106">
        <v>91.78</v>
      </c>
      <c r="P150" s="98">
        <v>217.29868875000003</v>
      </c>
      <c r="Q150" s="99">
        <f t="shared" si="4"/>
        <v>2.9264766356901558E-3</v>
      </c>
      <c r="R150" s="99">
        <f>P150/'סכום נכסי הקרן'!$C$42</f>
        <v>1.0911159895794905E-4</v>
      </c>
    </row>
    <row r="151" spans="2:18">
      <c r="B151" s="93" t="s">
        <v>2807</v>
      </c>
      <c r="C151" s="96" t="s">
        <v>2460</v>
      </c>
      <c r="D151" s="95">
        <v>7491</v>
      </c>
      <c r="E151" s="95"/>
      <c r="F151" s="95" t="s">
        <v>2546</v>
      </c>
      <c r="G151" s="105">
        <v>43899</v>
      </c>
      <c r="H151" s="95" t="s">
        <v>2459</v>
      </c>
      <c r="I151" s="98">
        <v>3.380000000001341</v>
      </c>
      <c r="J151" s="96" t="s">
        <v>127</v>
      </c>
      <c r="K151" s="96" t="s">
        <v>131</v>
      </c>
      <c r="L151" s="97">
        <v>1.2969999999999999E-2</v>
      </c>
      <c r="M151" s="97">
        <v>2.2300000000005253E-2</v>
      </c>
      <c r="N151" s="98">
        <v>516281.43066400004</v>
      </c>
      <c r="O151" s="106">
        <v>106.87</v>
      </c>
      <c r="P151" s="98">
        <v>551.75000207700009</v>
      </c>
      <c r="Q151" s="99">
        <f t="shared" si="4"/>
        <v>7.430709771461221E-3</v>
      </c>
      <c r="R151" s="99">
        <f>P151/'סכום נכסי הקרן'!$C$42</f>
        <v>2.7704872633141088E-4</v>
      </c>
    </row>
    <row r="152" spans="2:18">
      <c r="B152" s="93" t="s">
        <v>2808</v>
      </c>
      <c r="C152" s="96" t="s">
        <v>2471</v>
      </c>
      <c r="D152" s="95" t="s">
        <v>2555</v>
      </c>
      <c r="E152" s="95"/>
      <c r="F152" s="95" t="s">
        <v>398</v>
      </c>
      <c r="G152" s="105">
        <v>43924</v>
      </c>
      <c r="H152" s="95" t="s">
        <v>129</v>
      </c>
      <c r="I152" s="98">
        <v>8.0700000000495233</v>
      </c>
      <c r="J152" s="96" t="s">
        <v>466</v>
      </c>
      <c r="K152" s="96" t="s">
        <v>131</v>
      </c>
      <c r="L152" s="97">
        <v>3.1400000000000004E-2</v>
      </c>
      <c r="M152" s="97">
        <v>2.9100000000085877E-2</v>
      </c>
      <c r="N152" s="98">
        <v>77429.878546000007</v>
      </c>
      <c r="O152" s="106">
        <v>109.79</v>
      </c>
      <c r="P152" s="98">
        <v>85.010261697000004</v>
      </c>
      <c r="Q152" s="99">
        <f t="shared" si="4"/>
        <v>1.1448782598794042E-3</v>
      </c>
      <c r="R152" s="99">
        <f>P152/'סכום נכסי הקרן'!$C$42</f>
        <v>4.268597125436341E-5</v>
      </c>
    </row>
    <row r="153" spans="2:18">
      <c r="B153" s="93" t="s">
        <v>2808</v>
      </c>
      <c r="C153" s="96" t="s">
        <v>2471</v>
      </c>
      <c r="D153" s="95" t="s">
        <v>2556</v>
      </c>
      <c r="E153" s="95"/>
      <c r="F153" s="95" t="s">
        <v>398</v>
      </c>
      <c r="G153" s="105">
        <v>44015</v>
      </c>
      <c r="H153" s="95" t="s">
        <v>129</v>
      </c>
      <c r="I153" s="98">
        <v>7.7900000000184155</v>
      </c>
      <c r="J153" s="96" t="s">
        <v>466</v>
      </c>
      <c r="K153" s="96" t="s">
        <v>131</v>
      </c>
      <c r="L153" s="97">
        <v>3.1E-2</v>
      </c>
      <c r="M153" s="97">
        <v>4.0600000000081148E-2</v>
      </c>
      <c r="N153" s="98">
        <v>63831.710490000005</v>
      </c>
      <c r="O153" s="106">
        <v>100.39</v>
      </c>
      <c r="P153" s="98">
        <v>64.080650258000006</v>
      </c>
      <c r="Q153" s="99">
        <f t="shared" si="4"/>
        <v>8.6300808743315237E-4</v>
      </c>
      <c r="R153" s="99">
        <f>P153/'סכום נכסי הקרן'!$C$42</f>
        <v>3.2176642446101693E-5</v>
      </c>
    </row>
    <row r="154" spans="2:18">
      <c r="B154" s="93" t="s">
        <v>2808</v>
      </c>
      <c r="C154" s="96" t="s">
        <v>2471</v>
      </c>
      <c r="D154" s="95" t="s">
        <v>2557</v>
      </c>
      <c r="E154" s="95"/>
      <c r="F154" s="95" t="s">
        <v>398</v>
      </c>
      <c r="G154" s="105">
        <v>44108</v>
      </c>
      <c r="H154" s="95" t="s">
        <v>129</v>
      </c>
      <c r="I154" s="98">
        <v>7.6899999999747291</v>
      </c>
      <c r="J154" s="96" t="s">
        <v>466</v>
      </c>
      <c r="K154" s="96" t="s">
        <v>131</v>
      </c>
      <c r="L154" s="97">
        <v>3.1E-2</v>
      </c>
      <c r="M154" s="97">
        <v>4.4999999999900515E-2</v>
      </c>
      <c r="N154" s="98">
        <v>103535.33766100001</v>
      </c>
      <c r="O154" s="106">
        <v>97.08</v>
      </c>
      <c r="P154" s="98">
        <v>100.512104166</v>
      </c>
      <c r="Q154" s="99">
        <f t="shared" si="4"/>
        <v>1.3536497902399522E-3</v>
      </c>
      <c r="R154" s="99">
        <f>P154/'סכום נכסי הקרן'!$C$42</f>
        <v>5.0469869207529636E-5</v>
      </c>
    </row>
    <row r="155" spans="2:18">
      <c r="B155" s="93" t="s">
        <v>2808</v>
      </c>
      <c r="C155" s="96" t="s">
        <v>2471</v>
      </c>
      <c r="D155" s="95" t="s">
        <v>2558</v>
      </c>
      <c r="E155" s="95"/>
      <c r="F155" s="95" t="s">
        <v>398</v>
      </c>
      <c r="G155" s="105">
        <v>44200</v>
      </c>
      <c r="H155" s="95" t="s">
        <v>129</v>
      </c>
      <c r="I155" s="98">
        <v>7.5900000000425791</v>
      </c>
      <c r="J155" s="96" t="s">
        <v>466</v>
      </c>
      <c r="K155" s="96" t="s">
        <v>131</v>
      </c>
      <c r="L155" s="97">
        <v>3.1E-2</v>
      </c>
      <c r="M155" s="97">
        <v>4.8800000000220785E-2</v>
      </c>
      <c r="N155" s="98">
        <v>53715.52642300001</v>
      </c>
      <c r="O155" s="106">
        <v>94.44</v>
      </c>
      <c r="P155" s="98">
        <v>50.728941976000002</v>
      </c>
      <c r="Q155" s="99">
        <f t="shared" si="4"/>
        <v>6.8319355399720793E-4</v>
      </c>
      <c r="R155" s="99">
        <f>P155/'סכום נכסי הקרן'!$C$42</f>
        <v>2.5472385518232351E-5</v>
      </c>
    </row>
    <row r="156" spans="2:18">
      <c r="B156" s="93" t="s">
        <v>2808</v>
      </c>
      <c r="C156" s="96" t="s">
        <v>2471</v>
      </c>
      <c r="D156" s="95" t="s">
        <v>2559</v>
      </c>
      <c r="E156" s="95"/>
      <c r="F156" s="95" t="s">
        <v>398</v>
      </c>
      <c r="G156" s="105">
        <v>44290</v>
      </c>
      <c r="H156" s="95" t="s">
        <v>129</v>
      </c>
      <c r="I156" s="98">
        <v>7.5400000000142278</v>
      </c>
      <c r="J156" s="96" t="s">
        <v>466</v>
      </c>
      <c r="K156" s="96" t="s">
        <v>131</v>
      </c>
      <c r="L156" s="97">
        <v>3.1E-2</v>
      </c>
      <c r="M156" s="97">
        <v>5.129999999999163E-2</v>
      </c>
      <c r="N156" s="98">
        <v>103173.97768500002</v>
      </c>
      <c r="O156" s="106">
        <v>92.64</v>
      </c>
      <c r="P156" s="98">
        <v>95.580375516000018</v>
      </c>
      <c r="Q156" s="99">
        <f t="shared" si="4"/>
        <v>1.2872315861043844E-3</v>
      </c>
      <c r="R156" s="99">
        <f>P156/'סכום נכסי הקרן'!$C$42</f>
        <v>4.799351372778114E-5</v>
      </c>
    </row>
    <row r="157" spans="2:18">
      <c r="B157" s="93" t="s">
        <v>2808</v>
      </c>
      <c r="C157" s="96" t="s">
        <v>2471</v>
      </c>
      <c r="D157" s="95" t="s">
        <v>2560</v>
      </c>
      <c r="E157" s="95"/>
      <c r="F157" s="95" t="s">
        <v>398</v>
      </c>
      <c r="G157" s="105">
        <v>44496</v>
      </c>
      <c r="H157" s="95" t="s">
        <v>129</v>
      </c>
      <c r="I157" s="98">
        <v>7.0499999999354053</v>
      </c>
      <c r="J157" s="96" t="s">
        <v>466</v>
      </c>
      <c r="K157" s="96" t="s">
        <v>131</v>
      </c>
      <c r="L157" s="97">
        <v>3.1E-2</v>
      </c>
      <c r="M157" s="97">
        <v>7.2399999999284481E-2</v>
      </c>
      <c r="N157" s="98">
        <v>115576.92590900003</v>
      </c>
      <c r="O157" s="106">
        <v>78.36</v>
      </c>
      <c r="P157" s="98">
        <v>90.566076577000032</v>
      </c>
      <c r="Q157" s="99">
        <f t="shared" si="4"/>
        <v>1.219701364114725E-3</v>
      </c>
      <c r="R157" s="99">
        <f>P157/'סכום נכסי הקרן'!$C$42</f>
        <v>4.5475697453625473E-5</v>
      </c>
    </row>
    <row r="158" spans="2:18">
      <c r="B158" s="93" t="s">
        <v>2808</v>
      </c>
      <c r="C158" s="96" t="s">
        <v>2471</v>
      </c>
      <c r="D158" s="95" t="s">
        <v>2561</v>
      </c>
      <c r="E158" s="95"/>
      <c r="F158" s="95" t="s">
        <v>398</v>
      </c>
      <c r="G158" s="105">
        <v>44615</v>
      </c>
      <c r="H158" s="95" t="s">
        <v>129</v>
      </c>
      <c r="I158" s="98">
        <v>7.2900000000206884</v>
      </c>
      <c r="J158" s="96" t="s">
        <v>466</v>
      </c>
      <c r="K158" s="96" t="s">
        <v>131</v>
      </c>
      <c r="L158" s="97">
        <v>3.1E-2</v>
      </c>
      <c r="M158" s="97">
        <v>6.1800000000175388E-2</v>
      </c>
      <c r="N158" s="98">
        <v>140299.84058900003</v>
      </c>
      <c r="O158" s="106">
        <v>83.72</v>
      </c>
      <c r="P158" s="98">
        <v>117.45902713300001</v>
      </c>
      <c r="Q158" s="99">
        <f t="shared" si="4"/>
        <v>1.5818829857325615E-3</v>
      </c>
      <c r="R158" s="99">
        <f>P158/'סכום נכסי הקרן'!$C$42</f>
        <v>5.8979381496736029E-5</v>
      </c>
    </row>
    <row r="159" spans="2:18">
      <c r="B159" s="93" t="s">
        <v>2808</v>
      </c>
      <c r="C159" s="96" t="s">
        <v>2471</v>
      </c>
      <c r="D159" s="95" t="s">
        <v>2562</v>
      </c>
      <c r="E159" s="95"/>
      <c r="F159" s="95" t="s">
        <v>398</v>
      </c>
      <c r="G159" s="105">
        <v>44753</v>
      </c>
      <c r="H159" s="95" t="s">
        <v>129</v>
      </c>
      <c r="I159" s="98">
        <v>7.7999999999752152</v>
      </c>
      <c r="J159" s="96" t="s">
        <v>466</v>
      </c>
      <c r="K159" s="96" t="s">
        <v>131</v>
      </c>
      <c r="L159" s="97">
        <v>3.2599999999999997E-2</v>
      </c>
      <c r="M159" s="97">
        <v>3.8999999999900864E-2</v>
      </c>
      <c r="N159" s="98">
        <v>207109.29295300003</v>
      </c>
      <c r="O159" s="106">
        <v>97.4</v>
      </c>
      <c r="P159" s="98">
        <v>201.72445448000002</v>
      </c>
      <c r="Q159" s="99">
        <f t="shared" si="4"/>
        <v>2.7167301665692281E-3</v>
      </c>
      <c r="R159" s="99">
        <f>P159/'סכום נכסי הקרן'!$C$42</f>
        <v>1.0129135110684284E-4</v>
      </c>
    </row>
    <row r="160" spans="2:18">
      <c r="B160" s="93" t="s">
        <v>2808</v>
      </c>
      <c r="C160" s="96" t="s">
        <v>2471</v>
      </c>
      <c r="D160" s="95" t="s">
        <v>2563</v>
      </c>
      <c r="E160" s="95"/>
      <c r="F160" s="95" t="s">
        <v>398</v>
      </c>
      <c r="G160" s="105">
        <v>44959</v>
      </c>
      <c r="H160" s="95" t="s">
        <v>129</v>
      </c>
      <c r="I160" s="98">
        <v>7.6500000000433674</v>
      </c>
      <c r="J160" s="96" t="s">
        <v>466</v>
      </c>
      <c r="K160" s="96" t="s">
        <v>131</v>
      </c>
      <c r="L160" s="97">
        <v>3.8100000000000002E-2</v>
      </c>
      <c r="M160" s="97">
        <v>4.1200000000183673E-2</v>
      </c>
      <c r="N160" s="98">
        <v>100214.17179700002</v>
      </c>
      <c r="O160" s="106">
        <v>97.79</v>
      </c>
      <c r="P160" s="98">
        <v>97.999440035000021</v>
      </c>
      <c r="Q160" s="99">
        <f t="shared" si="4"/>
        <v>1.319810410375272E-3</v>
      </c>
      <c r="R160" s="99">
        <f>P160/'סכום נכסי הקרן'!$C$42</f>
        <v>4.9208192008487201E-5</v>
      </c>
    </row>
    <row r="161" spans="2:18">
      <c r="B161" s="93" t="s">
        <v>2808</v>
      </c>
      <c r="C161" s="96" t="s">
        <v>2471</v>
      </c>
      <c r="D161" s="95" t="s">
        <v>2564</v>
      </c>
      <c r="E161" s="95"/>
      <c r="F161" s="95" t="s">
        <v>398</v>
      </c>
      <c r="G161" s="105">
        <v>43011</v>
      </c>
      <c r="H161" s="95" t="s">
        <v>129</v>
      </c>
      <c r="I161" s="98">
        <v>7.7900000000197682</v>
      </c>
      <c r="J161" s="96" t="s">
        <v>466</v>
      </c>
      <c r="K161" s="96" t="s">
        <v>131</v>
      </c>
      <c r="L161" s="97">
        <v>3.9E-2</v>
      </c>
      <c r="M161" s="97">
        <v>3.4900000000002783E-2</v>
      </c>
      <c r="N161" s="98">
        <v>63733.578149000008</v>
      </c>
      <c r="O161" s="106">
        <v>112.71</v>
      </c>
      <c r="P161" s="98">
        <v>71.834117202000002</v>
      </c>
      <c r="Q161" s="99">
        <f t="shared" si="4"/>
        <v>9.6742813703279331E-4</v>
      </c>
      <c r="R161" s="99">
        <f>P161/'סכום נכסי הקרן'!$C$42</f>
        <v>3.6069869692865016E-5</v>
      </c>
    </row>
    <row r="162" spans="2:18">
      <c r="B162" s="93" t="s">
        <v>2808</v>
      </c>
      <c r="C162" s="96" t="s">
        <v>2471</v>
      </c>
      <c r="D162" s="95" t="s">
        <v>2565</v>
      </c>
      <c r="E162" s="95"/>
      <c r="F162" s="95" t="s">
        <v>398</v>
      </c>
      <c r="G162" s="105">
        <v>43104</v>
      </c>
      <c r="H162" s="95" t="s">
        <v>129</v>
      </c>
      <c r="I162" s="98">
        <v>7.6000000000285413</v>
      </c>
      <c r="J162" s="96" t="s">
        <v>466</v>
      </c>
      <c r="K162" s="96" t="s">
        <v>131</v>
      </c>
      <c r="L162" s="97">
        <v>3.8199999999999998E-2</v>
      </c>
      <c r="M162" s="97">
        <v>4.320000000020819E-2</v>
      </c>
      <c r="N162" s="98">
        <v>113247.64988500001</v>
      </c>
      <c r="O162" s="106">
        <v>105.19</v>
      </c>
      <c r="P162" s="98">
        <v>119.12520921100003</v>
      </c>
      <c r="Q162" s="99">
        <f t="shared" si="4"/>
        <v>1.604322343052764E-3</v>
      </c>
      <c r="R162" s="99">
        <f>P162/'סכום נכסי הקרן'!$C$42</f>
        <v>5.9816016967163647E-5</v>
      </c>
    </row>
    <row r="163" spans="2:18">
      <c r="B163" s="93" t="s">
        <v>2808</v>
      </c>
      <c r="C163" s="96" t="s">
        <v>2471</v>
      </c>
      <c r="D163" s="95" t="s">
        <v>2566</v>
      </c>
      <c r="E163" s="95"/>
      <c r="F163" s="95" t="s">
        <v>398</v>
      </c>
      <c r="G163" s="105">
        <v>43194</v>
      </c>
      <c r="H163" s="95" t="s">
        <v>129</v>
      </c>
      <c r="I163" s="98">
        <v>7.7900000000354899</v>
      </c>
      <c r="J163" s="96" t="s">
        <v>466</v>
      </c>
      <c r="K163" s="96" t="s">
        <v>131</v>
      </c>
      <c r="L163" s="97">
        <v>3.7900000000000003E-2</v>
      </c>
      <c r="M163" s="97">
        <v>3.5500000000128942E-2</v>
      </c>
      <c r="N163" s="98">
        <v>73067.097120000006</v>
      </c>
      <c r="O163" s="106">
        <v>111.45</v>
      </c>
      <c r="P163" s="98">
        <v>81.433282809000005</v>
      </c>
      <c r="Q163" s="99">
        <f t="shared" si="4"/>
        <v>1.0967051889680917E-3</v>
      </c>
      <c r="R163" s="99">
        <f>P163/'סכום נכסי הקרן'!$C$42</f>
        <v>4.088987258412462E-5</v>
      </c>
    </row>
    <row r="164" spans="2:18">
      <c r="B164" s="93" t="s">
        <v>2808</v>
      </c>
      <c r="C164" s="96" t="s">
        <v>2471</v>
      </c>
      <c r="D164" s="95" t="s">
        <v>2567</v>
      </c>
      <c r="E164" s="95"/>
      <c r="F164" s="95" t="s">
        <v>398</v>
      </c>
      <c r="G164" s="105">
        <v>43285</v>
      </c>
      <c r="H164" s="95" t="s">
        <v>129</v>
      </c>
      <c r="I164" s="98">
        <v>7.7500000000045812</v>
      </c>
      <c r="J164" s="96" t="s">
        <v>466</v>
      </c>
      <c r="K164" s="96" t="s">
        <v>131</v>
      </c>
      <c r="L164" s="97">
        <v>4.0099999999999997E-2</v>
      </c>
      <c r="M164" s="97">
        <v>3.560000000005864E-2</v>
      </c>
      <c r="N164" s="98">
        <v>97476.458969000014</v>
      </c>
      <c r="O164" s="106">
        <v>111.97</v>
      </c>
      <c r="P164" s="98">
        <v>109.14438410600002</v>
      </c>
      <c r="Q164" s="99">
        <f t="shared" si="4"/>
        <v>1.4699052803327191E-3</v>
      </c>
      <c r="R164" s="99">
        <f>P164/'סכום נכסי הקרן'!$C$42</f>
        <v>5.4804372431291176E-5</v>
      </c>
    </row>
    <row r="165" spans="2:18">
      <c r="B165" s="93" t="s">
        <v>2808</v>
      </c>
      <c r="C165" s="96" t="s">
        <v>2471</v>
      </c>
      <c r="D165" s="95" t="s">
        <v>2568</v>
      </c>
      <c r="E165" s="95"/>
      <c r="F165" s="95" t="s">
        <v>398</v>
      </c>
      <c r="G165" s="105">
        <v>43377</v>
      </c>
      <c r="H165" s="95" t="s">
        <v>129</v>
      </c>
      <c r="I165" s="98">
        <v>7.7200000000082092</v>
      </c>
      <c r="J165" s="96" t="s">
        <v>466</v>
      </c>
      <c r="K165" s="96" t="s">
        <v>131</v>
      </c>
      <c r="L165" s="97">
        <v>3.9699999999999999E-2</v>
      </c>
      <c r="M165" s="97">
        <v>3.7200000000035455E-2</v>
      </c>
      <c r="N165" s="98">
        <v>194886.94270300004</v>
      </c>
      <c r="O165" s="106">
        <v>110.03</v>
      </c>
      <c r="P165" s="98">
        <v>214.43411119200002</v>
      </c>
      <c r="Q165" s="99">
        <f t="shared" si="4"/>
        <v>2.8878978511478613E-3</v>
      </c>
      <c r="R165" s="99">
        <f>P165/'סכום נכסי הקרן'!$C$42</f>
        <v>1.0767321642793742E-4</v>
      </c>
    </row>
    <row r="166" spans="2:18">
      <c r="B166" s="93" t="s">
        <v>2808</v>
      </c>
      <c r="C166" s="96" t="s">
        <v>2471</v>
      </c>
      <c r="D166" s="95" t="s">
        <v>2569</v>
      </c>
      <c r="E166" s="95"/>
      <c r="F166" s="95" t="s">
        <v>398</v>
      </c>
      <c r="G166" s="105">
        <v>43469</v>
      </c>
      <c r="H166" s="95" t="s">
        <v>129</v>
      </c>
      <c r="I166" s="98">
        <v>7.8099999999680652</v>
      </c>
      <c r="J166" s="96" t="s">
        <v>466</v>
      </c>
      <c r="K166" s="96" t="s">
        <v>131</v>
      </c>
      <c r="L166" s="97">
        <v>4.1700000000000001E-2</v>
      </c>
      <c r="M166" s="97">
        <v>3.2099999999868505E-2</v>
      </c>
      <c r="N166" s="98">
        <v>137669.37542000003</v>
      </c>
      <c r="O166" s="106">
        <v>116</v>
      </c>
      <c r="P166" s="98">
        <v>159.69646761000001</v>
      </c>
      <c r="Q166" s="99">
        <f t="shared" si="4"/>
        <v>2.1507169875313605E-3</v>
      </c>
      <c r="R166" s="99">
        <f>P166/'סכום נכסי הקרן'!$C$42</f>
        <v>8.018795248649847E-5</v>
      </c>
    </row>
    <row r="167" spans="2:18">
      <c r="B167" s="93" t="s">
        <v>2808</v>
      </c>
      <c r="C167" s="96" t="s">
        <v>2471</v>
      </c>
      <c r="D167" s="95" t="s">
        <v>2570</v>
      </c>
      <c r="E167" s="95"/>
      <c r="F167" s="95" t="s">
        <v>398</v>
      </c>
      <c r="G167" s="105">
        <v>43559</v>
      </c>
      <c r="H167" s="95" t="s">
        <v>129</v>
      </c>
      <c r="I167" s="98">
        <v>7.8099999999946323</v>
      </c>
      <c r="J167" s="96" t="s">
        <v>466</v>
      </c>
      <c r="K167" s="96" t="s">
        <v>131</v>
      </c>
      <c r="L167" s="97">
        <v>3.7200000000000004E-2</v>
      </c>
      <c r="M167" s="97">
        <v>3.499999999995828E-2</v>
      </c>
      <c r="N167" s="98">
        <v>326897.83869000006</v>
      </c>
      <c r="O167" s="106">
        <v>109.97</v>
      </c>
      <c r="P167" s="98">
        <v>359.48957285300003</v>
      </c>
      <c r="Q167" s="99">
        <f t="shared" si="4"/>
        <v>4.8414366500798252E-3</v>
      </c>
      <c r="R167" s="99">
        <f>P167/'סכום נכסי הקרן'!$C$42</f>
        <v>1.8050952045931727E-4</v>
      </c>
    </row>
    <row r="168" spans="2:18">
      <c r="B168" s="93" t="s">
        <v>2808</v>
      </c>
      <c r="C168" s="96" t="s">
        <v>2471</v>
      </c>
      <c r="D168" s="95" t="s">
        <v>2571</v>
      </c>
      <c r="E168" s="95"/>
      <c r="F168" s="95" t="s">
        <v>398</v>
      </c>
      <c r="G168" s="105">
        <v>43742</v>
      </c>
      <c r="H168" s="95" t="s">
        <v>129</v>
      </c>
      <c r="I168" s="98">
        <v>7.6800000000045925</v>
      </c>
      <c r="J168" s="96" t="s">
        <v>466</v>
      </c>
      <c r="K168" s="96" t="s">
        <v>131</v>
      </c>
      <c r="L168" s="97">
        <v>3.1E-2</v>
      </c>
      <c r="M168" s="97">
        <v>4.5300000000021316E-2</v>
      </c>
      <c r="N168" s="98">
        <v>380578.60639200005</v>
      </c>
      <c r="O168" s="106">
        <v>96.11</v>
      </c>
      <c r="P168" s="98">
        <v>365.7741068740001</v>
      </c>
      <c r="Q168" s="99">
        <f t="shared" si="4"/>
        <v>4.9260738012952927E-3</v>
      </c>
      <c r="R168" s="99">
        <f>P168/'סכום נכסי הקרן'!$C$42</f>
        <v>1.8366515641681658E-4</v>
      </c>
    </row>
    <row r="169" spans="2:18">
      <c r="B169" s="93" t="s">
        <v>2808</v>
      </c>
      <c r="C169" s="96" t="s">
        <v>2471</v>
      </c>
      <c r="D169" s="95" t="s">
        <v>2572</v>
      </c>
      <c r="E169" s="95"/>
      <c r="F169" s="95" t="s">
        <v>398</v>
      </c>
      <c r="G169" s="105">
        <v>42935</v>
      </c>
      <c r="H169" s="95" t="s">
        <v>129</v>
      </c>
      <c r="I169" s="98">
        <v>7.7699999999906231</v>
      </c>
      <c r="J169" s="96" t="s">
        <v>466</v>
      </c>
      <c r="K169" s="96" t="s">
        <v>131</v>
      </c>
      <c r="L169" s="97">
        <v>4.0800000000000003E-2</v>
      </c>
      <c r="M169" s="97">
        <v>3.4699999999961734E-2</v>
      </c>
      <c r="N169" s="98">
        <v>298529.97003200004</v>
      </c>
      <c r="O169" s="106">
        <v>114.69</v>
      </c>
      <c r="P169" s="98">
        <v>342.38403237300014</v>
      </c>
      <c r="Q169" s="99">
        <f t="shared" si="4"/>
        <v>4.611067268453394E-3</v>
      </c>
      <c r="R169" s="99">
        <f>P169/'סכום נכסי הקרן'!$C$42</f>
        <v>1.7192036199016519E-4</v>
      </c>
    </row>
    <row r="170" spans="2:18">
      <c r="B170" s="93" t="s">
        <v>2788</v>
      </c>
      <c r="C170" s="96" t="s">
        <v>2471</v>
      </c>
      <c r="D170" s="95" t="s">
        <v>2573</v>
      </c>
      <c r="E170" s="95"/>
      <c r="F170" s="95" t="s">
        <v>2546</v>
      </c>
      <c r="G170" s="105">
        <v>40742</v>
      </c>
      <c r="H170" s="95" t="s">
        <v>2459</v>
      </c>
      <c r="I170" s="98">
        <v>5.2800000000003315</v>
      </c>
      <c r="J170" s="96" t="s">
        <v>261</v>
      </c>
      <c r="K170" s="96" t="s">
        <v>131</v>
      </c>
      <c r="L170" s="97">
        <v>0.06</v>
      </c>
      <c r="M170" s="97">
        <v>1.8099999999998662E-2</v>
      </c>
      <c r="N170" s="98">
        <v>1096931.6512750001</v>
      </c>
      <c r="O170" s="106">
        <v>143.30000000000001</v>
      </c>
      <c r="P170" s="98">
        <v>1571.903057341</v>
      </c>
      <c r="Q170" s="99">
        <f t="shared" si="4"/>
        <v>2.1169651769830846E-2</v>
      </c>
      <c r="R170" s="99">
        <f>P170/'סכום נכסי הקרן'!$C$42</f>
        <v>7.8929540247106155E-4</v>
      </c>
    </row>
    <row r="171" spans="2:18">
      <c r="B171" s="93" t="s">
        <v>2788</v>
      </c>
      <c r="C171" s="96" t="s">
        <v>2471</v>
      </c>
      <c r="D171" s="95" t="s">
        <v>2574</v>
      </c>
      <c r="E171" s="95"/>
      <c r="F171" s="95" t="s">
        <v>2546</v>
      </c>
      <c r="G171" s="105">
        <v>42201</v>
      </c>
      <c r="H171" s="95" t="s">
        <v>2459</v>
      </c>
      <c r="I171" s="98">
        <v>4.870000000011391</v>
      </c>
      <c r="J171" s="96" t="s">
        <v>261</v>
      </c>
      <c r="K171" s="96" t="s">
        <v>131</v>
      </c>
      <c r="L171" s="97">
        <v>4.2030000000000005E-2</v>
      </c>
      <c r="M171" s="97">
        <v>3.0600000000056964E-2</v>
      </c>
      <c r="N171" s="98">
        <v>77323.106014000005</v>
      </c>
      <c r="O171" s="106">
        <v>118.08</v>
      </c>
      <c r="P171" s="98">
        <v>91.303119207999998</v>
      </c>
      <c r="Q171" s="99">
        <f t="shared" si="4"/>
        <v>1.2296275079471462E-3</v>
      </c>
      <c r="R171" s="99">
        <f>P171/'סכום נכסי הקרן'!$C$42</f>
        <v>4.5845786663234573E-5</v>
      </c>
    </row>
    <row r="172" spans="2:18">
      <c r="B172" s="93" t="s">
        <v>2809</v>
      </c>
      <c r="C172" s="96" t="s">
        <v>2471</v>
      </c>
      <c r="D172" s="95" t="s">
        <v>2575</v>
      </c>
      <c r="E172" s="95"/>
      <c r="F172" s="95" t="s">
        <v>2546</v>
      </c>
      <c r="G172" s="105">
        <v>42521</v>
      </c>
      <c r="H172" s="95" t="s">
        <v>2459</v>
      </c>
      <c r="I172" s="98">
        <v>1.5099999999924243</v>
      </c>
      <c r="J172" s="96" t="s">
        <v>127</v>
      </c>
      <c r="K172" s="96" t="s">
        <v>131</v>
      </c>
      <c r="L172" s="97">
        <v>2.3E-2</v>
      </c>
      <c r="M172" s="97">
        <v>3.7499999999678395E-2</v>
      </c>
      <c r="N172" s="98">
        <v>63601.912740000014</v>
      </c>
      <c r="O172" s="106">
        <v>110</v>
      </c>
      <c r="P172" s="98">
        <v>69.962105003000019</v>
      </c>
      <c r="Q172" s="99">
        <f t="shared" si="4"/>
        <v>9.4221675635850291E-4</v>
      </c>
      <c r="R172" s="99">
        <f>P172/'סכום נכסי הקרן'!$C$42</f>
        <v>3.5129881304179098E-5</v>
      </c>
    </row>
    <row r="173" spans="2:18">
      <c r="B173" s="93" t="s">
        <v>2810</v>
      </c>
      <c r="C173" s="96" t="s">
        <v>2471</v>
      </c>
      <c r="D173" s="95" t="s">
        <v>2576</v>
      </c>
      <c r="E173" s="95"/>
      <c r="F173" s="95" t="s">
        <v>398</v>
      </c>
      <c r="G173" s="105">
        <v>44592</v>
      </c>
      <c r="H173" s="95" t="s">
        <v>129</v>
      </c>
      <c r="I173" s="98">
        <v>11.650000000009388</v>
      </c>
      <c r="J173" s="96" t="s">
        <v>466</v>
      </c>
      <c r="K173" s="96" t="s">
        <v>131</v>
      </c>
      <c r="L173" s="97">
        <v>2.7473999999999998E-2</v>
      </c>
      <c r="M173" s="97">
        <v>4.0099999999999997E-2</v>
      </c>
      <c r="N173" s="98">
        <v>122196.57274900003</v>
      </c>
      <c r="O173" s="106">
        <v>87.16</v>
      </c>
      <c r="P173" s="98">
        <v>106.50653530000002</v>
      </c>
      <c r="Q173" s="99">
        <f t="shared" si="4"/>
        <v>1.4343799720869638E-3</v>
      </c>
      <c r="R173" s="99">
        <f>P173/'סכום נכסי הקרן'!$C$42</f>
        <v>5.3479836592222629E-5</v>
      </c>
    </row>
    <row r="174" spans="2:18">
      <c r="B174" s="93" t="s">
        <v>2810</v>
      </c>
      <c r="C174" s="96" t="s">
        <v>2471</v>
      </c>
      <c r="D174" s="95" t="s">
        <v>2577</v>
      </c>
      <c r="E174" s="95"/>
      <c r="F174" s="95" t="s">
        <v>398</v>
      </c>
      <c r="G174" s="105">
        <v>44837</v>
      </c>
      <c r="H174" s="95" t="s">
        <v>129</v>
      </c>
      <c r="I174" s="98">
        <v>11.510000000011887</v>
      </c>
      <c r="J174" s="96" t="s">
        <v>466</v>
      </c>
      <c r="K174" s="96" t="s">
        <v>131</v>
      </c>
      <c r="L174" s="97">
        <v>3.9636999999999999E-2</v>
      </c>
      <c r="M174" s="97">
        <v>3.5800000000036573E-2</v>
      </c>
      <c r="N174" s="98">
        <v>106998.28126700001</v>
      </c>
      <c r="O174" s="106">
        <v>102.22</v>
      </c>
      <c r="P174" s="98">
        <v>109.37363917</v>
      </c>
      <c r="Q174" s="99">
        <f t="shared" si="4"/>
        <v>1.4729927798122096E-3</v>
      </c>
      <c r="R174" s="99">
        <f>P174/'סכום נכסי הקרן'!$C$42</f>
        <v>5.4919487652400605E-5</v>
      </c>
    </row>
    <row r="175" spans="2:18">
      <c r="B175" s="93" t="s">
        <v>2810</v>
      </c>
      <c r="C175" s="96" t="s">
        <v>2471</v>
      </c>
      <c r="D175" s="95" t="s">
        <v>2578</v>
      </c>
      <c r="E175" s="95"/>
      <c r="F175" s="95" t="s">
        <v>398</v>
      </c>
      <c r="G175" s="105">
        <v>45076</v>
      </c>
      <c r="H175" s="95" t="s">
        <v>129</v>
      </c>
      <c r="I175" s="98">
        <v>11.329999999969965</v>
      </c>
      <c r="J175" s="96" t="s">
        <v>466</v>
      </c>
      <c r="K175" s="96" t="s">
        <v>131</v>
      </c>
      <c r="L175" s="97">
        <v>4.4936999999999998E-2</v>
      </c>
      <c r="M175" s="97">
        <v>3.8399999999924911E-2</v>
      </c>
      <c r="N175" s="98">
        <v>130947.78814800002</v>
      </c>
      <c r="O175" s="106">
        <v>101.7</v>
      </c>
      <c r="P175" s="98">
        <v>133.17391070000002</v>
      </c>
      <c r="Q175" s="99">
        <f t="shared" si="4"/>
        <v>1.7935236534971373E-3</v>
      </c>
      <c r="R175" s="99">
        <f>P175/'סכום נכסי הקרן'!$C$42</f>
        <v>6.6870253196408774E-5</v>
      </c>
    </row>
    <row r="176" spans="2:18">
      <c r="B176" s="93" t="s">
        <v>2811</v>
      </c>
      <c r="C176" s="96" t="s">
        <v>2460</v>
      </c>
      <c r="D176" s="95" t="s">
        <v>2579</v>
      </c>
      <c r="E176" s="95"/>
      <c r="F176" s="95" t="s">
        <v>398</v>
      </c>
      <c r="G176" s="105">
        <v>42432</v>
      </c>
      <c r="H176" s="95" t="s">
        <v>129</v>
      </c>
      <c r="I176" s="98">
        <v>4.5199999999915867</v>
      </c>
      <c r="J176" s="96" t="s">
        <v>466</v>
      </c>
      <c r="K176" s="96" t="s">
        <v>131</v>
      </c>
      <c r="L176" s="97">
        <v>2.5399999999999999E-2</v>
      </c>
      <c r="M176" s="97">
        <v>2.0699999999962974E-2</v>
      </c>
      <c r="N176" s="98">
        <v>395942.74340100004</v>
      </c>
      <c r="O176" s="106">
        <v>115.29</v>
      </c>
      <c r="P176" s="98">
        <v>456.48238896700013</v>
      </c>
      <c r="Q176" s="99">
        <f t="shared" si="4"/>
        <v>6.1476903224799212E-3</v>
      </c>
      <c r="R176" s="99">
        <f>P176/'סכום נכסי הקרן'!$C$42</f>
        <v>2.2921225913901804E-4</v>
      </c>
    </row>
    <row r="177" spans="2:18">
      <c r="B177" s="93" t="s">
        <v>2812</v>
      </c>
      <c r="C177" s="96" t="s">
        <v>2471</v>
      </c>
      <c r="D177" s="95" t="s">
        <v>2580</v>
      </c>
      <c r="E177" s="95"/>
      <c r="F177" s="95" t="s">
        <v>398</v>
      </c>
      <c r="G177" s="105">
        <v>42242</v>
      </c>
      <c r="H177" s="95" t="s">
        <v>129</v>
      </c>
      <c r="I177" s="98">
        <v>3.1600000000000583</v>
      </c>
      <c r="J177" s="96" t="s">
        <v>403</v>
      </c>
      <c r="K177" s="96" t="s">
        <v>131</v>
      </c>
      <c r="L177" s="97">
        <v>2.3599999999999999E-2</v>
      </c>
      <c r="M177" s="97">
        <v>2.9800000000001728E-2</v>
      </c>
      <c r="N177" s="98">
        <v>641198.98798400012</v>
      </c>
      <c r="O177" s="106">
        <v>108.42</v>
      </c>
      <c r="P177" s="98">
        <v>695.18797245600001</v>
      </c>
      <c r="Q177" s="99">
        <f t="shared" si="4"/>
        <v>9.3624649578346597E-3</v>
      </c>
      <c r="R177" s="99">
        <f>P177/'סכום נכסי הקרן'!$C$42</f>
        <v>3.4907284386919156E-4</v>
      </c>
    </row>
    <row r="178" spans="2:18">
      <c r="B178" s="93" t="s">
        <v>2813</v>
      </c>
      <c r="C178" s="96" t="s">
        <v>2460</v>
      </c>
      <c r="D178" s="95">
        <v>7134</v>
      </c>
      <c r="E178" s="95"/>
      <c r="F178" s="95" t="s">
        <v>398</v>
      </c>
      <c r="G178" s="105">
        <v>43705</v>
      </c>
      <c r="H178" s="95" t="s">
        <v>129</v>
      </c>
      <c r="I178" s="98">
        <v>5.3900000000472135</v>
      </c>
      <c r="J178" s="96" t="s">
        <v>466</v>
      </c>
      <c r="K178" s="96" t="s">
        <v>131</v>
      </c>
      <c r="L178" s="97">
        <v>0.04</v>
      </c>
      <c r="M178" s="97">
        <v>3.4700000000253181E-2</v>
      </c>
      <c r="N178" s="98">
        <v>38758.697996000003</v>
      </c>
      <c r="O178" s="106">
        <v>113.12</v>
      </c>
      <c r="P178" s="98">
        <v>43.843838787000003</v>
      </c>
      <c r="Q178" s="99">
        <f t="shared" si="4"/>
        <v>5.904682194227981E-4</v>
      </c>
      <c r="R178" s="99">
        <f>P178/'סכום נכסי הקרן'!$C$42</f>
        <v>2.2015187399533332E-5</v>
      </c>
    </row>
    <row r="179" spans="2:18">
      <c r="B179" s="93" t="s">
        <v>2813</v>
      </c>
      <c r="C179" s="96" t="s">
        <v>2460</v>
      </c>
      <c r="D179" s="95" t="s">
        <v>2581</v>
      </c>
      <c r="E179" s="95"/>
      <c r="F179" s="95" t="s">
        <v>398</v>
      </c>
      <c r="G179" s="105">
        <v>43256</v>
      </c>
      <c r="H179" s="95" t="s">
        <v>129</v>
      </c>
      <c r="I179" s="98">
        <v>5.3999999999994523</v>
      </c>
      <c r="J179" s="96" t="s">
        <v>466</v>
      </c>
      <c r="K179" s="96" t="s">
        <v>131</v>
      </c>
      <c r="L179" s="97">
        <v>0.04</v>
      </c>
      <c r="M179" s="97">
        <v>3.4100000000007388E-2</v>
      </c>
      <c r="N179" s="98">
        <v>636802.10123000015</v>
      </c>
      <c r="O179" s="106">
        <v>114.72</v>
      </c>
      <c r="P179" s="98">
        <v>730.539348206</v>
      </c>
      <c r="Q179" s="99">
        <f t="shared" si="4"/>
        <v>9.8385606755170725E-3</v>
      </c>
      <c r="R179" s="99">
        <f>P179/'סכום נכסי הקרן'!$C$42</f>
        <v>3.6682373392579693E-4</v>
      </c>
    </row>
    <row r="180" spans="2:18">
      <c r="B180" s="93" t="s">
        <v>2814</v>
      </c>
      <c r="C180" s="96" t="s">
        <v>2471</v>
      </c>
      <c r="D180" s="95" t="s">
        <v>2582</v>
      </c>
      <c r="E180" s="95"/>
      <c r="F180" s="95" t="s">
        <v>391</v>
      </c>
      <c r="G180" s="105">
        <v>44376</v>
      </c>
      <c r="H180" s="95" t="s">
        <v>258</v>
      </c>
      <c r="I180" s="98">
        <v>4.7199999999993318</v>
      </c>
      <c r="J180" s="96" t="s">
        <v>127</v>
      </c>
      <c r="K180" s="96" t="s">
        <v>131</v>
      </c>
      <c r="L180" s="97">
        <v>7.400000000000001E-2</v>
      </c>
      <c r="M180" s="97">
        <v>8.1699999999984507E-2</v>
      </c>
      <c r="N180" s="98">
        <v>2212424.5106360004</v>
      </c>
      <c r="O180" s="106">
        <v>97.55</v>
      </c>
      <c r="P180" s="98">
        <v>2158.2201980020009</v>
      </c>
      <c r="Q180" s="99">
        <f t="shared" si="4"/>
        <v>2.9065895521320474E-2</v>
      </c>
      <c r="R180" s="99">
        <f>P180/'סכום נכסי הקרן'!$C$42</f>
        <v>1.0837012319861027E-3</v>
      </c>
    </row>
    <row r="181" spans="2:18">
      <c r="B181" s="93" t="s">
        <v>2814</v>
      </c>
      <c r="C181" s="96" t="s">
        <v>2471</v>
      </c>
      <c r="D181" s="95" t="s">
        <v>2583</v>
      </c>
      <c r="E181" s="95"/>
      <c r="F181" s="95" t="s">
        <v>391</v>
      </c>
      <c r="G181" s="105">
        <v>44431</v>
      </c>
      <c r="H181" s="95" t="s">
        <v>258</v>
      </c>
      <c r="I181" s="98">
        <v>4.7200000000025746</v>
      </c>
      <c r="J181" s="96" t="s">
        <v>127</v>
      </c>
      <c r="K181" s="96" t="s">
        <v>131</v>
      </c>
      <c r="L181" s="97">
        <v>7.400000000000001E-2</v>
      </c>
      <c r="M181" s="97">
        <v>8.1400000000000541E-2</v>
      </c>
      <c r="N181" s="98">
        <v>381880.71646900004</v>
      </c>
      <c r="O181" s="106">
        <v>97.64</v>
      </c>
      <c r="P181" s="98">
        <v>372.8683467570001</v>
      </c>
      <c r="Q181" s="99">
        <f t="shared" si="4"/>
        <v>5.0216156905952608E-3</v>
      </c>
      <c r="R181" s="99">
        <f>P181/'סכום נכסי הקרן'!$C$42</f>
        <v>1.8722736777427183E-4</v>
      </c>
    </row>
    <row r="182" spans="2:18">
      <c r="B182" s="93" t="s">
        <v>2814</v>
      </c>
      <c r="C182" s="96" t="s">
        <v>2471</v>
      </c>
      <c r="D182" s="95" t="s">
        <v>2584</v>
      </c>
      <c r="E182" s="95"/>
      <c r="F182" s="95" t="s">
        <v>391</v>
      </c>
      <c r="G182" s="105">
        <v>44859</v>
      </c>
      <c r="H182" s="95" t="s">
        <v>258</v>
      </c>
      <c r="I182" s="98">
        <v>4.7400000000002205</v>
      </c>
      <c r="J182" s="96" t="s">
        <v>127</v>
      </c>
      <c r="K182" s="96" t="s">
        <v>131</v>
      </c>
      <c r="L182" s="97">
        <v>7.400000000000001E-2</v>
      </c>
      <c r="M182" s="97">
        <v>7.350000000000978E-2</v>
      </c>
      <c r="N182" s="98">
        <v>1162299.9136010003</v>
      </c>
      <c r="O182" s="106">
        <v>101.11</v>
      </c>
      <c r="P182" s="98">
        <v>1175.2014888510002</v>
      </c>
      <c r="Q182" s="99">
        <f t="shared" si="4"/>
        <v>1.5827061447699312E-2</v>
      </c>
      <c r="R182" s="99">
        <f>P182/'סכום נכסי הקרן'!$C$42</f>
        <v>5.9010072395706051E-4</v>
      </c>
    </row>
    <row r="183" spans="2:18">
      <c r="B183" s="93" t="s">
        <v>2815</v>
      </c>
      <c r="C183" s="96" t="s">
        <v>2471</v>
      </c>
      <c r="D183" s="95" t="s">
        <v>2585</v>
      </c>
      <c r="E183" s="95"/>
      <c r="F183" s="95" t="s">
        <v>391</v>
      </c>
      <c r="G183" s="105">
        <v>42516</v>
      </c>
      <c r="H183" s="95" t="s">
        <v>258</v>
      </c>
      <c r="I183" s="98">
        <v>3.5299999999980689</v>
      </c>
      <c r="J183" s="96" t="s">
        <v>268</v>
      </c>
      <c r="K183" s="96" t="s">
        <v>131</v>
      </c>
      <c r="L183" s="97">
        <v>2.3269999999999999E-2</v>
      </c>
      <c r="M183" s="97">
        <v>3.2699999999985567E-2</v>
      </c>
      <c r="N183" s="98">
        <v>490527.57874600007</v>
      </c>
      <c r="O183" s="106">
        <v>108.72</v>
      </c>
      <c r="P183" s="98">
        <v>533.30156455100007</v>
      </c>
      <c r="Q183" s="99">
        <f t="shared" si="4"/>
        <v>7.1822548834202622E-3</v>
      </c>
      <c r="R183" s="99">
        <f>P183/'סכום נכסי הקרן'!$C$42</f>
        <v>2.677852626247635E-4</v>
      </c>
    </row>
    <row r="184" spans="2:18">
      <c r="B184" s="93" t="s">
        <v>2816</v>
      </c>
      <c r="C184" s="96" t="s">
        <v>2460</v>
      </c>
      <c r="D184" s="95" t="s">
        <v>2586</v>
      </c>
      <c r="E184" s="95"/>
      <c r="F184" s="95" t="s">
        <v>2546</v>
      </c>
      <c r="G184" s="105">
        <v>42978</v>
      </c>
      <c r="H184" s="95" t="s">
        <v>2459</v>
      </c>
      <c r="I184" s="98">
        <v>0.88999999999446233</v>
      </c>
      <c r="J184" s="96" t="s">
        <v>127</v>
      </c>
      <c r="K184" s="96" t="s">
        <v>131</v>
      </c>
      <c r="L184" s="97">
        <v>2.76E-2</v>
      </c>
      <c r="M184" s="97">
        <v>6.280000000006597E-2</v>
      </c>
      <c r="N184" s="98">
        <v>86662.164007000014</v>
      </c>
      <c r="O184" s="106">
        <v>97.94</v>
      </c>
      <c r="P184" s="98">
        <v>84.876923923000021</v>
      </c>
      <c r="Q184" s="99">
        <f t="shared" si="4"/>
        <v>1.1430825293919789E-3</v>
      </c>
      <c r="R184" s="99">
        <f>P184/'סכום נכסי הקרן'!$C$42</f>
        <v>4.2619018720934314E-5</v>
      </c>
    </row>
    <row r="185" spans="2:18">
      <c r="B185" s="93" t="s">
        <v>2817</v>
      </c>
      <c r="C185" s="96" t="s">
        <v>2471</v>
      </c>
      <c r="D185" s="95" t="s">
        <v>2587</v>
      </c>
      <c r="E185" s="95"/>
      <c r="F185" s="95" t="s">
        <v>398</v>
      </c>
      <c r="G185" s="105">
        <v>42794</v>
      </c>
      <c r="H185" s="95" t="s">
        <v>129</v>
      </c>
      <c r="I185" s="98">
        <v>5.3199999999974743</v>
      </c>
      <c r="J185" s="96" t="s">
        <v>466</v>
      </c>
      <c r="K185" s="96" t="s">
        <v>131</v>
      </c>
      <c r="L185" s="97">
        <v>2.8999999999999998E-2</v>
      </c>
      <c r="M185" s="97">
        <v>2.2599999999989864E-2</v>
      </c>
      <c r="N185" s="98">
        <v>1031235.6436750001</v>
      </c>
      <c r="O185" s="106">
        <v>116.65</v>
      </c>
      <c r="P185" s="98">
        <v>1202.936330197</v>
      </c>
      <c r="Q185" s="99">
        <f t="shared" si="4"/>
        <v>1.6200581258888881E-2</v>
      </c>
      <c r="R185" s="99">
        <f>P185/'סכום נכסי הקרן'!$C$42</f>
        <v>6.0402714433039587E-4</v>
      </c>
    </row>
    <row r="186" spans="2:18">
      <c r="B186" s="93" t="s">
        <v>2818</v>
      </c>
      <c r="C186" s="96" t="s">
        <v>2471</v>
      </c>
      <c r="D186" s="95" t="s">
        <v>2588</v>
      </c>
      <c r="E186" s="95"/>
      <c r="F186" s="95" t="s">
        <v>398</v>
      </c>
      <c r="G186" s="105">
        <v>44728</v>
      </c>
      <c r="H186" s="95" t="s">
        <v>129</v>
      </c>
      <c r="I186" s="98">
        <v>9.4699999999886408</v>
      </c>
      <c r="J186" s="96" t="s">
        <v>466</v>
      </c>
      <c r="K186" s="96" t="s">
        <v>131</v>
      </c>
      <c r="L186" s="97">
        <v>2.6314999999999998E-2</v>
      </c>
      <c r="M186" s="97">
        <v>2.8699999999915168E-2</v>
      </c>
      <c r="N186" s="98">
        <v>134820.15089200003</v>
      </c>
      <c r="O186" s="106">
        <v>103.18</v>
      </c>
      <c r="P186" s="98">
        <v>139.10743611400005</v>
      </c>
      <c r="Q186" s="99">
        <f t="shared" si="4"/>
        <v>1.8734335857255931E-3</v>
      </c>
      <c r="R186" s="99">
        <f>P186/'סכום נכסי הקרן'!$C$42</f>
        <v>6.9849638157741943E-5</v>
      </c>
    </row>
    <row r="187" spans="2:18">
      <c r="B187" s="93" t="s">
        <v>2818</v>
      </c>
      <c r="C187" s="96" t="s">
        <v>2471</v>
      </c>
      <c r="D187" s="95" t="s">
        <v>2589</v>
      </c>
      <c r="E187" s="95"/>
      <c r="F187" s="95" t="s">
        <v>398</v>
      </c>
      <c r="G187" s="105">
        <v>44923</v>
      </c>
      <c r="H187" s="95" t="s">
        <v>129</v>
      </c>
      <c r="I187" s="98">
        <v>9.1899999999348889</v>
      </c>
      <c r="J187" s="96" t="s">
        <v>466</v>
      </c>
      <c r="K187" s="96" t="s">
        <v>131</v>
      </c>
      <c r="L187" s="97">
        <v>3.0750000000000003E-2</v>
      </c>
      <c r="M187" s="97">
        <v>3.3699999999719663E-2</v>
      </c>
      <c r="N187" s="98">
        <v>43876.399699000009</v>
      </c>
      <c r="O187" s="106">
        <v>100.81</v>
      </c>
      <c r="P187" s="98">
        <v>44.231797952000008</v>
      </c>
      <c r="Q187" s="99">
        <f t="shared" si="4"/>
        <v>5.9569307116261053E-4</v>
      </c>
      <c r="R187" s="99">
        <f>P187/'סכום נכסי הקרן'!$C$42</f>
        <v>2.2209992278785239E-5</v>
      </c>
    </row>
    <row r="188" spans="2:18">
      <c r="B188" s="93" t="s">
        <v>2809</v>
      </c>
      <c r="C188" s="96" t="s">
        <v>2471</v>
      </c>
      <c r="D188" s="95" t="s">
        <v>2590</v>
      </c>
      <c r="E188" s="95"/>
      <c r="F188" s="95" t="s">
        <v>2546</v>
      </c>
      <c r="G188" s="105">
        <v>42474</v>
      </c>
      <c r="H188" s="95" t="s">
        <v>2459</v>
      </c>
      <c r="I188" s="98">
        <v>0.50999999999912893</v>
      </c>
      <c r="J188" s="96" t="s">
        <v>127</v>
      </c>
      <c r="K188" s="96" t="s">
        <v>131</v>
      </c>
      <c r="L188" s="97">
        <v>6.8499999999999991E-2</v>
      </c>
      <c r="M188" s="97">
        <v>6.6000000000348363E-2</v>
      </c>
      <c r="N188" s="98">
        <v>57125.14531900001</v>
      </c>
      <c r="O188" s="106">
        <v>100.5</v>
      </c>
      <c r="P188" s="98">
        <v>57.410744255000019</v>
      </c>
      <c r="Q188" s="99">
        <f t="shared" si="4"/>
        <v>7.7318092744285086E-4</v>
      </c>
      <c r="R188" s="99">
        <f>P188/'סכום נכסי הקרן'!$C$42</f>
        <v>2.8827500704506387E-5</v>
      </c>
    </row>
    <row r="189" spans="2:18">
      <c r="B189" s="93" t="s">
        <v>2809</v>
      </c>
      <c r="C189" s="96" t="s">
        <v>2471</v>
      </c>
      <c r="D189" s="95" t="s">
        <v>2591</v>
      </c>
      <c r="E189" s="95"/>
      <c r="F189" s="95" t="s">
        <v>2546</v>
      </c>
      <c r="G189" s="105">
        <v>42562</v>
      </c>
      <c r="H189" s="95" t="s">
        <v>2459</v>
      </c>
      <c r="I189" s="98">
        <v>1.5000000000173006</v>
      </c>
      <c r="J189" s="96" t="s">
        <v>127</v>
      </c>
      <c r="K189" s="96" t="s">
        <v>131</v>
      </c>
      <c r="L189" s="97">
        <v>3.3700000000000001E-2</v>
      </c>
      <c r="M189" s="97">
        <v>6.7400000000062271E-2</v>
      </c>
      <c r="N189" s="98">
        <v>30272.087161000003</v>
      </c>
      <c r="O189" s="106">
        <v>95.47</v>
      </c>
      <c r="P189" s="98">
        <v>28.900760343000005</v>
      </c>
      <c r="Q189" s="99">
        <f t="shared" si="4"/>
        <v>3.8922186039868647E-4</v>
      </c>
      <c r="R189" s="99">
        <f>P189/'סכום נכסי הקרן'!$C$42</f>
        <v>1.4511860104932245E-5</v>
      </c>
    </row>
    <row r="190" spans="2:18">
      <c r="B190" s="93" t="s">
        <v>2809</v>
      </c>
      <c r="C190" s="96" t="s">
        <v>2471</v>
      </c>
      <c r="D190" s="95" t="s">
        <v>2592</v>
      </c>
      <c r="E190" s="95"/>
      <c r="F190" s="95" t="s">
        <v>2546</v>
      </c>
      <c r="G190" s="105">
        <v>42717</v>
      </c>
      <c r="H190" s="95" t="s">
        <v>2459</v>
      </c>
      <c r="I190" s="98">
        <v>1.6500000000703516</v>
      </c>
      <c r="J190" s="96" t="s">
        <v>127</v>
      </c>
      <c r="K190" s="96" t="s">
        <v>131</v>
      </c>
      <c r="L190" s="97">
        <v>3.85E-2</v>
      </c>
      <c r="M190" s="97">
        <v>6.6500000003830259E-2</v>
      </c>
      <c r="N190" s="98">
        <v>6668.4879719999999</v>
      </c>
      <c r="O190" s="106">
        <v>95.92</v>
      </c>
      <c r="P190" s="98">
        <v>6.3964134670000012</v>
      </c>
      <c r="Q190" s="99">
        <f t="shared" si="4"/>
        <v>8.6143891024235953E-5</v>
      </c>
      <c r="R190" s="99">
        <f>P190/'סכום נכסי הקרן'!$C$42</f>
        <v>3.2118136791128177E-6</v>
      </c>
    </row>
    <row r="191" spans="2:18">
      <c r="B191" s="93" t="s">
        <v>2809</v>
      </c>
      <c r="C191" s="96" t="s">
        <v>2471</v>
      </c>
      <c r="D191" s="95" t="s">
        <v>2593</v>
      </c>
      <c r="E191" s="95"/>
      <c r="F191" s="95" t="s">
        <v>2546</v>
      </c>
      <c r="G191" s="105">
        <v>42710</v>
      </c>
      <c r="H191" s="95" t="s">
        <v>2459</v>
      </c>
      <c r="I191" s="98">
        <v>1.6500000000549118</v>
      </c>
      <c r="J191" s="96" t="s">
        <v>127</v>
      </c>
      <c r="K191" s="96" t="s">
        <v>131</v>
      </c>
      <c r="L191" s="97">
        <v>3.8399999999999997E-2</v>
      </c>
      <c r="M191" s="97">
        <v>6.6400000002761278E-2</v>
      </c>
      <c r="N191" s="98">
        <v>19936.933820000006</v>
      </c>
      <c r="O191" s="106">
        <v>95.91</v>
      </c>
      <c r="P191" s="98">
        <v>19.121512923000004</v>
      </c>
      <c r="Q191" s="99">
        <f t="shared" si="4"/>
        <v>2.5751955122281837E-4</v>
      </c>
      <c r="R191" s="99">
        <f>P191/'סכום נכסי הקרן'!$C$42</f>
        <v>9.6014332232072266E-6</v>
      </c>
    </row>
    <row r="192" spans="2:18">
      <c r="B192" s="93" t="s">
        <v>2809</v>
      </c>
      <c r="C192" s="96" t="s">
        <v>2471</v>
      </c>
      <c r="D192" s="95" t="s">
        <v>2594</v>
      </c>
      <c r="E192" s="95"/>
      <c r="F192" s="95" t="s">
        <v>2546</v>
      </c>
      <c r="G192" s="105">
        <v>42474</v>
      </c>
      <c r="H192" s="95" t="s">
        <v>2459</v>
      </c>
      <c r="I192" s="98">
        <v>0.50999999999722512</v>
      </c>
      <c r="J192" s="96" t="s">
        <v>127</v>
      </c>
      <c r="K192" s="96" t="s">
        <v>131</v>
      </c>
      <c r="L192" s="97">
        <v>3.1800000000000002E-2</v>
      </c>
      <c r="M192" s="97">
        <v>7.3400000000270554E-2</v>
      </c>
      <c r="N192" s="98">
        <v>58733.992273000003</v>
      </c>
      <c r="O192" s="106">
        <v>98.17</v>
      </c>
      <c r="P192" s="98">
        <v>57.659158616000013</v>
      </c>
      <c r="Q192" s="99">
        <f t="shared" si="4"/>
        <v>7.7652645533175942E-4</v>
      </c>
      <c r="R192" s="99">
        <f>P192/'סכום נכסי הקרן'!$C$42</f>
        <v>2.895223633125474E-5</v>
      </c>
    </row>
    <row r="193" spans="2:18">
      <c r="B193" s="93" t="s">
        <v>2819</v>
      </c>
      <c r="C193" s="96" t="s">
        <v>2460</v>
      </c>
      <c r="D193" s="95">
        <v>7355</v>
      </c>
      <c r="E193" s="95"/>
      <c r="F193" s="95" t="s">
        <v>2546</v>
      </c>
      <c r="G193" s="105">
        <v>43842</v>
      </c>
      <c r="H193" s="95" t="s">
        <v>2459</v>
      </c>
      <c r="I193" s="98">
        <v>0.27999999998982689</v>
      </c>
      <c r="J193" s="96" t="s">
        <v>127</v>
      </c>
      <c r="K193" s="96" t="s">
        <v>131</v>
      </c>
      <c r="L193" s="97">
        <v>2.0838000000000002E-2</v>
      </c>
      <c r="M193" s="97">
        <v>6.7100000000162127E-2</v>
      </c>
      <c r="N193" s="98">
        <v>63417.965625000012</v>
      </c>
      <c r="O193" s="106">
        <v>99.2</v>
      </c>
      <c r="P193" s="98">
        <v>62.910624538000008</v>
      </c>
      <c r="Q193" s="99">
        <f t="shared" si="4"/>
        <v>8.4725073080834593E-4</v>
      </c>
      <c r="R193" s="99">
        <f>P193/'סכום נכסי הקרן'!$C$42</f>
        <v>3.1589140616866077E-5</v>
      </c>
    </row>
    <row r="194" spans="2:18">
      <c r="B194" s="93" t="s">
        <v>2820</v>
      </c>
      <c r="C194" s="96" t="s">
        <v>2471</v>
      </c>
      <c r="D194" s="95" t="s">
        <v>2595</v>
      </c>
      <c r="E194" s="95"/>
      <c r="F194" s="95" t="s">
        <v>398</v>
      </c>
      <c r="G194" s="105">
        <v>45015</v>
      </c>
      <c r="H194" s="95" t="s">
        <v>129</v>
      </c>
      <c r="I194" s="98">
        <v>5.409999999999326</v>
      </c>
      <c r="J194" s="96" t="s">
        <v>268</v>
      </c>
      <c r="K194" s="96" t="s">
        <v>131</v>
      </c>
      <c r="L194" s="97">
        <v>4.5499999999999999E-2</v>
      </c>
      <c r="M194" s="97">
        <v>3.6400000000003672E-2</v>
      </c>
      <c r="N194" s="98">
        <v>919375.4967110001</v>
      </c>
      <c r="O194" s="106">
        <v>106.63</v>
      </c>
      <c r="P194" s="98">
        <v>980.33009722600013</v>
      </c>
      <c r="Q194" s="99">
        <f t="shared" si="4"/>
        <v>1.3202625111541305E-2</v>
      </c>
      <c r="R194" s="99">
        <f>P194/'סכום נכסי הקרן'!$C$42</f>
        <v>4.9225048264323924E-4</v>
      </c>
    </row>
    <row r="195" spans="2:18">
      <c r="B195" s="93" t="s">
        <v>2818</v>
      </c>
      <c r="C195" s="96" t="s">
        <v>2471</v>
      </c>
      <c r="D195" s="95" t="s">
        <v>2596</v>
      </c>
      <c r="E195" s="95"/>
      <c r="F195" s="95" t="s">
        <v>398</v>
      </c>
      <c r="G195" s="105">
        <v>44143</v>
      </c>
      <c r="H195" s="95" t="s">
        <v>129</v>
      </c>
      <c r="I195" s="98">
        <v>6.5600000000082703</v>
      </c>
      <c r="J195" s="96" t="s">
        <v>466</v>
      </c>
      <c r="K195" s="96" t="s">
        <v>131</v>
      </c>
      <c r="L195" s="97">
        <v>2.5243000000000002E-2</v>
      </c>
      <c r="M195" s="97">
        <v>3.0600000000067927E-2</v>
      </c>
      <c r="N195" s="98">
        <v>314662.30062100006</v>
      </c>
      <c r="O195" s="106">
        <v>107.6</v>
      </c>
      <c r="P195" s="98">
        <v>338.57664814500004</v>
      </c>
      <c r="Q195" s="99">
        <f t="shared" si="4"/>
        <v>4.5597912066859137E-3</v>
      </c>
      <c r="R195" s="99">
        <f>P195/'סכום נכסי הקרן'!$C$42</f>
        <v>1.7000857051386079E-4</v>
      </c>
    </row>
    <row r="196" spans="2:18">
      <c r="B196" s="93" t="s">
        <v>2818</v>
      </c>
      <c r="C196" s="96" t="s">
        <v>2471</v>
      </c>
      <c r="D196" s="95" t="s">
        <v>2597</v>
      </c>
      <c r="E196" s="95"/>
      <c r="F196" s="95" t="s">
        <v>398</v>
      </c>
      <c r="G196" s="105">
        <v>43779</v>
      </c>
      <c r="H196" s="95" t="s">
        <v>129</v>
      </c>
      <c r="I196" s="98">
        <v>7.0500000000521421</v>
      </c>
      <c r="J196" s="96" t="s">
        <v>466</v>
      </c>
      <c r="K196" s="96" t="s">
        <v>131</v>
      </c>
      <c r="L196" s="97">
        <v>2.5243000000000002E-2</v>
      </c>
      <c r="M196" s="97">
        <v>3.430000000025326E-2</v>
      </c>
      <c r="N196" s="98">
        <v>96871.777030000012</v>
      </c>
      <c r="O196" s="106">
        <v>103.94</v>
      </c>
      <c r="P196" s="98">
        <v>100.68852431500001</v>
      </c>
      <c r="Q196" s="99">
        <f t="shared" si="4"/>
        <v>1.3560257339103141E-3</v>
      </c>
      <c r="R196" s="99">
        <f>P196/'סכום נכסי הקרן'!$C$42</f>
        <v>5.0558454576620093E-5</v>
      </c>
    </row>
    <row r="197" spans="2:18">
      <c r="B197" s="93" t="s">
        <v>2818</v>
      </c>
      <c r="C197" s="96" t="s">
        <v>2471</v>
      </c>
      <c r="D197" s="95" t="s">
        <v>2598</v>
      </c>
      <c r="E197" s="95"/>
      <c r="F197" s="95" t="s">
        <v>398</v>
      </c>
      <c r="G197" s="105">
        <v>43835</v>
      </c>
      <c r="H197" s="95" t="s">
        <v>129</v>
      </c>
      <c r="I197" s="98">
        <v>7.0399999999606644</v>
      </c>
      <c r="J197" s="96" t="s">
        <v>466</v>
      </c>
      <c r="K197" s="96" t="s">
        <v>131</v>
      </c>
      <c r="L197" s="97">
        <v>2.5243000000000002E-2</v>
      </c>
      <c r="M197" s="97">
        <v>3.4599999999767567E-2</v>
      </c>
      <c r="N197" s="98">
        <v>53943.943194000007</v>
      </c>
      <c r="O197" s="106">
        <v>103.68</v>
      </c>
      <c r="P197" s="98">
        <v>55.929080105000011</v>
      </c>
      <c r="Q197" s="99">
        <f t="shared" si="4"/>
        <v>7.5322657087559459E-4</v>
      </c>
      <c r="R197" s="99">
        <f>P197/'סכום נכסי הקרן'!$C$42</f>
        <v>2.8083516718891235E-5</v>
      </c>
    </row>
    <row r="198" spans="2:18">
      <c r="B198" s="93" t="s">
        <v>2818</v>
      </c>
      <c r="C198" s="96" t="s">
        <v>2471</v>
      </c>
      <c r="D198" s="95" t="s">
        <v>2599</v>
      </c>
      <c r="E198" s="95"/>
      <c r="F198" s="95" t="s">
        <v>398</v>
      </c>
      <c r="G198" s="105">
        <v>43227</v>
      </c>
      <c r="H198" s="95" t="s">
        <v>129</v>
      </c>
      <c r="I198" s="98">
        <v>7.0899999998410079</v>
      </c>
      <c r="J198" s="96" t="s">
        <v>466</v>
      </c>
      <c r="K198" s="96" t="s">
        <v>131</v>
      </c>
      <c r="L198" s="97">
        <v>2.7806000000000001E-2</v>
      </c>
      <c r="M198" s="97">
        <v>3.0199999999488959E-2</v>
      </c>
      <c r="N198" s="98">
        <v>31863.142099000004</v>
      </c>
      <c r="O198" s="106">
        <v>110.54</v>
      </c>
      <c r="P198" s="98">
        <v>35.22151504</v>
      </c>
      <c r="Q198" s="99">
        <f t="shared" si="4"/>
        <v>4.7434681465913545E-4</v>
      </c>
      <c r="R198" s="99">
        <f>P198/'סכום נכסי הקרן'!$C$42</f>
        <v>1.7685683451855854E-5</v>
      </c>
    </row>
    <row r="199" spans="2:18">
      <c r="B199" s="93" t="s">
        <v>2818</v>
      </c>
      <c r="C199" s="96" t="s">
        <v>2471</v>
      </c>
      <c r="D199" s="95" t="s">
        <v>2600</v>
      </c>
      <c r="E199" s="95"/>
      <c r="F199" s="95" t="s">
        <v>398</v>
      </c>
      <c r="G199" s="105">
        <v>43279</v>
      </c>
      <c r="H199" s="95" t="s">
        <v>129</v>
      </c>
      <c r="I199" s="98">
        <v>7.1199999999912569</v>
      </c>
      <c r="J199" s="96" t="s">
        <v>466</v>
      </c>
      <c r="K199" s="96" t="s">
        <v>131</v>
      </c>
      <c r="L199" s="97">
        <v>2.7797000000000002E-2</v>
      </c>
      <c r="M199" s="97">
        <v>2.8899999999898021E-2</v>
      </c>
      <c r="N199" s="98">
        <v>37264.925741000006</v>
      </c>
      <c r="O199" s="106">
        <v>110.52</v>
      </c>
      <c r="P199" s="98">
        <v>41.185196378000008</v>
      </c>
      <c r="Q199" s="99">
        <f t="shared" si="4"/>
        <v>5.5466287270234543E-4</v>
      </c>
      <c r="R199" s="99">
        <f>P199/'סכום נכסי הקרן'!$C$42</f>
        <v>2.0680210525203697E-5</v>
      </c>
    </row>
    <row r="200" spans="2:18">
      <c r="B200" s="93" t="s">
        <v>2818</v>
      </c>
      <c r="C200" s="96" t="s">
        <v>2471</v>
      </c>
      <c r="D200" s="95" t="s">
        <v>2601</v>
      </c>
      <c r="E200" s="95"/>
      <c r="F200" s="95" t="s">
        <v>398</v>
      </c>
      <c r="G200" s="105">
        <v>43321</v>
      </c>
      <c r="H200" s="95" t="s">
        <v>129</v>
      </c>
      <c r="I200" s="98">
        <v>7.1199999999934604</v>
      </c>
      <c r="J200" s="96" t="s">
        <v>466</v>
      </c>
      <c r="K200" s="96" t="s">
        <v>131</v>
      </c>
      <c r="L200" s="97">
        <v>2.8528999999999999E-2</v>
      </c>
      <c r="M200" s="97">
        <v>2.849999999996344E-2</v>
      </c>
      <c r="N200" s="98">
        <v>208752.76137700008</v>
      </c>
      <c r="O200" s="106">
        <v>111.37</v>
      </c>
      <c r="P200" s="98">
        <v>232.48794302100006</v>
      </c>
      <c r="Q200" s="99">
        <f t="shared" si="4"/>
        <v>3.131038375079108E-3</v>
      </c>
      <c r="R200" s="99">
        <f>P200/'סכום נכסי הקרן'!$C$42</f>
        <v>1.167385378503158E-4</v>
      </c>
    </row>
    <row r="201" spans="2:18">
      <c r="B201" s="93" t="s">
        <v>2818</v>
      </c>
      <c r="C201" s="96" t="s">
        <v>2471</v>
      </c>
      <c r="D201" s="95" t="s">
        <v>2602</v>
      </c>
      <c r="E201" s="95"/>
      <c r="F201" s="95" t="s">
        <v>398</v>
      </c>
      <c r="G201" s="105">
        <v>43138</v>
      </c>
      <c r="H201" s="95" t="s">
        <v>129</v>
      </c>
      <c r="I201" s="98">
        <v>7.029999999980391</v>
      </c>
      <c r="J201" s="96" t="s">
        <v>466</v>
      </c>
      <c r="K201" s="96" t="s">
        <v>131</v>
      </c>
      <c r="L201" s="97">
        <v>2.6242999999999999E-2</v>
      </c>
      <c r="M201" s="97">
        <v>3.4599999999938562E-2</v>
      </c>
      <c r="N201" s="98">
        <v>199786.72135000001</v>
      </c>
      <c r="O201" s="106">
        <v>105.93</v>
      </c>
      <c r="P201" s="98">
        <v>211.63406490500003</v>
      </c>
      <c r="Q201" s="99">
        <f t="shared" si="4"/>
        <v>2.8501881434414155E-3</v>
      </c>
      <c r="R201" s="99">
        <f>P201/'סכום נכסי הקרן'!$C$42</f>
        <v>1.0626723680933819E-4</v>
      </c>
    </row>
    <row r="202" spans="2:18">
      <c r="B202" s="93" t="s">
        <v>2818</v>
      </c>
      <c r="C202" s="96" t="s">
        <v>2471</v>
      </c>
      <c r="D202" s="95" t="s">
        <v>2603</v>
      </c>
      <c r="E202" s="95"/>
      <c r="F202" s="95" t="s">
        <v>398</v>
      </c>
      <c r="G202" s="105">
        <v>43417</v>
      </c>
      <c r="H202" s="95" t="s">
        <v>129</v>
      </c>
      <c r="I202" s="98">
        <v>7.0499999999930507</v>
      </c>
      <c r="J202" s="96" t="s">
        <v>466</v>
      </c>
      <c r="K202" s="96" t="s">
        <v>131</v>
      </c>
      <c r="L202" s="97">
        <v>3.0796999999999998E-2</v>
      </c>
      <c r="M202" s="97">
        <v>2.969999999997408E-2</v>
      </c>
      <c r="N202" s="98">
        <v>237674.49011400004</v>
      </c>
      <c r="O202" s="106">
        <v>112.01</v>
      </c>
      <c r="P202" s="98">
        <v>266.21917977700002</v>
      </c>
      <c r="Q202" s="99">
        <f t="shared" si="4"/>
        <v>3.5853148220618873E-3</v>
      </c>
      <c r="R202" s="99">
        <f>P202/'סכום נכסי הקרן'!$C$42</f>
        <v>1.3367591192490417E-4</v>
      </c>
    </row>
    <row r="203" spans="2:18">
      <c r="B203" s="93" t="s">
        <v>2818</v>
      </c>
      <c r="C203" s="96" t="s">
        <v>2471</v>
      </c>
      <c r="D203" s="95" t="s">
        <v>2604</v>
      </c>
      <c r="E203" s="95"/>
      <c r="F203" s="95" t="s">
        <v>398</v>
      </c>
      <c r="G203" s="105">
        <v>43485</v>
      </c>
      <c r="H203" s="95" t="s">
        <v>129</v>
      </c>
      <c r="I203" s="98">
        <v>7.1099999999835619</v>
      </c>
      <c r="J203" s="96" t="s">
        <v>466</v>
      </c>
      <c r="K203" s="96" t="s">
        <v>131</v>
      </c>
      <c r="L203" s="97">
        <v>3.0190999999999999E-2</v>
      </c>
      <c r="M203" s="97">
        <v>2.7699999999935415E-2</v>
      </c>
      <c r="N203" s="98">
        <v>300348.88460600004</v>
      </c>
      <c r="O203" s="106">
        <v>113.41</v>
      </c>
      <c r="P203" s="98">
        <v>340.62569406</v>
      </c>
      <c r="Q203" s="99">
        <f t="shared" ref="Q203:Q256" si="5">IFERROR(P203/$P$10,0)</f>
        <v>4.5873867942626181E-3</v>
      </c>
      <c r="R203" s="99">
        <f>P203/'סכום נכסי הקרן'!$C$42</f>
        <v>1.7103745236036436E-4</v>
      </c>
    </row>
    <row r="204" spans="2:18">
      <c r="B204" s="93" t="s">
        <v>2818</v>
      </c>
      <c r="C204" s="96" t="s">
        <v>2471</v>
      </c>
      <c r="D204" s="95" t="s">
        <v>2605</v>
      </c>
      <c r="E204" s="95"/>
      <c r="F204" s="95" t="s">
        <v>398</v>
      </c>
      <c r="G204" s="105">
        <v>43613</v>
      </c>
      <c r="H204" s="95" t="s">
        <v>129</v>
      </c>
      <c r="I204" s="98">
        <v>7.1300000000330348</v>
      </c>
      <c r="J204" s="96" t="s">
        <v>466</v>
      </c>
      <c r="K204" s="96" t="s">
        <v>131</v>
      </c>
      <c r="L204" s="97">
        <v>2.5243000000000002E-2</v>
      </c>
      <c r="M204" s="97">
        <v>3.0400000000156288E-2</v>
      </c>
      <c r="N204" s="98">
        <v>79272.457393000019</v>
      </c>
      <c r="O204" s="106">
        <v>106.54</v>
      </c>
      <c r="P204" s="98">
        <v>84.456876817000008</v>
      </c>
      <c r="Q204" s="99">
        <f t="shared" si="5"/>
        <v>1.1374255323402731E-3</v>
      </c>
      <c r="R204" s="99">
        <f>P204/'סכום נכסי הקרן'!$C$42</f>
        <v>4.2408101611231695E-5</v>
      </c>
    </row>
    <row r="205" spans="2:18">
      <c r="B205" s="93" t="s">
        <v>2818</v>
      </c>
      <c r="C205" s="96" t="s">
        <v>2471</v>
      </c>
      <c r="D205" s="95" t="s">
        <v>2606</v>
      </c>
      <c r="E205" s="95"/>
      <c r="F205" s="95" t="s">
        <v>398</v>
      </c>
      <c r="G205" s="105">
        <v>43657</v>
      </c>
      <c r="H205" s="95" t="s">
        <v>129</v>
      </c>
      <c r="I205" s="98">
        <v>7.0400000000448024</v>
      </c>
      <c r="J205" s="96" t="s">
        <v>466</v>
      </c>
      <c r="K205" s="96" t="s">
        <v>131</v>
      </c>
      <c r="L205" s="97">
        <v>2.5243000000000002E-2</v>
      </c>
      <c r="M205" s="97">
        <v>3.4600000000174227E-2</v>
      </c>
      <c r="N205" s="98">
        <v>78210.586933000013</v>
      </c>
      <c r="O205" s="106">
        <v>102.74</v>
      </c>
      <c r="P205" s="98">
        <v>80.353553510000012</v>
      </c>
      <c r="Q205" s="99">
        <f t="shared" si="5"/>
        <v>1.082163902112795E-3</v>
      </c>
      <c r="R205" s="99">
        <f>P205/'סכום נכסי הקרן'!$C$42</f>
        <v>4.034771105092193E-5</v>
      </c>
    </row>
    <row r="206" spans="2:18">
      <c r="B206" s="93" t="s">
        <v>2818</v>
      </c>
      <c r="C206" s="96" t="s">
        <v>2471</v>
      </c>
      <c r="D206" s="95" t="s">
        <v>2607</v>
      </c>
      <c r="E206" s="95"/>
      <c r="F206" s="95" t="s">
        <v>398</v>
      </c>
      <c r="G206" s="105">
        <v>43541</v>
      </c>
      <c r="H206" s="95" t="s">
        <v>129</v>
      </c>
      <c r="I206" s="98">
        <v>7.1199999999689929</v>
      </c>
      <c r="J206" s="96" t="s">
        <v>466</v>
      </c>
      <c r="K206" s="96" t="s">
        <v>131</v>
      </c>
      <c r="L206" s="97">
        <v>2.7271E-2</v>
      </c>
      <c r="M206" s="97">
        <v>2.8999999999788605E-2</v>
      </c>
      <c r="N206" s="98">
        <v>25792.374920000002</v>
      </c>
      <c r="O206" s="106">
        <v>110.04</v>
      </c>
      <c r="P206" s="98">
        <v>28.381930024000006</v>
      </c>
      <c r="Q206" s="99">
        <f t="shared" si="5"/>
        <v>3.8223449745059245E-4</v>
      </c>
      <c r="R206" s="99">
        <f>P206/'סכום נכסי הקרן'!$C$42</f>
        <v>1.4251341249436149E-5</v>
      </c>
    </row>
    <row r="207" spans="2:18">
      <c r="B207" s="93" t="s">
        <v>2821</v>
      </c>
      <c r="C207" s="96" t="s">
        <v>2460</v>
      </c>
      <c r="D207" s="95">
        <v>22333</v>
      </c>
      <c r="E207" s="95"/>
      <c r="F207" s="95" t="s">
        <v>391</v>
      </c>
      <c r="G207" s="105">
        <v>41639</v>
      </c>
      <c r="H207" s="95" t="s">
        <v>258</v>
      </c>
      <c r="I207" s="98">
        <v>0.24999999999813721</v>
      </c>
      <c r="J207" s="96" t="s">
        <v>126</v>
      </c>
      <c r="K207" s="96" t="s">
        <v>131</v>
      </c>
      <c r="L207" s="97">
        <v>3.7000000000000005E-2</v>
      </c>
      <c r="M207" s="97">
        <v>6.4900000000002234E-2</v>
      </c>
      <c r="N207" s="98">
        <v>240475.03962900006</v>
      </c>
      <c r="O207" s="106">
        <v>111.62</v>
      </c>
      <c r="P207" s="98">
        <v>268.41825220600009</v>
      </c>
      <c r="Q207" s="99">
        <f t="shared" si="5"/>
        <v>3.6149308962346275E-3</v>
      </c>
      <c r="R207" s="99">
        <f>P207/'סכום נכסי הקרן'!$C$42</f>
        <v>1.3478012617641579E-4</v>
      </c>
    </row>
    <row r="208" spans="2:18">
      <c r="B208" s="93" t="s">
        <v>2821</v>
      </c>
      <c r="C208" s="96" t="s">
        <v>2460</v>
      </c>
      <c r="D208" s="95">
        <v>22334</v>
      </c>
      <c r="E208" s="95"/>
      <c r="F208" s="95" t="s">
        <v>391</v>
      </c>
      <c r="G208" s="105">
        <v>42004</v>
      </c>
      <c r="H208" s="95" t="s">
        <v>258</v>
      </c>
      <c r="I208" s="98">
        <v>0.72000000000162401</v>
      </c>
      <c r="J208" s="96" t="s">
        <v>126</v>
      </c>
      <c r="K208" s="96" t="s">
        <v>131</v>
      </c>
      <c r="L208" s="97">
        <v>3.7000000000000005E-2</v>
      </c>
      <c r="M208" s="97">
        <v>0.1035000000000087</v>
      </c>
      <c r="N208" s="98">
        <v>160316.69338100005</v>
      </c>
      <c r="O208" s="106">
        <v>107.54</v>
      </c>
      <c r="P208" s="98">
        <v>172.40458595100006</v>
      </c>
      <c r="Q208" s="99">
        <f t="shared" si="5"/>
        <v>2.3218639540522165E-3</v>
      </c>
      <c r="R208" s="99">
        <f>P208/'סכום נכסי הקרן'!$C$42</f>
        <v>8.6569045349551253E-5</v>
      </c>
    </row>
    <row r="209" spans="2:18">
      <c r="B209" s="93" t="s">
        <v>2821</v>
      </c>
      <c r="C209" s="96" t="s">
        <v>2460</v>
      </c>
      <c r="D209" s="95" t="s">
        <v>2608</v>
      </c>
      <c r="E209" s="95"/>
      <c r="F209" s="95" t="s">
        <v>391</v>
      </c>
      <c r="G209" s="105">
        <v>42759</v>
      </c>
      <c r="H209" s="95" t="s">
        <v>258</v>
      </c>
      <c r="I209" s="98">
        <v>1.6499999999908246</v>
      </c>
      <c r="J209" s="96" t="s">
        <v>126</v>
      </c>
      <c r="K209" s="96" t="s">
        <v>131</v>
      </c>
      <c r="L209" s="97">
        <v>7.0499999999999993E-2</v>
      </c>
      <c r="M209" s="97">
        <v>7.1899999999834846E-2</v>
      </c>
      <c r="N209" s="98">
        <v>158993.75449400002</v>
      </c>
      <c r="O209" s="106">
        <v>102.82</v>
      </c>
      <c r="P209" s="98">
        <v>163.47654793000001</v>
      </c>
      <c r="Q209" s="99">
        <f t="shared" si="5"/>
        <v>2.2016253330954666E-3</v>
      </c>
      <c r="R209" s="99">
        <f>P209/'סכום נכסי הקרן'!$C$42</f>
        <v>8.208603392581722E-5</v>
      </c>
    </row>
    <row r="210" spans="2:18">
      <c r="B210" s="93" t="s">
        <v>2821</v>
      </c>
      <c r="C210" s="96" t="s">
        <v>2460</v>
      </c>
      <c r="D210" s="95" t="s">
        <v>2609</v>
      </c>
      <c r="E210" s="95"/>
      <c r="F210" s="95" t="s">
        <v>391</v>
      </c>
      <c r="G210" s="105">
        <v>42759</v>
      </c>
      <c r="H210" s="95" t="s">
        <v>258</v>
      </c>
      <c r="I210" s="98">
        <v>1.6999999999936426</v>
      </c>
      <c r="J210" s="96" t="s">
        <v>126</v>
      </c>
      <c r="K210" s="96" t="s">
        <v>131</v>
      </c>
      <c r="L210" s="97">
        <v>3.8800000000000001E-2</v>
      </c>
      <c r="M210" s="97">
        <v>5.5799999999758432E-2</v>
      </c>
      <c r="N210" s="98">
        <v>158993.75449400002</v>
      </c>
      <c r="O210" s="106">
        <v>98.94</v>
      </c>
      <c r="P210" s="98">
        <v>157.30842331000005</v>
      </c>
      <c r="Q210" s="99">
        <f t="shared" si="5"/>
        <v>2.1185559289941727E-3</v>
      </c>
      <c r="R210" s="99">
        <f>P210/'סכום נכסי הקרן'!$C$42</f>
        <v>7.8988850303902304E-5</v>
      </c>
    </row>
    <row r="211" spans="2:18">
      <c r="B211" s="93" t="s">
        <v>2822</v>
      </c>
      <c r="C211" s="96" t="s">
        <v>2460</v>
      </c>
      <c r="D211" s="95">
        <v>7561</v>
      </c>
      <c r="E211" s="95"/>
      <c r="F211" s="95" t="s">
        <v>422</v>
      </c>
      <c r="G211" s="105">
        <v>43920</v>
      </c>
      <c r="H211" s="95" t="s">
        <v>129</v>
      </c>
      <c r="I211" s="98">
        <v>4.3499999999969283</v>
      </c>
      <c r="J211" s="96" t="s">
        <v>154</v>
      </c>
      <c r="K211" s="96" t="s">
        <v>131</v>
      </c>
      <c r="L211" s="97">
        <v>4.8917999999999996E-2</v>
      </c>
      <c r="M211" s="97">
        <v>5.5499999999959033E-2</v>
      </c>
      <c r="N211" s="98">
        <v>396076.23874300008</v>
      </c>
      <c r="O211" s="106">
        <v>98.62</v>
      </c>
      <c r="P211" s="98">
        <v>390.61037315200002</v>
      </c>
      <c r="Q211" s="99">
        <f t="shared" si="5"/>
        <v>5.2605569654526566E-3</v>
      </c>
      <c r="R211" s="99">
        <f>P211/'סכום נכסי הקרן'!$C$42</f>
        <v>1.9613612318300678E-4</v>
      </c>
    </row>
    <row r="212" spans="2:18">
      <c r="B212" s="93" t="s">
        <v>2822</v>
      </c>
      <c r="C212" s="96" t="s">
        <v>2460</v>
      </c>
      <c r="D212" s="95">
        <v>8991</v>
      </c>
      <c r="E212" s="95"/>
      <c r="F212" s="95" t="s">
        <v>422</v>
      </c>
      <c r="G212" s="105">
        <v>44636</v>
      </c>
      <c r="H212" s="95" t="s">
        <v>129</v>
      </c>
      <c r="I212" s="98">
        <v>4.7400000000019977</v>
      </c>
      <c r="J212" s="96" t="s">
        <v>154</v>
      </c>
      <c r="K212" s="96" t="s">
        <v>131</v>
      </c>
      <c r="L212" s="97">
        <v>4.2824000000000001E-2</v>
      </c>
      <c r="M212" s="97">
        <v>7.4500000000027392E-2</v>
      </c>
      <c r="N212" s="98">
        <v>354190.02049500006</v>
      </c>
      <c r="O212" s="106">
        <v>87.63</v>
      </c>
      <c r="P212" s="98">
        <v>310.37671338700005</v>
      </c>
      <c r="Q212" s="99">
        <f t="shared" si="5"/>
        <v>4.1800077359618014E-3</v>
      </c>
      <c r="R212" s="99">
        <f>P212/'סכום נכסי הקרן'!$C$42</f>
        <v>1.5584861405183533E-4</v>
      </c>
    </row>
    <row r="213" spans="2:18">
      <c r="B213" s="93" t="s">
        <v>2822</v>
      </c>
      <c r="C213" s="96" t="s">
        <v>2460</v>
      </c>
      <c r="D213" s="95">
        <v>9112</v>
      </c>
      <c r="E213" s="95"/>
      <c r="F213" s="95" t="s">
        <v>422</v>
      </c>
      <c r="G213" s="105">
        <v>44722</v>
      </c>
      <c r="H213" s="95" t="s">
        <v>129</v>
      </c>
      <c r="I213" s="98">
        <v>4.6900000000043018</v>
      </c>
      <c r="J213" s="96" t="s">
        <v>154</v>
      </c>
      <c r="K213" s="96" t="s">
        <v>131</v>
      </c>
      <c r="L213" s="97">
        <v>5.2750000000000005E-2</v>
      </c>
      <c r="M213" s="97">
        <v>6.9900000000067436E-2</v>
      </c>
      <c r="N213" s="98">
        <v>565727.40461700002</v>
      </c>
      <c r="O213" s="106">
        <v>94.1</v>
      </c>
      <c r="P213" s="98">
        <v>532.34948965900003</v>
      </c>
      <c r="Q213" s="99">
        <f t="shared" si="5"/>
        <v>7.169432786136137E-3</v>
      </c>
      <c r="R213" s="99">
        <f>P213/'סכום נכסי הקרן'!$C$42</f>
        <v>2.6730719985139189E-4</v>
      </c>
    </row>
    <row r="214" spans="2:18">
      <c r="B214" s="93" t="s">
        <v>2822</v>
      </c>
      <c r="C214" s="96" t="s">
        <v>2460</v>
      </c>
      <c r="D214" s="95">
        <v>9247</v>
      </c>
      <c r="E214" s="95"/>
      <c r="F214" s="95" t="s">
        <v>422</v>
      </c>
      <c r="G214" s="105">
        <v>44816</v>
      </c>
      <c r="H214" s="95" t="s">
        <v>129</v>
      </c>
      <c r="I214" s="98">
        <v>4.6299999999933181</v>
      </c>
      <c r="J214" s="96" t="s">
        <v>154</v>
      </c>
      <c r="K214" s="96" t="s">
        <v>131</v>
      </c>
      <c r="L214" s="97">
        <v>5.6036999999999997E-2</v>
      </c>
      <c r="M214" s="97">
        <v>7.9199999999900947E-2</v>
      </c>
      <c r="N214" s="98">
        <v>699015.34933600004</v>
      </c>
      <c r="O214" s="106">
        <v>91.86</v>
      </c>
      <c r="P214" s="98">
        <v>642.11550278300012</v>
      </c>
      <c r="Q214" s="99">
        <f t="shared" si="5"/>
        <v>8.6477098739919881E-3</v>
      </c>
      <c r="R214" s="99">
        <f>P214/'סכום נכסי הקרן'!$C$42</f>
        <v>3.2242370916902517E-4</v>
      </c>
    </row>
    <row r="215" spans="2:18">
      <c r="B215" s="93" t="s">
        <v>2822</v>
      </c>
      <c r="C215" s="96" t="s">
        <v>2460</v>
      </c>
      <c r="D215" s="95">
        <v>9486</v>
      </c>
      <c r="E215" s="95"/>
      <c r="F215" s="95" t="s">
        <v>422</v>
      </c>
      <c r="G215" s="105">
        <v>44976</v>
      </c>
      <c r="H215" s="95" t="s">
        <v>129</v>
      </c>
      <c r="I215" s="98">
        <v>4.6399999999939379</v>
      </c>
      <c r="J215" s="96" t="s">
        <v>154</v>
      </c>
      <c r="K215" s="96" t="s">
        <v>131</v>
      </c>
      <c r="L215" s="97">
        <v>6.1999000000000005E-2</v>
      </c>
      <c r="M215" s="97">
        <v>6.5199999999914313E-2</v>
      </c>
      <c r="N215" s="98">
        <v>682777.98659000022</v>
      </c>
      <c r="O215" s="106">
        <v>100.49</v>
      </c>
      <c r="P215" s="98">
        <v>686.123626769</v>
      </c>
      <c r="Q215" s="99">
        <f t="shared" si="5"/>
        <v>9.240390609280523E-3</v>
      </c>
      <c r="R215" s="99">
        <f>P215/'סכום נכסי הקרן'!$C$42</f>
        <v>3.4452138864824437E-4</v>
      </c>
    </row>
    <row r="216" spans="2:18">
      <c r="B216" s="93" t="s">
        <v>2822</v>
      </c>
      <c r="C216" s="96" t="s">
        <v>2460</v>
      </c>
      <c r="D216" s="95">
        <v>9567</v>
      </c>
      <c r="E216" s="95"/>
      <c r="F216" s="95" t="s">
        <v>422</v>
      </c>
      <c r="G216" s="105">
        <v>45056</v>
      </c>
      <c r="H216" s="95" t="s">
        <v>129</v>
      </c>
      <c r="I216" s="98">
        <v>4.6300000000024184</v>
      </c>
      <c r="J216" s="96" t="s">
        <v>154</v>
      </c>
      <c r="K216" s="96" t="s">
        <v>131</v>
      </c>
      <c r="L216" s="97">
        <v>6.3411999999999996E-2</v>
      </c>
      <c r="M216" s="97">
        <v>6.5600000000049702E-2</v>
      </c>
      <c r="N216" s="98">
        <v>744104.13000000012</v>
      </c>
      <c r="O216" s="106">
        <v>100.59</v>
      </c>
      <c r="P216" s="98">
        <v>748.49437291300012</v>
      </c>
      <c r="Q216" s="99">
        <f t="shared" si="5"/>
        <v>1.0080370511556754E-2</v>
      </c>
      <c r="R216" s="99">
        <f>P216/'סכום נכסי הקרן'!$C$42</f>
        <v>3.7583944159702082E-4</v>
      </c>
    </row>
    <row r="217" spans="2:18">
      <c r="B217" s="93" t="s">
        <v>2822</v>
      </c>
      <c r="C217" s="96" t="s">
        <v>2460</v>
      </c>
      <c r="D217" s="95">
        <v>7894</v>
      </c>
      <c r="E217" s="95"/>
      <c r="F217" s="95" t="s">
        <v>422</v>
      </c>
      <c r="G217" s="105">
        <v>44068</v>
      </c>
      <c r="H217" s="95" t="s">
        <v>129</v>
      </c>
      <c r="I217" s="98">
        <v>4.2999999999993381</v>
      </c>
      <c r="J217" s="96" t="s">
        <v>154</v>
      </c>
      <c r="K217" s="96" t="s">
        <v>131</v>
      </c>
      <c r="L217" s="97">
        <v>4.5102999999999997E-2</v>
      </c>
      <c r="M217" s="97">
        <v>6.7199999999979707E-2</v>
      </c>
      <c r="N217" s="98">
        <v>490866.37737600005</v>
      </c>
      <c r="O217" s="106">
        <v>92.38</v>
      </c>
      <c r="P217" s="98">
        <v>453.46236411100011</v>
      </c>
      <c r="Q217" s="99">
        <f t="shared" si="5"/>
        <v>6.1070180467698012E-3</v>
      </c>
      <c r="R217" s="99">
        <f>P217/'סכום נכסי הקרן'!$C$42</f>
        <v>2.2769582228048723E-4</v>
      </c>
    </row>
    <row r="218" spans="2:18">
      <c r="B218" s="93" t="s">
        <v>2822</v>
      </c>
      <c r="C218" s="96" t="s">
        <v>2460</v>
      </c>
      <c r="D218" s="95">
        <v>8076</v>
      </c>
      <c r="E218" s="95"/>
      <c r="F218" s="95" t="s">
        <v>422</v>
      </c>
      <c r="G218" s="105">
        <v>44160</v>
      </c>
      <c r="H218" s="95" t="s">
        <v>129</v>
      </c>
      <c r="I218" s="98">
        <v>4.170000000002025</v>
      </c>
      <c r="J218" s="96" t="s">
        <v>154</v>
      </c>
      <c r="K218" s="96" t="s">
        <v>131</v>
      </c>
      <c r="L218" s="97">
        <v>4.5465999999999999E-2</v>
      </c>
      <c r="M218" s="97">
        <v>8.7400000000030106E-2</v>
      </c>
      <c r="N218" s="98">
        <v>450838.50514200004</v>
      </c>
      <c r="O218" s="106">
        <v>85.49</v>
      </c>
      <c r="P218" s="98">
        <v>385.42183496600001</v>
      </c>
      <c r="Q218" s="99">
        <f t="shared" si="5"/>
        <v>5.1906801711560074E-3</v>
      </c>
      <c r="R218" s="99">
        <f>P218/'סכום נכסי הקרן'!$C$42</f>
        <v>1.9353081663014415E-4</v>
      </c>
    </row>
    <row r="219" spans="2:18">
      <c r="B219" s="93" t="s">
        <v>2822</v>
      </c>
      <c r="C219" s="96" t="s">
        <v>2460</v>
      </c>
      <c r="D219" s="95">
        <v>9311</v>
      </c>
      <c r="E219" s="95"/>
      <c r="F219" s="95" t="s">
        <v>422</v>
      </c>
      <c r="G219" s="105">
        <v>44880</v>
      </c>
      <c r="H219" s="95" t="s">
        <v>129</v>
      </c>
      <c r="I219" s="98">
        <v>3.9799999999996829</v>
      </c>
      <c r="J219" s="96" t="s">
        <v>154</v>
      </c>
      <c r="K219" s="96" t="s">
        <v>131</v>
      </c>
      <c r="L219" s="97">
        <v>7.2695999999999997E-2</v>
      </c>
      <c r="M219" s="97">
        <v>9.3099999999956717E-2</v>
      </c>
      <c r="N219" s="98">
        <v>399786.85333800013</v>
      </c>
      <c r="O219" s="106">
        <v>94.75</v>
      </c>
      <c r="P219" s="98">
        <v>378.79804404400005</v>
      </c>
      <c r="Q219" s="99">
        <f t="shared" si="5"/>
        <v>5.1014740674080418E-3</v>
      </c>
      <c r="R219" s="99">
        <f>P219/'סכום נכסי הקרן'!$C$42</f>
        <v>1.9020483052861704E-4</v>
      </c>
    </row>
    <row r="220" spans="2:18">
      <c r="B220" s="93" t="s">
        <v>2823</v>
      </c>
      <c r="C220" s="96" t="s">
        <v>2460</v>
      </c>
      <c r="D220" s="95">
        <v>8811</v>
      </c>
      <c r="E220" s="95"/>
      <c r="F220" s="95" t="s">
        <v>2610</v>
      </c>
      <c r="G220" s="105">
        <v>44550</v>
      </c>
      <c r="H220" s="95" t="s">
        <v>2459</v>
      </c>
      <c r="I220" s="98">
        <v>5.0999999999954611</v>
      </c>
      <c r="J220" s="96" t="s">
        <v>261</v>
      </c>
      <c r="K220" s="96" t="s">
        <v>131</v>
      </c>
      <c r="L220" s="97">
        <v>7.85E-2</v>
      </c>
      <c r="M220" s="97">
        <v>8.269999999994132E-2</v>
      </c>
      <c r="N220" s="98">
        <v>601456.40491899999</v>
      </c>
      <c r="O220" s="106">
        <v>98.91</v>
      </c>
      <c r="P220" s="98">
        <v>594.90032158700012</v>
      </c>
      <c r="Q220" s="99">
        <f t="shared" si="5"/>
        <v>8.0118379991324998E-3</v>
      </c>
      <c r="R220" s="99">
        <f>P220/'סכום נכסי הקרן'!$C$42</f>
        <v>2.9871567878458113E-4</v>
      </c>
    </row>
    <row r="221" spans="2:18">
      <c r="B221" s="93" t="s">
        <v>2824</v>
      </c>
      <c r="C221" s="96" t="s">
        <v>2471</v>
      </c>
      <c r="D221" s="95" t="s">
        <v>2611</v>
      </c>
      <c r="E221" s="95"/>
      <c r="F221" s="95" t="s">
        <v>2610</v>
      </c>
      <c r="G221" s="105">
        <v>42732</v>
      </c>
      <c r="H221" s="95" t="s">
        <v>2459</v>
      </c>
      <c r="I221" s="98">
        <v>2.1200000000033059</v>
      </c>
      <c r="J221" s="96" t="s">
        <v>127</v>
      </c>
      <c r="K221" s="96" t="s">
        <v>131</v>
      </c>
      <c r="L221" s="97">
        <v>2.1613000000000004E-2</v>
      </c>
      <c r="M221" s="97">
        <v>2.7700000000033059E-2</v>
      </c>
      <c r="N221" s="98">
        <v>328669.24224200007</v>
      </c>
      <c r="O221" s="106">
        <v>110.45</v>
      </c>
      <c r="P221" s="98">
        <v>363.01517274000008</v>
      </c>
      <c r="Q221" s="99">
        <f t="shared" si="5"/>
        <v>4.8889177727476562E-3</v>
      </c>
      <c r="R221" s="99">
        <f>P221/'סכום נכסי הקרן'!$C$42</f>
        <v>1.8227982033167E-4</v>
      </c>
    </row>
    <row r="222" spans="2:18">
      <c r="B222" s="93" t="s">
        <v>2825</v>
      </c>
      <c r="C222" s="96" t="s">
        <v>2471</v>
      </c>
      <c r="D222" s="95" t="s">
        <v>2612</v>
      </c>
      <c r="E222" s="95"/>
      <c r="F222" s="95" t="s">
        <v>422</v>
      </c>
      <c r="G222" s="105">
        <v>45103</v>
      </c>
      <c r="H222" s="95" t="s">
        <v>129</v>
      </c>
      <c r="I222" s="98">
        <v>2.1699999999990123</v>
      </c>
      <c r="J222" s="96" t="s">
        <v>127</v>
      </c>
      <c r="K222" s="96" t="s">
        <v>131</v>
      </c>
      <c r="L222" s="97">
        <v>6.7500000000000004E-2</v>
      </c>
      <c r="M222" s="97">
        <v>7.249999999998101E-2</v>
      </c>
      <c r="N222" s="98">
        <v>1986464.032506</v>
      </c>
      <c r="O222" s="106">
        <v>99.4</v>
      </c>
      <c r="P222" s="98">
        <v>1974.5455609350001</v>
      </c>
      <c r="Q222" s="99">
        <f t="shared" si="5"/>
        <v>2.6592251814414089E-2</v>
      </c>
      <c r="R222" s="99">
        <f>P222/'סכום נכסי הקרן'!$C$42</f>
        <v>9.9147318655386165E-4</v>
      </c>
    </row>
    <row r="223" spans="2:18">
      <c r="B223" s="93" t="s">
        <v>2826</v>
      </c>
      <c r="C223" s="96" t="s">
        <v>2471</v>
      </c>
      <c r="D223" s="95" t="s">
        <v>2613</v>
      </c>
      <c r="E223" s="95"/>
      <c r="F223" s="95" t="s">
        <v>441</v>
      </c>
      <c r="G223" s="105">
        <v>44294</v>
      </c>
      <c r="H223" s="95" t="s">
        <v>129</v>
      </c>
      <c r="I223" s="98">
        <v>7.5699999999918477</v>
      </c>
      <c r="J223" s="96" t="s">
        <v>466</v>
      </c>
      <c r="K223" s="96" t="s">
        <v>131</v>
      </c>
      <c r="L223" s="97">
        <v>0.03</v>
      </c>
      <c r="M223" s="97">
        <v>5.4399999999924835E-2</v>
      </c>
      <c r="N223" s="98">
        <v>356128.34642500005</v>
      </c>
      <c r="O223" s="106">
        <v>92.64</v>
      </c>
      <c r="P223" s="98">
        <v>329.917310117</v>
      </c>
      <c r="Q223" s="99">
        <f t="shared" si="5"/>
        <v>4.4431713109780273E-3</v>
      </c>
      <c r="R223" s="99">
        <f>P223/'סכום נכסי הקרן'!$C$42</f>
        <v>1.65660480686041E-4</v>
      </c>
    </row>
    <row r="224" spans="2:18">
      <c r="B224" s="93" t="s">
        <v>2827</v>
      </c>
      <c r="C224" s="96" t="s">
        <v>2471</v>
      </c>
      <c r="D224" s="95" t="s">
        <v>2614</v>
      </c>
      <c r="E224" s="95"/>
      <c r="F224" s="95" t="s">
        <v>441</v>
      </c>
      <c r="G224" s="105">
        <v>42326</v>
      </c>
      <c r="H224" s="95" t="s">
        <v>129</v>
      </c>
      <c r="I224" s="98">
        <v>5.9500000000658488</v>
      </c>
      <c r="J224" s="96" t="s">
        <v>466</v>
      </c>
      <c r="K224" s="96" t="s">
        <v>131</v>
      </c>
      <c r="L224" s="97">
        <v>8.0500000000000002E-2</v>
      </c>
      <c r="M224" s="97">
        <v>9.8500000000987756E-2</v>
      </c>
      <c r="N224" s="98">
        <v>32546.077432000006</v>
      </c>
      <c r="O224" s="106">
        <v>93.32</v>
      </c>
      <c r="P224" s="98">
        <v>30.372055860000007</v>
      </c>
      <c r="Q224" s="99">
        <f t="shared" si="5"/>
        <v>4.0903657708871605E-4</v>
      </c>
      <c r="R224" s="99">
        <f>P224/'סכום נכסי הקרן'!$C$42</f>
        <v>1.5250637717089063E-5</v>
      </c>
    </row>
    <row r="225" spans="2:18">
      <c r="B225" s="93" t="s">
        <v>2827</v>
      </c>
      <c r="C225" s="96" t="s">
        <v>2471</v>
      </c>
      <c r="D225" s="95" t="s">
        <v>2615</v>
      </c>
      <c r="E225" s="95"/>
      <c r="F225" s="95" t="s">
        <v>441</v>
      </c>
      <c r="G225" s="105">
        <v>42606</v>
      </c>
      <c r="H225" s="95" t="s">
        <v>129</v>
      </c>
      <c r="I225" s="98">
        <v>5.9400000000178634</v>
      </c>
      <c r="J225" s="96" t="s">
        <v>466</v>
      </c>
      <c r="K225" s="96" t="s">
        <v>131</v>
      </c>
      <c r="L225" s="97">
        <v>8.0500000000000002E-2</v>
      </c>
      <c r="M225" s="97">
        <v>9.8700000000308694E-2</v>
      </c>
      <c r="N225" s="98">
        <v>136897.84170799999</v>
      </c>
      <c r="O225" s="106">
        <v>93.23</v>
      </c>
      <c r="P225" s="98">
        <v>127.63009173800003</v>
      </c>
      <c r="Q225" s="99">
        <f t="shared" si="5"/>
        <v>1.7188621046487942E-3</v>
      </c>
      <c r="R225" s="99">
        <f>P225/'סכום נכסי הקרן'!$C$42</f>
        <v>6.40865504747916E-5</v>
      </c>
    </row>
    <row r="226" spans="2:18">
      <c r="B226" s="93" t="s">
        <v>2827</v>
      </c>
      <c r="C226" s="96" t="s">
        <v>2471</v>
      </c>
      <c r="D226" s="95" t="s">
        <v>2616</v>
      </c>
      <c r="E226" s="95"/>
      <c r="F226" s="95" t="s">
        <v>441</v>
      </c>
      <c r="G226" s="105">
        <v>42648</v>
      </c>
      <c r="H226" s="95" t="s">
        <v>129</v>
      </c>
      <c r="I226" s="98">
        <v>5.9499999999769511</v>
      </c>
      <c r="J226" s="96" t="s">
        <v>466</v>
      </c>
      <c r="K226" s="96" t="s">
        <v>131</v>
      </c>
      <c r="L226" s="97">
        <v>8.0500000000000002E-2</v>
      </c>
      <c r="M226" s="97">
        <v>9.8599999999696084E-2</v>
      </c>
      <c r="N226" s="98">
        <v>125577.17318000001</v>
      </c>
      <c r="O226" s="106">
        <v>93.28</v>
      </c>
      <c r="P226" s="98">
        <v>117.13859934600002</v>
      </c>
      <c r="Q226" s="99">
        <f t="shared" si="5"/>
        <v>1.5775676148599824E-3</v>
      </c>
      <c r="R226" s="99">
        <f>P226/'סכום נכסי הקרן'!$C$42</f>
        <v>5.8818485964456269E-5</v>
      </c>
    </row>
    <row r="227" spans="2:18">
      <c r="B227" s="93" t="s">
        <v>2827</v>
      </c>
      <c r="C227" s="96" t="s">
        <v>2471</v>
      </c>
      <c r="D227" s="95" t="s">
        <v>2617</v>
      </c>
      <c r="E227" s="95"/>
      <c r="F227" s="95" t="s">
        <v>441</v>
      </c>
      <c r="G227" s="105">
        <v>42718</v>
      </c>
      <c r="H227" s="95" t="s">
        <v>129</v>
      </c>
      <c r="I227" s="98">
        <v>5.9399999999398769</v>
      </c>
      <c r="J227" s="96" t="s">
        <v>466</v>
      </c>
      <c r="K227" s="96" t="s">
        <v>131</v>
      </c>
      <c r="L227" s="97">
        <v>8.0500000000000002E-2</v>
      </c>
      <c r="M227" s="97">
        <v>9.8599999999085919E-2</v>
      </c>
      <c r="N227" s="98">
        <v>87737.612837000008</v>
      </c>
      <c r="O227" s="106">
        <v>93.27</v>
      </c>
      <c r="P227" s="98">
        <v>81.833021218000027</v>
      </c>
      <c r="Q227" s="99">
        <f t="shared" si="5"/>
        <v>1.1020886780312605E-3</v>
      </c>
      <c r="R227" s="99">
        <f>P227/'סכום נכסי הקרן'!$C$42</f>
        <v>4.1090592143095727E-5</v>
      </c>
    </row>
    <row r="228" spans="2:18">
      <c r="B228" s="93" t="s">
        <v>2827</v>
      </c>
      <c r="C228" s="96" t="s">
        <v>2471</v>
      </c>
      <c r="D228" s="95" t="s">
        <v>2618</v>
      </c>
      <c r="E228" s="95"/>
      <c r="F228" s="95" t="s">
        <v>441</v>
      </c>
      <c r="G228" s="105">
        <v>42900</v>
      </c>
      <c r="H228" s="95" t="s">
        <v>129</v>
      </c>
      <c r="I228" s="98">
        <v>5.9300000000159381</v>
      </c>
      <c r="J228" s="96" t="s">
        <v>466</v>
      </c>
      <c r="K228" s="96" t="s">
        <v>131</v>
      </c>
      <c r="L228" s="97">
        <v>8.0500000000000002E-2</v>
      </c>
      <c r="M228" s="97">
        <v>9.920000000018217E-2</v>
      </c>
      <c r="N228" s="98">
        <v>103928.53550200003</v>
      </c>
      <c r="O228" s="106">
        <v>92.97</v>
      </c>
      <c r="P228" s="98">
        <v>96.622539021999998</v>
      </c>
      <c r="Q228" s="99">
        <f t="shared" si="5"/>
        <v>1.3012669545109869E-3</v>
      </c>
      <c r="R228" s="99">
        <f>P228/'סכום נכסי הקרן'!$C$42</f>
        <v>4.851681245162252E-5</v>
      </c>
    </row>
    <row r="229" spans="2:18">
      <c r="B229" s="93" t="s">
        <v>2827</v>
      </c>
      <c r="C229" s="96" t="s">
        <v>2471</v>
      </c>
      <c r="D229" s="95" t="s">
        <v>2619</v>
      </c>
      <c r="E229" s="95"/>
      <c r="F229" s="95" t="s">
        <v>441</v>
      </c>
      <c r="G229" s="105">
        <v>43075</v>
      </c>
      <c r="H229" s="95" t="s">
        <v>129</v>
      </c>
      <c r="I229" s="98">
        <v>5.9300000000532691</v>
      </c>
      <c r="J229" s="96" t="s">
        <v>466</v>
      </c>
      <c r="K229" s="96" t="s">
        <v>131</v>
      </c>
      <c r="L229" s="97">
        <v>8.0500000000000002E-2</v>
      </c>
      <c r="M229" s="97">
        <v>9.9400000000671299E-2</v>
      </c>
      <c r="N229" s="98">
        <v>64488.245027000012</v>
      </c>
      <c r="O229" s="106">
        <v>92.86</v>
      </c>
      <c r="P229" s="98">
        <v>59.883895417000005</v>
      </c>
      <c r="Q229" s="99">
        <f t="shared" si="5"/>
        <v>8.064881652074088E-4</v>
      </c>
      <c r="R229" s="99">
        <f>P229/'סכום נכסי הקרן'!$C$42</f>
        <v>3.0069337364004076E-5</v>
      </c>
    </row>
    <row r="230" spans="2:18">
      <c r="B230" s="93" t="s">
        <v>2827</v>
      </c>
      <c r="C230" s="96" t="s">
        <v>2471</v>
      </c>
      <c r="D230" s="95" t="s">
        <v>2620</v>
      </c>
      <c r="E230" s="95"/>
      <c r="F230" s="95" t="s">
        <v>441</v>
      </c>
      <c r="G230" s="105">
        <v>43292</v>
      </c>
      <c r="H230" s="95" t="s">
        <v>129</v>
      </c>
      <c r="I230" s="98">
        <v>5.9200000000085788</v>
      </c>
      <c r="J230" s="96" t="s">
        <v>466</v>
      </c>
      <c r="K230" s="96" t="s">
        <v>131</v>
      </c>
      <c r="L230" s="97">
        <v>8.0500000000000002E-2</v>
      </c>
      <c r="M230" s="97">
        <v>9.9500000000214486E-2</v>
      </c>
      <c r="N230" s="98">
        <v>175844.784312</v>
      </c>
      <c r="O230" s="106">
        <v>92.8</v>
      </c>
      <c r="P230" s="98">
        <v>163.18426173000003</v>
      </c>
      <c r="Q230" s="99">
        <f t="shared" si="5"/>
        <v>2.1976889598934236E-3</v>
      </c>
      <c r="R230" s="99">
        <f>P230/'סכום נכסי הקרן'!$C$42</f>
        <v>8.1939269051998619E-5</v>
      </c>
    </row>
    <row r="231" spans="2:18">
      <c r="B231" s="93" t="s">
        <v>2799</v>
      </c>
      <c r="C231" s="96" t="s">
        <v>2471</v>
      </c>
      <c r="D231" s="95" t="s">
        <v>2621</v>
      </c>
      <c r="E231" s="95"/>
      <c r="F231" s="95" t="s">
        <v>441</v>
      </c>
      <c r="G231" s="105">
        <v>44858</v>
      </c>
      <c r="H231" s="95" t="s">
        <v>129</v>
      </c>
      <c r="I231" s="98">
        <v>5.5900000000628047</v>
      </c>
      <c r="J231" s="96" t="s">
        <v>466</v>
      </c>
      <c r="K231" s="96" t="s">
        <v>131</v>
      </c>
      <c r="L231" s="97">
        <v>3.49E-2</v>
      </c>
      <c r="M231" s="97">
        <v>4.4800000000358879E-2</v>
      </c>
      <c r="N231" s="98">
        <v>47370.855277000017</v>
      </c>
      <c r="O231" s="106">
        <v>98.82</v>
      </c>
      <c r="P231" s="98">
        <v>46.811875234000006</v>
      </c>
      <c r="Q231" s="99">
        <f t="shared" si="5"/>
        <v>6.3044033966884049E-4</v>
      </c>
      <c r="R231" s="99">
        <f>P231/'סכום נכסי הקרן'!$C$42</f>
        <v>2.3505519459798194E-5</v>
      </c>
    </row>
    <row r="232" spans="2:18">
      <c r="B232" s="93" t="s">
        <v>2799</v>
      </c>
      <c r="C232" s="96" t="s">
        <v>2471</v>
      </c>
      <c r="D232" s="95" t="s">
        <v>2622</v>
      </c>
      <c r="E232" s="95"/>
      <c r="F232" s="95" t="s">
        <v>441</v>
      </c>
      <c r="G232" s="105">
        <v>44858</v>
      </c>
      <c r="H232" s="95" t="s">
        <v>129</v>
      </c>
      <c r="I232" s="98">
        <v>5.6100000000298689</v>
      </c>
      <c r="J232" s="96" t="s">
        <v>466</v>
      </c>
      <c r="K232" s="96" t="s">
        <v>131</v>
      </c>
      <c r="L232" s="97">
        <v>3.49E-2</v>
      </c>
      <c r="M232" s="97">
        <v>4.4700000000082396E-2</v>
      </c>
      <c r="N232" s="98">
        <v>39295.449542000009</v>
      </c>
      <c r="O232" s="106">
        <v>98.83</v>
      </c>
      <c r="P232" s="98">
        <v>38.835689644000006</v>
      </c>
      <c r="Q232" s="99">
        <f t="shared" si="5"/>
        <v>5.2302081999599799E-4</v>
      </c>
      <c r="R232" s="99">
        <f>P232/'סכום נכסי הקרן'!$C$42</f>
        <v>1.9500459105699519E-5</v>
      </c>
    </row>
    <row r="233" spans="2:18">
      <c r="B233" s="93" t="s">
        <v>2799</v>
      </c>
      <c r="C233" s="96" t="s">
        <v>2471</v>
      </c>
      <c r="D233" s="95" t="s">
        <v>2623</v>
      </c>
      <c r="E233" s="95"/>
      <c r="F233" s="95" t="s">
        <v>441</v>
      </c>
      <c r="G233" s="105">
        <v>44858</v>
      </c>
      <c r="H233" s="95" t="s">
        <v>129</v>
      </c>
      <c r="I233" s="98">
        <v>5.4900000000439677</v>
      </c>
      <c r="J233" s="96" t="s">
        <v>466</v>
      </c>
      <c r="K233" s="96" t="s">
        <v>131</v>
      </c>
      <c r="L233" s="97">
        <v>3.49E-2</v>
      </c>
      <c r="M233" s="97">
        <v>4.4900000000439678E-2</v>
      </c>
      <c r="N233" s="98">
        <v>49232.869244999994</v>
      </c>
      <c r="O233" s="106">
        <v>98.86</v>
      </c>
      <c r="P233" s="98">
        <v>48.671610114000011</v>
      </c>
      <c r="Q233" s="99">
        <f t="shared" si="5"/>
        <v>6.554863751797108E-4</v>
      </c>
      <c r="R233" s="99">
        <f>P233/'סכום נכסי הקרן'!$C$42</f>
        <v>2.4439343071721254E-5</v>
      </c>
    </row>
    <row r="234" spans="2:18">
      <c r="B234" s="93" t="s">
        <v>2799</v>
      </c>
      <c r="C234" s="96" t="s">
        <v>2471</v>
      </c>
      <c r="D234" s="95" t="s">
        <v>2624</v>
      </c>
      <c r="E234" s="95"/>
      <c r="F234" s="95" t="s">
        <v>441</v>
      </c>
      <c r="G234" s="105">
        <v>44858</v>
      </c>
      <c r="H234" s="95" t="s">
        <v>129</v>
      </c>
      <c r="I234" s="98">
        <v>5.5200000000101115</v>
      </c>
      <c r="J234" s="96" t="s">
        <v>466</v>
      </c>
      <c r="K234" s="96" t="s">
        <v>131</v>
      </c>
      <c r="L234" s="97">
        <v>3.49E-2</v>
      </c>
      <c r="M234" s="97">
        <v>4.4800000000235943E-2</v>
      </c>
      <c r="N234" s="98">
        <v>60021.42358000001</v>
      </c>
      <c r="O234" s="106">
        <v>98.86</v>
      </c>
      <c r="P234" s="98">
        <v>59.337173970000009</v>
      </c>
      <c r="Q234" s="99">
        <f t="shared" si="5"/>
        <v>7.9912517765290522E-4</v>
      </c>
      <c r="R234" s="99">
        <f>P234/'סכום נכסי הקרן'!$C$42</f>
        <v>2.9794813612342585E-5</v>
      </c>
    </row>
    <row r="235" spans="2:18">
      <c r="B235" s="93" t="s">
        <v>2799</v>
      </c>
      <c r="C235" s="96" t="s">
        <v>2471</v>
      </c>
      <c r="D235" s="95" t="s">
        <v>2625</v>
      </c>
      <c r="E235" s="95"/>
      <c r="F235" s="95" t="s">
        <v>441</v>
      </c>
      <c r="G235" s="105">
        <v>44858</v>
      </c>
      <c r="H235" s="95" t="s">
        <v>129</v>
      </c>
      <c r="I235" s="98">
        <v>5.739999999920899</v>
      </c>
      <c r="J235" s="96" t="s">
        <v>466</v>
      </c>
      <c r="K235" s="96" t="s">
        <v>131</v>
      </c>
      <c r="L235" s="97">
        <v>3.49E-2</v>
      </c>
      <c r="M235" s="97">
        <v>4.4599999999128753E-2</v>
      </c>
      <c r="N235" s="98">
        <v>35326.443708000006</v>
      </c>
      <c r="O235" s="106">
        <v>98.77</v>
      </c>
      <c r="P235" s="98">
        <v>34.891925474000004</v>
      </c>
      <c r="Q235" s="99">
        <f t="shared" si="5"/>
        <v>4.6990805725192472E-4</v>
      </c>
      <c r="R235" s="99">
        <f>P235/'סכום נכסי הקרן'!$C$42</f>
        <v>1.7520187540430957E-5</v>
      </c>
    </row>
    <row r="236" spans="2:18">
      <c r="B236" s="93" t="s">
        <v>2828</v>
      </c>
      <c r="C236" s="96" t="s">
        <v>2460</v>
      </c>
      <c r="D236" s="95">
        <v>9637</v>
      </c>
      <c r="E236" s="95"/>
      <c r="F236" s="95" t="s">
        <v>441</v>
      </c>
      <c r="G236" s="105">
        <v>45104</v>
      </c>
      <c r="H236" s="95" t="s">
        <v>129</v>
      </c>
      <c r="I236" s="98">
        <v>2.7399999999954039</v>
      </c>
      <c r="J236" s="96" t="s">
        <v>261</v>
      </c>
      <c r="K236" s="96" t="s">
        <v>131</v>
      </c>
      <c r="L236" s="97">
        <v>5.2159000000000004E-2</v>
      </c>
      <c r="M236" s="97">
        <v>5.6699999999905888E-2</v>
      </c>
      <c r="N236" s="98">
        <v>368772.45000000007</v>
      </c>
      <c r="O236" s="106">
        <v>99.12</v>
      </c>
      <c r="P236" s="98">
        <v>365.52725443200006</v>
      </c>
      <c r="Q236" s="99">
        <f t="shared" si="5"/>
        <v>4.9227493085975604E-3</v>
      </c>
      <c r="R236" s="99">
        <f>P236/'סכום נכסי הקרן'!$C$42</f>
        <v>1.8354120507220315E-4</v>
      </c>
    </row>
    <row r="237" spans="2:18">
      <c r="B237" s="93" t="s">
        <v>2829</v>
      </c>
      <c r="C237" s="96" t="s">
        <v>2460</v>
      </c>
      <c r="D237" s="95">
        <v>9577</v>
      </c>
      <c r="E237" s="95"/>
      <c r="F237" s="95" t="s">
        <v>441</v>
      </c>
      <c r="G237" s="105">
        <v>45063</v>
      </c>
      <c r="H237" s="95" t="s">
        <v>129</v>
      </c>
      <c r="I237" s="98">
        <v>3.7899999999968808</v>
      </c>
      <c r="J237" s="96" t="s">
        <v>261</v>
      </c>
      <c r="K237" s="96" t="s">
        <v>131</v>
      </c>
      <c r="L237" s="97">
        <v>4.4344000000000001E-2</v>
      </c>
      <c r="M237" s="97">
        <v>4.4699999999967363E-2</v>
      </c>
      <c r="N237" s="98">
        <v>553158.67500000016</v>
      </c>
      <c r="O237" s="106">
        <v>100.84</v>
      </c>
      <c r="P237" s="98">
        <v>557.80519540600017</v>
      </c>
      <c r="Q237" s="99">
        <f t="shared" si="5"/>
        <v>7.5122582699995296E-3</v>
      </c>
      <c r="R237" s="99">
        <f>P237/'סכום נכסי הקרן'!$C$42</f>
        <v>2.8008920407164627E-4</v>
      </c>
    </row>
    <row r="238" spans="2:18">
      <c r="B238" s="93" t="s">
        <v>2830</v>
      </c>
      <c r="C238" s="96" t="s">
        <v>2460</v>
      </c>
      <c r="D238" s="95" t="s">
        <v>2626</v>
      </c>
      <c r="E238" s="95"/>
      <c r="F238" s="95" t="s">
        <v>441</v>
      </c>
      <c r="G238" s="105">
        <v>42372</v>
      </c>
      <c r="H238" s="95" t="s">
        <v>129</v>
      </c>
      <c r="I238" s="98">
        <v>9.6800000000057072</v>
      </c>
      <c r="J238" s="96" t="s">
        <v>127</v>
      </c>
      <c r="K238" s="96" t="s">
        <v>131</v>
      </c>
      <c r="L238" s="97">
        <v>6.7000000000000004E-2</v>
      </c>
      <c r="M238" s="97">
        <v>3.1100000000028549E-2</v>
      </c>
      <c r="N238" s="98">
        <v>451146.72172500001</v>
      </c>
      <c r="O238" s="106">
        <v>155.31</v>
      </c>
      <c r="P238" s="98">
        <v>700.67595710000012</v>
      </c>
      <c r="Q238" s="99">
        <f t="shared" si="5"/>
        <v>9.4363745563236321E-3</v>
      </c>
      <c r="R238" s="99">
        <f>P238/'סכום נכסי הקרן'!$C$42</f>
        <v>3.5182851065672767E-4</v>
      </c>
    </row>
    <row r="239" spans="2:18">
      <c r="B239" s="93" t="s">
        <v>2831</v>
      </c>
      <c r="C239" s="96" t="s">
        <v>2471</v>
      </c>
      <c r="D239" s="95" t="s">
        <v>2627</v>
      </c>
      <c r="E239" s="95"/>
      <c r="F239" s="95" t="s">
        <v>2628</v>
      </c>
      <c r="G239" s="105">
        <v>41816</v>
      </c>
      <c r="H239" s="95" t="s">
        <v>129</v>
      </c>
      <c r="I239" s="98">
        <v>5.8300000000008634</v>
      </c>
      <c r="J239" s="96" t="s">
        <v>466</v>
      </c>
      <c r="K239" s="96" t="s">
        <v>131</v>
      </c>
      <c r="L239" s="97">
        <v>4.4999999999999998E-2</v>
      </c>
      <c r="M239" s="97">
        <v>8.1100000000068229E-2</v>
      </c>
      <c r="N239" s="98">
        <v>141288.75200199999</v>
      </c>
      <c r="O239" s="106">
        <v>90.27</v>
      </c>
      <c r="P239" s="98">
        <v>127.54135818300001</v>
      </c>
      <c r="Q239" s="99">
        <f t="shared" si="5"/>
        <v>1.7176670828242123E-3</v>
      </c>
      <c r="R239" s="99">
        <f>P239/'סכום נכסי הקרן'!$C$42</f>
        <v>6.4041994936408142E-5</v>
      </c>
    </row>
    <row r="240" spans="2:18">
      <c r="B240" s="93" t="s">
        <v>2831</v>
      </c>
      <c r="C240" s="96" t="s">
        <v>2471</v>
      </c>
      <c r="D240" s="95" t="s">
        <v>2629</v>
      </c>
      <c r="E240" s="95"/>
      <c r="F240" s="95" t="s">
        <v>2628</v>
      </c>
      <c r="G240" s="105">
        <v>42625</v>
      </c>
      <c r="H240" s="95" t="s">
        <v>129</v>
      </c>
      <c r="I240" s="98">
        <v>5.8300000000056018</v>
      </c>
      <c r="J240" s="96" t="s">
        <v>466</v>
      </c>
      <c r="K240" s="96" t="s">
        <v>131</v>
      </c>
      <c r="L240" s="97">
        <v>4.4999999999999998E-2</v>
      </c>
      <c r="M240" s="97">
        <v>8.1100000000392192E-2</v>
      </c>
      <c r="N240" s="98">
        <v>39343.065294</v>
      </c>
      <c r="O240" s="106">
        <v>90.73</v>
      </c>
      <c r="P240" s="98">
        <v>35.695963660000011</v>
      </c>
      <c r="Q240" s="99">
        <f t="shared" si="5"/>
        <v>4.8073646573918816E-4</v>
      </c>
      <c r="R240" s="99">
        <f>P240/'סכום נכסי הקרן'!$C$42</f>
        <v>1.7923917045668065E-5</v>
      </c>
    </row>
    <row r="241" spans="2:18">
      <c r="B241" s="93" t="s">
        <v>2831</v>
      </c>
      <c r="C241" s="96" t="s">
        <v>2471</v>
      </c>
      <c r="D241" s="95" t="s">
        <v>2630</v>
      </c>
      <c r="E241" s="95"/>
      <c r="F241" s="95" t="s">
        <v>2628</v>
      </c>
      <c r="G241" s="105">
        <v>42716</v>
      </c>
      <c r="H241" s="95" t="s">
        <v>129</v>
      </c>
      <c r="I241" s="98">
        <v>5.8300000000979315</v>
      </c>
      <c r="J241" s="96" t="s">
        <v>466</v>
      </c>
      <c r="K241" s="96" t="s">
        <v>131</v>
      </c>
      <c r="L241" s="97">
        <v>4.4999999999999998E-2</v>
      </c>
      <c r="M241" s="97">
        <v>8.1100000001496683E-2</v>
      </c>
      <c r="N241" s="98">
        <v>29765.340412000009</v>
      </c>
      <c r="O241" s="106">
        <v>90.91</v>
      </c>
      <c r="P241" s="98">
        <v>27.059673245000006</v>
      </c>
      <c r="Q241" s="99">
        <f t="shared" si="5"/>
        <v>3.6442696445356497E-4</v>
      </c>
      <c r="R241" s="99">
        <f>P241/'סכום נכסי הקרן'!$C$42</f>
        <v>1.3587400053013823E-5</v>
      </c>
    </row>
    <row r="242" spans="2:18">
      <c r="B242" s="93" t="s">
        <v>2831</v>
      </c>
      <c r="C242" s="96" t="s">
        <v>2471</v>
      </c>
      <c r="D242" s="95" t="s">
        <v>2631</v>
      </c>
      <c r="E242" s="95"/>
      <c r="F242" s="95" t="s">
        <v>2628</v>
      </c>
      <c r="G242" s="105">
        <v>42803</v>
      </c>
      <c r="H242" s="95" t="s">
        <v>129</v>
      </c>
      <c r="I242" s="98">
        <v>5.8300000000215517</v>
      </c>
      <c r="J242" s="96" t="s">
        <v>466</v>
      </c>
      <c r="K242" s="96" t="s">
        <v>131</v>
      </c>
      <c r="L242" s="97">
        <v>4.4999999999999998E-2</v>
      </c>
      <c r="M242" s="97">
        <v>8.1100000000282002E-2</v>
      </c>
      <c r="N242" s="98">
        <v>190758.641405</v>
      </c>
      <c r="O242" s="106">
        <v>91.46</v>
      </c>
      <c r="P242" s="98">
        <v>174.46786662800002</v>
      </c>
      <c r="Q242" s="99">
        <f t="shared" si="5"/>
        <v>2.3496512487149019E-3</v>
      </c>
      <c r="R242" s="99">
        <f>P242/'סכום נכסי הקרן'!$C$42</f>
        <v>8.7605074858341869E-5</v>
      </c>
    </row>
    <row r="243" spans="2:18">
      <c r="B243" s="93" t="s">
        <v>2831</v>
      </c>
      <c r="C243" s="96" t="s">
        <v>2471</v>
      </c>
      <c r="D243" s="95" t="s">
        <v>2632</v>
      </c>
      <c r="E243" s="95"/>
      <c r="F243" s="95" t="s">
        <v>2628</v>
      </c>
      <c r="G243" s="105">
        <v>42898</v>
      </c>
      <c r="H243" s="95" t="s">
        <v>129</v>
      </c>
      <c r="I243" s="98">
        <v>5.8300000000076562</v>
      </c>
      <c r="J243" s="96" t="s">
        <v>466</v>
      </c>
      <c r="K243" s="96" t="s">
        <v>131</v>
      </c>
      <c r="L243" s="97">
        <v>4.4999999999999998E-2</v>
      </c>
      <c r="M243" s="97">
        <v>8.1099999999770259E-2</v>
      </c>
      <c r="N243" s="98">
        <v>35876.812177000007</v>
      </c>
      <c r="O243" s="106">
        <v>91</v>
      </c>
      <c r="P243" s="98">
        <v>32.647900125000007</v>
      </c>
      <c r="Q243" s="99">
        <f t="shared" si="5"/>
        <v>4.3968657827512191E-4</v>
      </c>
      <c r="R243" s="99">
        <f>P243/'סכום נכסי הקרן'!$C$42</f>
        <v>1.6393401201589973E-5</v>
      </c>
    </row>
    <row r="244" spans="2:18">
      <c r="B244" s="93" t="s">
        <v>2831</v>
      </c>
      <c r="C244" s="96" t="s">
        <v>2471</v>
      </c>
      <c r="D244" s="95" t="s">
        <v>2633</v>
      </c>
      <c r="E244" s="95"/>
      <c r="F244" s="95" t="s">
        <v>2628</v>
      </c>
      <c r="G244" s="105">
        <v>42989</v>
      </c>
      <c r="H244" s="95" t="s">
        <v>129</v>
      </c>
      <c r="I244" s="98">
        <v>5.8299999999339116</v>
      </c>
      <c r="J244" s="96" t="s">
        <v>466</v>
      </c>
      <c r="K244" s="96" t="s">
        <v>131</v>
      </c>
      <c r="L244" s="97">
        <v>4.4999999999999998E-2</v>
      </c>
      <c r="M244" s="97">
        <v>8.1099999999174485E-2</v>
      </c>
      <c r="N244" s="98">
        <v>45209.299619000005</v>
      </c>
      <c r="O244" s="106">
        <v>91.37</v>
      </c>
      <c r="P244" s="98">
        <v>41.307738431000004</v>
      </c>
      <c r="Q244" s="99">
        <f t="shared" si="5"/>
        <v>5.5631321149204047E-4</v>
      </c>
      <c r="R244" s="99">
        <f>P244/'סכום נכסי הקרן'!$C$42</f>
        <v>2.0741742232639825E-5</v>
      </c>
    </row>
    <row r="245" spans="2:18">
      <c r="B245" s="93" t="s">
        <v>2831</v>
      </c>
      <c r="C245" s="96" t="s">
        <v>2471</v>
      </c>
      <c r="D245" s="95" t="s">
        <v>2634</v>
      </c>
      <c r="E245" s="95"/>
      <c r="F245" s="95" t="s">
        <v>2628</v>
      </c>
      <c r="G245" s="105">
        <v>43080</v>
      </c>
      <c r="H245" s="95" t="s">
        <v>129</v>
      </c>
      <c r="I245" s="98">
        <v>5.8299999999299708</v>
      </c>
      <c r="J245" s="96" t="s">
        <v>466</v>
      </c>
      <c r="K245" s="96" t="s">
        <v>131</v>
      </c>
      <c r="L245" s="97">
        <v>4.4999999999999998E-2</v>
      </c>
      <c r="M245" s="97">
        <v>8.1099999999110869E-2</v>
      </c>
      <c r="N245" s="98">
        <v>14007.403547000002</v>
      </c>
      <c r="O245" s="106">
        <v>90.73</v>
      </c>
      <c r="P245" s="98">
        <v>12.708918283000001</v>
      </c>
      <c r="Q245" s="99">
        <f t="shared" si="5"/>
        <v>1.7115773976383441E-4</v>
      </c>
      <c r="R245" s="99">
        <f>P245/'סכום נכסי הקרן'!$C$42</f>
        <v>6.3814945357512767E-6</v>
      </c>
    </row>
    <row r="246" spans="2:18">
      <c r="B246" s="93" t="s">
        <v>2831</v>
      </c>
      <c r="C246" s="96" t="s">
        <v>2471</v>
      </c>
      <c r="D246" s="95" t="s">
        <v>2635</v>
      </c>
      <c r="E246" s="95"/>
      <c r="F246" s="95" t="s">
        <v>2628</v>
      </c>
      <c r="G246" s="105">
        <v>43171</v>
      </c>
      <c r="H246" s="95" t="s">
        <v>129</v>
      </c>
      <c r="I246" s="98">
        <v>5.7199999996946529</v>
      </c>
      <c r="J246" s="96" t="s">
        <v>466</v>
      </c>
      <c r="K246" s="96" t="s">
        <v>131</v>
      </c>
      <c r="L246" s="97">
        <v>4.4999999999999998E-2</v>
      </c>
      <c r="M246" s="97">
        <v>8.1799999996883782E-2</v>
      </c>
      <c r="N246" s="98">
        <v>10466.126257000002</v>
      </c>
      <c r="O246" s="106">
        <v>91.37</v>
      </c>
      <c r="P246" s="98">
        <v>9.5628998610000018</v>
      </c>
      <c r="Q246" s="99">
        <f t="shared" si="5"/>
        <v>1.2878864190873376E-4</v>
      </c>
      <c r="R246" s="99">
        <f>P246/'סכום נכסי הקרן'!$C$42</f>
        <v>4.8017928709588626E-6</v>
      </c>
    </row>
    <row r="247" spans="2:18">
      <c r="B247" s="93" t="s">
        <v>2831</v>
      </c>
      <c r="C247" s="96" t="s">
        <v>2471</v>
      </c>
      <c r="D247" s="95" t="s">
        <v>2636</v>
      </c>
      <c r="E247" s="95"/>
      <c r="F247" s="95" t="s">
        <v>2628</v>
      </c>
      <c r="G247" s="105">
        <v>43341</v>
      </c>
      <c r="H247" s="95" t="s">
        <v>129</v>
      </c>
      <c r="I247" s="98">
        <v>5.870000000055855</v>
      </c>
      <c r="J247" s="96" t="s">
        <v>466</v>
      </c>
      <c r="K247" s="96" t="s">
        <v>131</v>
      </c>
      <c r="L247" s="97">
        <v>4.4999999999999998E-2</v>
      </c>
      <c r="M247" s="97">
        <v>7.8500000000291767E-2</v>
      </c>
      <c r="N247" s="98">
        <v>26256.976137000001</v>
      </c>
      <c r="O247" s="106">
        <v>91.37</v>
      </c>
      <c r="P247" s="98">
        <v>23.990999018000007</v>
      </c>
      <c r="Q247" s="99">
        <f t="shared" si="5"/>
        <v>3.2309950187420303E-4</v>
      </c>
      <c r="R247" s="99">
        <f>P247/'סכום נכסי הקרן'!$C$42</f>
        <v>1.2046535018277077E-5</v>
      </c>
    </row>
    <row r="248" spans="2:18">
      <c r="B248" s="93" t="s">
        <v>2831</v>
      </c>
      <c r="C248" s="96" t="s">
        <v>2471</v>
      </c>
      <c r="D248" s="95" t="s">
        <v>2637</v>
      </c>
      <c r="E248" s="95"/>
      <c r="F248" s="95" t="s">
        <v>2628</v>
      </c>
      <c r="G248" s="105">
        <v>43990</v>
      </c>
      <c r="H248" s="95" t="s">
        <v>129</v>
      </c>
      <c r="I248" s="98">
        <v>5.8299999999437961</v>
      </c>
      <c r="J248" s="96" t="s">
        <v>466</v>
      </c>
      <c r="K248" s="96" t="s">
        <v>131</v>
      </c>
      <c r="L248" s="97">
        <v>4.4999999999999998E-2</v>
      </c>
      <c r="M248" s="97">
        <v>8.1099999998650307E-2</v>
      </c>
      <c r="N248" s="98">
        <v>27081.116110000006</v>
      </c>
      <c r="O248" s="106">
        <v>90.01</v>
      </c>
      <c r="P248" s="98">
        <v>24.375714239000004</v>
      </c>
      <c r="Q248" s="99">
        <f t="shared" si="5"/>
        <v>3.2828066570048895E-4</v>
      </c>
      <c r="R248" s="99">
        <f>P248/'סכום נכסי הקרן'!$C$42</f>
        <v>1.2239711024760321E-5</v>
      </c>
    </row>
    <row r="249" spans="2:18">
      <c r="B249" s="93" t="s">
        <v>2831</v>
      </c>
      <c r="C249" s="96" t="s">
        <v>2471</v>
      </c>
      <c r="D249" s="95" t="s">
        <v>2638</v>
      </c>
      <c r="E249" s="95"/>
      <c r="F249" s="95" t="s">
        <v>2628</v>
      </c>
      <c r="G249" s="105">
        <v>41893</v>
      </c>
      <c r="H249" s="95" t="s">
        <v>129</v>
      </c>
      <c r="I249" s="98">
        <v>5.8299999998214673</v>
      </c>
      <c r="J249" s="96" t="s">
        <v>466</v>
      </c>
      <c r="K249" s="96" t="s">
        <v>131</v>
      </c>
      <c r="L249" s="97">
        <v>4.4999999999999998E-2</v>
      </c>
      <c r="M249" s="97">
        <v>8.1099999997733235E-2</v>
      </c>
      <c r="N249" s="98">
        <v>27719.429137000003</v>
      </c>
      <c r="O249" s="106">
        <v>89.92</v>
      </c>
      <c r="P249" s="98">
        <v>24.925311015000002</v>
      </c>
      <c r="Q249" s="99">
        <f t="shared" si="5"/>
        <v>3.3568237683490385E-4</v>
      </c>
      <c r="R249" s="99">
        <f>P249/'סכום נכסי הקרן'!$C$42</f>
        <v>1.2515678557544126E-5</v>
      </c>
    </row>
    <row r="250" spans="2:18">
      <c r="B250" s="93" t="s">
        <v>2831</v>
      </c>
      <c r="C250" s="96" t="s">
        <v>2471</v>
      </c>
      <c r="D250" s="95" t="s">
        <v>2639</v>
      </c>
      <c r="E250" s="95"/>
      <c r="F250" s="95" t="s">
        <v>2628</v>
      </c>
      <c r="G250" s="105">
        <v>42151</v>
      </c>
      <c r="H250" s="95" t="s">
        <v>129</v>
      </c>
      <c r="I250" s="98">
        <v>5.8299999999931655</v>
      </c>
      <c r="J250" s="96" t="s">
        <v>466</v>
      </c>
      <c r="K250" s="96" t="s">
        <v>131</v>
      </c>
      <c r="L250" s="97">
        <v>4.4999999999999998E-2</v>
      </c>
      <c r="M250" s="97">
        <v>8.1099999999814529E-2</v>
      </c>
      <c r="N250" s="98">
        <v>101513.27209900001</v>
      </c>
      <c r="O250" s="106">
        <v>90.82</v>
      </c>
      <c r="P250" s="98">
        <v>92.194358361000027</v>
      </c>
      <c r="Q250" s="99">
        <f t="shared" si="5"/>
        <v>1.2416302980839406E-3</v>
      </c>
      <c r="R250" s="99">
        <f>P250/'סכום נכסי הקרן'!$C$42</f>
        <v>4.6293302152615366E-5</v>
      </c>
    </row>
    <row r="251" spans="2:18">
      <c r="B251" s="93" t="s">
        <v>2831</v>
      </c>
      <c r="C251" s="96" t="s">
        <v>2471</v>
      </c>
      <c r="D251" s="95" t="s">
        <v>2640</v>
      </c>
      <c r="E251" s="95"/>
      <c r="F251" s="95" t="s">
        <v>2628</v>
      </c>
      <c r="G251" s="105">
        <v>42166</v>
      </c>
      <c r="H251" s="95" t="s">
        <v>129</v>
      </c>
      <c r="I251" s="98">
        <v>5.8300000000285905</v>
      </c>
      <c r="J251" s="96" t="s">
        <v>466</v>
      </c>
      <c r="K251" s="96" t="s">
        <v>131</v>
      </c>
      <c r="L251" s="97">
        <v>4.4999999999999998E-2</v>
      </c>
      <c r="M251" s="97">
        <v>8.1100000000364311E-2</v>
      </c>
      <c r="N251" s="98">
        <v>95512.831006000008</v>
      </c>
      <c r="O251" s="106">
        <v>90.82</v>
      </c>
      <c r="P251" s="98">
        <v>86.744757543999995</v>
      </c>
      <c r="Q251" s="99">
        <f t="shared" si="5"/>
        <v>1.1682376349411972E-3</v>
      </c>
      <c r="R251" s="99">
        <f>P251/'סכום נכסי הקרן'!$C$42</f>
        <v>4.3556908931625814E-5</v>
      </c>
    </row>
    <row r="252" spans="2:18">
      <c r="B252" s="93" t="s">
        <v>2831</v>
      </c>
      <c r="C252" s="96" t="s">
        <v>2471</v>
      </c>
      <c r="D252" s="95" t="s">
        <v>2641</v>
      </c>
      <c r="E252" s="95"/>
      <c r="F252" s="95" t="s">
        <v>2628</v>
      </c>
      <c r="G252" s="105">
        <v>42257</v>
      </c>
      <c r="H252" s="95" t="s">
        <v>129</v>
      </c>
      <c r="I252" s="98">
        <v>5.8299999999871099</v>
      </c>
      <c r="J252" s="96" t="s">
        <v>466</v>
      </c>
      <c r="K252" s="96" t="s">
        <v>131</v>
      </c>
      <c r="L252" s="97">
        <v>4.4999999999999998E-2</v>
      </c>
      <c r="M252" s="97">
        <v>8.1099999999993441E-2</v>
      </c>
      <c r="N252" s="98">
        <v>50755.944748000009</v>
      </c>
      <c r="O252" s="106">
        <v>90.18</v>
      </c>
      <c r="P252" s="98">
        <v>45.771710573000007</v>
      </c>
      <c r="Q252" s="99">
        <f t="shared" si="5"/>
        <v>6.1643189076747971E-4</v>
      </c>
      <c r="R252" s="99">
        <f>P252/'סכום נכסי הקרן'!$C$42</f>
        <v>2.2983224410554538E-5</v>
      </c>
    </row>
    <row r="253" spans="2:18">
      <c r="B253" s="93" t="s">
        <v>2831</v>
      </c>
      <c r="C253" s="96" t="s">
        <v>2471</v>
      </c>
      <c r="D253" s="95" t="s">
        <v>2642</v>
      </c>
      <c r="E253" s="95"/>
      <c r="F253" s="95" t="s">
        <v>2628</v>
      </c>
      <c r="G253" s="105">
        <v>42348</v>
      </c>
      <c r="H253" s="95" t="s">
        <v>129</v>
      </c>
      <c r="I253" s="98">
        <v>5.8300000000252297</v>
      </c>
      <c r="J253" s="96" t="s">
        <v>466</v>
      </c>
      <c r="K253" s="96" t="s">
        <v>131</v>
      </c>
      <c r="L253" s="97">
        <v>4.4999999999999998E-2</v>
      </c>
      <c r="M253" s="97">
        <v>8.1100000000397895E-2</v>
      </c>
      <c r="N253" s="98">
        <v>87893.435417000015</v>
      </c>
      <c r="O253" s="106">
        <v>90.64</v>
      </c>
      <c r="P253" s="98">
        <v>79.666609353000027</v>
      </c>
      <c r="Q253" s="99">
        <f t="shared" si="5"/>
        <v>1.0729124609879148E-3</v>
      </c>
      <c r="R253" s="99">
        <f>P253/'סכום נכסי הקרן'!$C$42</f>
        <v>4.0002777651662805E-5</v>
      </c>
    </row>
    <row r="254" spans="2:18">
      <c r="B254" s="93" t="s">
        <v>2831</v>
      </c>
      <c r="C254" s="96" t="s">
        <v>2471</v>
      </c>
      <c r="D254" s="95" t="s">
        <v>2643</v>
      </c>
      <c r="E254" s="95"/>
      <c r="F254" s="95" t="s">
        <v>2628</v>
      </c>
      <c r="G254" s="105">
        <v>42439</v>
      </c>
      <c r="H254" s="95" t="s">
        <v>129</v>
      </c>
      <c r="I254" s="98">
        <v>5.8299999999816885</v>
      </c>
      <c r="J254" s="96" t="s">
        <v>466</v>
      </c>
      <c r="K254" s="96" t="s">
        <v>131</v>
      </c>
      <c r="L254" s="97">
        <v>4.4999999999999998E-2</v>
      </c>
      <c r="M254" s="97">
        <v>8.1099999999712222E-2</v>
      </c>
      <c r="N254" s="98">
        <v>104389.744265</v>
      </c>
      <c r="O254" s="106">
        <v>91.55</v>
      </c>
      <c r="P254" s="98">
        <v>95.568813025000026</v>
      </c>
      <c r="Q254" s="99">
        <f t="shared" si="5"/>
        <v>1.2870758679085843E-3</v>
      </c>
      <c r="R254" s="99">
        <f>P254/'סכום נכסי הקרן'!$C$42</f>
        <v>4.7987707885655705E-5</v>
      </c>
    </row>
    <row r="255" spans="2:18">
      <c r="B255" s="93" t="s">
        <v>2831</v>
      </c>
      <c r="C255" s="96" t="s">
        <v>2471</v>
      </c>
      <c r="D255" s="95" t="s">
        <v>2644</v>
      </c>
      <c r="E255" s="95"/>
      <c r="F255" s="95" t="s">
        <v>2628</v>
      </c>
      <c r="G255" s="105">
        <v>42549</v>
      </c>
      <c r="H255" s="95" t="s">
        <v>129</v>
      </c>
      <c r="I255" s="98">
        <v>5.8499999999970376</v>
      </c>
      <c r="J255" s="96" t="s">
        <v>466</v>
      </c>
      <c r="K255" s="96" t="s">
        <v>131</v>
      </c>
      <c r="L255" s="97">
        <v>4.4999999999999998E-2</v>
      </c>
      <c r="M255" s="97">
        <v>7.9899999999751184E-2</v>
      </c>
      <c r="N255" s="98">
        <v>73426.527753000002</v>
      </c>
      <c r="O255" s="106">
        <v>91.95</v>
      </c>
      <c r="P255" s="98">
        <v>67.515695932</v>
      </c>
      <c r="Q255" s="99">
        <f t="shared" si="5"/>
        <v>9.0926966850994801E-4</v>
      </c>
      <c r="R255" s="99">
        <f>P255/'סכום נכסי הקרן'!$C$42</f>
        <v>3.3901472578026387E-5</v>
      </c>
    </row>
    <row r="256" spans="2:18">
      <c r="B256" s="93" t="s">
        <v>2831</v>
      </c>
      <c r="C256" s="96" t="s">
        <v>2471</v>
      </c>
      <c r="D256" s="95" t="s">
        <v>2645</v>
      </c>
      <c r="E256" s="95"/>
      <c r="F256" s="95" t="s">
        <v>2628</v>
      </c>
      <c r="G256" s="105">
        <v>42604</v>
      </c>
      <c r="H256" s="95" t="s">
        <v>129</v>
      </c>
      <c r="I256" s="98">
        <v>5.8300000000662324</v>
      </c>
      <c r="J256" s="96" t="s">
        <v>466</v>
      </c>
      <c r="K256" s="96" t="s">
        <v>131</v>
      </c>
      <c r="L256" s="97">
        <v>4.4999999999999998E-2</v>
      </c>
      <c r="M256" s="97">
        <v>8.1100000000813827E-2</v>
      </c>
      <c r="N256" s="98">
        <v>96017.965404999995</v>
      </c>
      <c r="O256" s="106">
        <v>90.73</v>
      </c>
      <c r="P256" s="98">
        <v>87.11710148100002</v>
      </c>
      <c r="Q256" s="99">
        <f t="shared" si="5"/>
        <v>1.1732521881275954E-3</v>
      </c>
      <c r="R256" s="99">
        <f>P256/'סכום נכסי הקרן'!$C$42</f>
        <v>4.374387297895659E-5</v>
      </c>
    </row>
    <row r="257" spans="2:18">
      <c r="B257" s="93" t="s">
        <v>2832</v>
      </c>
      <c r="C257" s="96" t="s">
        <v>2471</v>
      </c>
      <c r="D257" s="95" t="s">
        <v>2646</v>
      </c>
      <c r="E257" s="95"/>
      <c r="F257" s="95" t="s">
        <v>455</v>
      </c>
      <c r="G257" s="105">
        <v>44871</v>
      </c>
      <c r="H257" s="95"/>
      <c r="I257" s="98">
        <v>5.189999999993046</v>
      </c>
      <c r="J257" s="96" t="s">
        <v>261</v>
      </c>
      <c r="K257" s="96" t="s">
        <v>131</v>
      </c>
      <c r="L257" s="97">
        <v>0.05</v>
      </c>
      <c r="M257" s="97">
        <v>6.3699999999920098E-2</v>
      </c>
      <c r="N257" s="98">
        <v>577430.11381300003</v>
      </c>
      <c r="O257" s="106">
        <v>96.87</v>
      </c>
      <c r="P257" s="98">
        <v>559.35650103100011</v>
      </c>
      <c r="Q257" s="99">
        <f t="shared" ref="Q257:Q310" si="6">IFERROR(P257/$P$10,0)</f>
        <v>7.5331505252289209E-3</v>
      </c>
      <c r="R257" s="99">
        <f>P257/'סכום נכסי הקרן'!$C$42</f>
        <v>2.808681569414951E-4</v>
      </c>
    </row>
    <row r="258" spans="2:18">
      <c r="B258" s="93" t="s">
        <v>2832</v>
      </c>
      <c r="C258" s="96" t="s">
        <v>2471</v>
      </c>
      <c r="D258" s="95" t="s">
        <v>2647</v>
      </c>
      <c r="E258" s="95"/>
      <c r="F258" s="95" t="s">
        <v>455</v>
      </c>
      <c r="G258" s="105">
        <v>44969</v>
      </c>
      <c r="H258" s="95"/>
      <c r="I258" s="98">
        <v>5.1899999999989461</v>
      </c>
      <c r="J258" s="96" t="s">
        <v>261</v>
      </c>
      <c r="K258" s="96" t="s">
        <v>131</v>
      </c>
      <c r="L258" s="97">
        <v>0.05</v>
      </c>
      <c r="M258" s="97">
        <v>6.0199999999990962E-2</v>
      </c>
      <c r="N258" s="98">
        <v>407878.81958100008</v>
      </c>
      <c r="O258" s="106">
        <v>97.64</v>
      </c>
      <c r="P258" s="98">
        <v>398.25287821800003</v>
      </c>
      <c r="Q258" s="99">
        <f t="shared" si="6"/>
        <v>5.3634826326182054E-3</v>
      </c>
      <c r="R258" s="99">
        <f>P258/'סכום נכסי הקרן'!$C$42</f>
        <v>1.9997363344407821E-4</v>
      </c>
    </row>
    <row r="259" spans="2:18">
      <c r="B259" s="93" t="s">
        <v>2832</v>
      </c>
      <c r="C259" s="96" t="s">
        <v>2471</v>
      </c>
      <c r="D259" s="95" t="s">
        <v>2648</v>
      </c>
      <c r="E259" s="95"/>
      <c r="F259" s="95" t="s">
        <v>455</v>
      </c>
      <c r="G259" s="105">
        <v>45018</v>
      </c>
      <c r="H259" s="95"/>
      <c r="I259" s="98">
        <v>5.1900000000027546</v>
      </c>
      <c r="J259" s="96" t="s">
        <v>261</v>
      </c>
      <c r="K259" s="96" t="s">
        <v>131</v>
      </c>
      <c r="L259" s="97">
        <v>0.05</v>
      </c>
      <c r="M259" s="97">
        <v>4.1800000000026101E-2</v>
      </c>
      <c r="N259" s="98">
        <v>195047.64326400001</v>
      </c>
      <c r="O259" s="106">
        <v>106.08</v>
      </c>
      <c r="P259" s="98">
        <v>206.90653079700004</v>
      </c>
      <c r="Q259" s="99">
        <f t="shared" si="6"/>
        <v>2.7865199354504904E-3</v>
      </c>
      <c r="R259" s="99">
        <f>P259/'סכום נכסי הקרן'!$C$42</f>
        <v>1.0389341297901781E-4</v>
      </c>
    </row>
    <row r="260" spans="2:18">
      <c r="B260" s="93" t="s">
        <v>2833</v>
      </c>
      <c r="C260" s="96" t="s">
        <v>2471</v>
      </c>
      <c r="D260" s="95" t="s">
        <v>2649</v>
      </c>
      <c r="E260" s="95"/>
      <c r="F260" s="95" t="s">
        <v>455</v>
      </c>
      <c r="G260" s="105">
        <v>41534</v>
      </c>
      <c r="H260" s="95"/>
      <c r="I260" s="98">
        <v>5.5400000000009788</v>
      </c>
      <c r="J260" s="96" t="s">
        <v>403</v>
      </c>
      <c r="K260" s="96" t="s">
        <v>131</v>
      </c>
      <c r="L260" s="97">
        <v>3.9842000000000002E-2</v>
      </c>
      <c r="M260" s="97">
        <v>3.2000000000006218E-2</v>
      </c>
      <c r="N260" s="98">
        <v>2213738.2295770003</v>
      </c>
      <c r="O260" s="106">
        <v>116.26</v>
      </c>
      <c r="P260" s="98">
        <v>2573.6921466120002</v>
      </c>
      <c r="Q260" s="99">
        <f t="shared" si="6"/>
        <v>3.4661276503074441E-2</v>
      </c>
      <c r="R260" s="99">
        <f>P260/'סכום נכסי הקרן'!$C$42</f>
        <v>1.2923210303649453E-3</v>
      </c>
    </row>
    <row r="261" spans="2:18">
      <c r="B261" s="100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8"/>
      <c r="O261" s="106"/>
      <c r="P261" s="95"/>
      <c r="Q261" s="99"/>
      <c r="R261" s="95"/>
    </row>
    <row r="262" spans="2:18">
      <c r="B262" s="86" t="s">
        <v>37</v>
      </c>
      <c r="C262" s="88"/>
      <c r="D262" s="87"/>
      <c r="E262" s="87"/>
      <c r="F262" s="87"/>
      <c r="G262" s="107"/>
      <c r="H262" s="87"/>
      <c r="I262" s="90">
        <v>2.178334978602622</v>
      </c>
      <c r="J262" s="88"/>
      <c r="K262" s="88"/>
      <c r="L262" s="89"/>
      <c r="M262" s="89">
        <v>7.1444277729192762E-2</v>
      </c>
      <c r="N262" s="90"/>
      <c r="O262" s="108"/>
      <c r="P262" s="90">
        <v>4226.2656120559996</v>
      </c>
      <c r="Q262" s="91">
        <f t="shared" si="6"/>
        <v>5.6917359423792828E-2</v>
      </c>
      <c r="R262" s="91">
        <f>P262/'סכום נכסי הקרן'!$C$42</f>
        <v>2.1221232452210336E-3</v>
      </c>
    </row>
    <row r="263" spans="2:18">
      <c r="B263" s="92" t="s">
        <v>35</v>
      </c>
      <c r="C263" s="88"/>
      <c r="D263" s="87"/>
      <c r="E263" s="87"/>
      <c r="F263" s="87"/>
      <c r="G263" s="107"/>
      <c r="H263" s="87"/>
      <c r="I263" s="90">
        <v>2.1783349786026216</v>
      </c>
      <c r="J263" s="88"/>
      <c r="K263" s="88"/>
      <c r="L263" s="89"/>
      <c r="M263" s="89">
        <v>7.144427772919279E-2</v>
      </c>
      <c r="N263" s="90"/>
      <c r="O263" s="108"/>
      <c r="P263" s="90">
        <v>4226.2656120559996</v>
      </c>
      <c r="Q263" s="91">
        <f t="shared" si="6"/>
        <v>5.6917359423792828E-2</v>
      </c>
      <c r="R263" s="91">
        <f>P263/'סכום נכסי הקרן'!$C$42</f>
        <v>2.1221232452210336E-3</v>
      </c>
    </row>
    <row r="264" spans="2:18">
      <c r="B264" s="93" t="s">
        <v>2834</v>
      </c>
      <c r="C264" s="96" t="s">
        <v>2471</v>
      </c>
      <c r="D264" s="95">
        <v>8763</v>
      </c>
      <c r="E264" s="95"/>
      <c r="F264" s="95" t="s">
        <v>2498</v>
      </c>
      <c r="G264" s="105">
        <v>44529</v>
      </c>
      <c r="H264" s="95" t="s">
        <v>2459</v>
      </c>
      <c r="I264" s="98">
        <v>2.7800000000051548</v>
      </c>
      <c r="J264" s="96" t="s">
        <v>2650</v>
      </c>
      <c r="K264" s="96" t="s">
        <v>2448</v>
      </c>
      <c r="L264" s="97">
        <v>6.7299999999999999E-2</v>
      </c>
      <c r="M264" s="97">
        <v>7.9099999999974205E-2</v>
      </c>
      <c r="N264" s="98">
        <v>168394.34635100004</v>
      </c>
      <c r="O264" s="106">
        <v>100.55</v>
      </c>
      <c r="P264" s="98">
        <v>58.19546366500002</v>
      </c>
      <c r="Q264" s="99">
        <f t="shared" si="6"/>
        <v>7.8374915973246037E-4</v>
      </c>
      <c r="R264" s="99">
        <f>P264/'סכום נכסי הקרן'!$C$42</f>
        <v>2.9221529725348503E-5</v>
      </c>
    </row>
    <row r="265" spans="2:18">
      <c r="B265" s="93" t="s">
        <v>2834</v>
      </c>
      <c r="C265" s="96" t="s">
        <v>2471</v>
      </c>
      <c r="D265" s="95">
        <v>9327</v>
      </c>
      <c r="E265" s="95"/>
      <c r="F265" s="95" t="s">
        <v>2498</v>
      </c>
      <c r="G265" s="105">
        <v>44880</v>
      </c>
      <c r="H265" s="95" t="s">
        <v>2459</v>
      </c>
      <c r="I265" s="98">
        <v>1.0699999998177485</v>
      </c>
      <c r="J265" s="96" t="s">
        <v>2650</v>
      </c>
      <c r="K265" s="96" t="s">
        <v>136</v>
      </c>
      <c r="L265" s="97">
        <v>6.5689999999999998E-2</v>
      </c>
      <c r="M265" s="97">
        <v>7.1000000008169903E-2</v>
      </c>
      <c r="N265" s="98">
        <v>4615.9668000000011</v>
      </c>
      <c r="O265" s="106">
        <v>101.12</v>
      </c>
      <c r="P265" s="98">
        <v>1.5912072470000003</v>
      </c>
      <c r="Q265" s="99">
        <f t="shared" si="6"/>
        <v>2.1429631525497896E-5</v>
      </c>
      <c r="R265" s="99">
        <f>P265/'סכום נכסי הקרן'!$C$42</f>
        <v>7.9898856266635522E-7</v>
      </c>
    </row>
    <row r="266" spans="2:18">
      <c r="B266" s="93" t="s">
        <v>2834</v>
      </c>
      <c r="C266" s="96" t="s">
        <v>2471</v>
      </c>
      <c r="D266" s="95">
        <v>9474</v>
      </c>
      <c r="E266" s="95"/>
      <c r="F266" s="95" t="s">
        <v>2498</v>
      </c>
      <c r="G266" s="105">
        <v>44977</v>
      </c>
      <c r="H266" s="95" t="s">
        <v>2459</v>
      </c>
      <c r="I266" s="98">
        <v>1.0800000003842927</v>
      </c>
      <c r="J266" s="96" t="s">
        <v>2650</v>
      </c>
      <c r="K266" s="96" t="s">
        <v>136</v>
      </c>
      <c r="L266" s="97">
        <v>6.6449999999999995E-2</v>
      </c>
      <c r="M266" s="97">
        <v>5.3300000003842919E-2</v>
      </c>
      <c r="N266" s="98">
        <v>1786.9536740000001</v>
      </c>
      <c r="O266" s="106">
        <v>102.52</v>
      </c>
      <c r="P266" s="98">
        <v>0.62452367200000014</v>
      </c>
      <c r="Q266" s="99">
        <f t="shared" si="6"/>
        <v>8.4107913630630355E-6</v>
      </c>
      <c r="R266" s="99">
        <f>P266/'סכום נכסי הקרן'!$C$42</f>
        <v>3.1359037107401656E-7</v>
      </c>
    </row>
    <row r="267" spans="2:18">
      <c r="B267" s="93" t="s">
        <v>2834</v>
      </c>
      <c r="C267" s="96" t="s">
        <v>2471</v>
      </c>
      <c r="D267" s="95">
        <v>9571</v>
      </c>
      <c r="E267" s="95"/>
      <c r="F267" s="95" t="s">
        <v>2498</v>
      </c>
      <c r="G267" s="105">
        <v>45069</v>
      </c>
      <c r="H267" s="95" t="s">
        <v>2459</v>
      </c>
      <c r="I267" s="98">
        <v>1.080000000715545</v>
      </c>
      <c r="J267" s="96" t="s">
        <v>2650</v>
      </c>
      <c r="K267" s="96" t="s">
        <v>136</v>
      </c>
      <c r="L267" s="97">
        <v>6.6449999999999995E-2</v>
      </c>
      <c r="M267" s="97">
        <v>7.1100000007354225E-2</v>
      </c>
      <c r="N267" s="98">
        <v>2932.0304160000005</v>
      </c>
      <c r="O267" s="106">
        <v>100.67</v>
      </c>
      <c r="P267" s="98">
        <v>1.0062259660000001</v>
      </c>
      <c r="Q267" s="99">
        <f t="shared" si="6"/>
        <v>1.3551378504228353E-5</v>
      </c>
      <c r="R267" s="99">
        <f>P267/'סכום נכסי הקרן'!$C$42</f>
        <v>5.0525350472583964E-7</v>
      </c>
    </row>
    <row r="268" spans="2:18">
      <c r="B268" s="93" t="s">
        <v>2835</v>
      </c>
      <c r="C268" s="96" t="s">
        <v>2471</v>
      </c>
      <c r="D268" s="95">
        <v>9382</v>
      </c>
      <c r="E268" s="95"/>
      <c r="F268" s="95" t="s">
        <v>2498</v>
      </c>
      <c r="G268" s="105">
        <v>44341</v>
      </c>
      <c r="H268" s="95" t="s">
        <v>2459</v>
      </c>
      <c r="I268" s="98">
        <v>0.71999999999686715</v>
      </c>
      <c r="J268" s="96" t="s">
        <v>2650</v>
      </c>
      <c r="K268" s="96" t="s">
        <v>130</v>
      </c>
      <c r="L268" s="97">
        <v>7.6565999999999995E-2</v>
      </c>
      <c r="M268" s="97">
        <v>8.939999999954569E-2</v>
      </c>
      <c r="N268" s="98">
        <v>17306.996024000004</v>
      </c>
      <c r="O268" s="106">
        <v>99.69</v>
      </c>
      <c r="P268" s="98">
        <v>63.837374535000009</v>
      </c>
      <c r="Q268" s="99">
        <f t="shared" si="6"/>
        <v>8.5973176430628251E-4</v>
      </c>
      <c r="R268" s="99">
        <f>P268/'סכום נכסי הקרן'!$C$42</f>
        <v>3.2054487069661664E-5</v>
      </c>
    </row>
    <row r="269" spans="2:18">
      <c r="B269" s="93" t="s">
        <v>2835</v>
      </c>
      <c r="C269" s="96" t="s">
        <v>2471</v>
      </c>
      <c r="D269" s="95">
        <v>9410</v>
      </c>
      <c r="E269" s="95"/>
      <c r="F269" s="95" t="s">
        <v>2498</v>
      </c>
      <c r="G269" s="105">
        <v>44946</v>
      </c>
      <c r="H269" s="95" t="s">
        <v>2459</v>
      </c>
      <c r="I269" s="98">
        <v>0.71999999348482624</v>
      </c>
      <c r="J269" s="96" t="s">
        <v>2650</v>
      </c>
      <c r="K269" s="96" t="s">
        <v>130</v>
      </c>
      <c r="L269" s="97">
        <v>7.6565999999999995E-2</v>
      </c>
      <c r="M269" s="97">
        <v>8.9399999616952719E-2</v>
      </c>
      <c r="N269" s="98">
        <v>48.270144999999999</v>
      </c>
      <c r="O269" s="106">
        <v>99.69</v>
      </c>
      <c r="P269" s="98">
        <v>0.17804590300000003</v>
      </c>
      <c r="Q269" s="99">
        <f t="shared" si="6"/>
        <v>2.3978385613238353E-6</v>
      </c>
      <c r="R269" s="99">
        <f>P269/'סכום נכסי הקרן'!$C$42</f>
        <v>8.9401704520142439E-8</v>
      </c>
    </row>
    <row r="270" spans="2:18">
      <c r="B270" s="93" t="s">
        <v>2835</v>
      </c>
      <c r="C270" s="96" t="s">
        <v>2471</v>
      </c>
      <c r="D270" s="95">
        <v>9460</v>
      </c>
      <c r="E270" s="95"/>
      <c r="F270" s="95" t="s">
        <v>2498</v>
      </c>
      <c r="G270" s="105">
        <v>44978</v>
      </c>
      <c r="H270" s="95" t="s">
        <v>2459</v>
      </c>
      <c r="I270" s="98">
        <v>0.71999999884844601</v>
      </c>
      <c r="J270" s="96" t="s">
        <v>2650</v>
      </c>
      <c r="K270" s="96" t="s">
        <v>130</v>
      </c>
      <c r="L270" s="97">
        <v>7.6565999999999995E-2</v>
      </c>
      <c r="M270" s="97">
        <v>8.9399999956405463E-2</v>
      </c>
      <c r="N270" s="98">
        <v>65.920485000000014</v>
      </c>
      <c r="O270" s="106">
        <v>99.69</v>
      </c>
      <c r="P270" s="98">
        <v>0.24314969900000002</v>
      </c>
      <c r="Q270" s="99">
        <f t="shared" si="6"/>
        <v>3.2746258948541125E-6</v>
      </c>
      <c r="R270" s="99">
        <f>P270/'סכום נכסי הקרן'!$C$42</f>
        <v>1.2209209635202653E-7</v>
      </c>
    </row>
    <row r="271" spans="2:18">
      <c r="B271" s="93" t="s">
        <v>2835</v>
      </c>
      <c r="C271" s="96" t="s">
        <v>2471</v>
      </c>
      <c r="D271" s="95">
        <v>9511</v>
      </c>
      <c r="E271" s="95"/>
      <c r="F271" s="95" t="s">
        <v>2498</v>
      </c>
      <c r="G271" s="105">
        <v>45005</v>
      </c>
      <c r="H271" s="95" t="s">
        <v>2459</v>
      </c>
      <c r="I271" s="98">
        <v>0.71999999968318951</v>
      </c>
      <c r="J271" s="96" t="s">
        <v>2650</v>
      </c>
      <c r="K271" s="96" t="s">
        <v>130</v>
      </c>
      <c r="L271" s="97">
        <v>7.6501E-2</v>
      </c>
      <c r="M271" s="97">
        <v>8.9299999821002132E-2</v>
      </c>
      <c r="N271" s="98">
        <v>34.230024</v>
      </c>
      <c r="O271" s="106">
        <v>99.69</v>
      </c>
      <c r="P271" s="98">
        <v>0.12625848200000001</v>
      </c>
      <c r="Q271" s="99">
        <f t="shared" si="6"/>
        <v>1.7003899091899425E-6</v>
      </c>
      <c r="R271" s="99">
        <f>P271/'סכום נכסי הקרן'!$C$42</f>
        <v>6.3397827811436471E-8</v>
      </c>
    </row>
    <row r="272" spans="2:18">
      <c r="B272" s="93" t="s">
        <v>2835</v>
      </c>
      <c r="C272" s="96" t="s">
        <v>2471</v>
      </c>
      <c r="D272" s="95">
        <v>9540</v>
      </c>
      <c r="E272" s="95"/>
      <c r="F272" s="95" t="s">
        <v>2498</v>
      </c>
      <c r="G272" s="105">
        <v>45036</v>
      </c>
      <c r="H272" s="95" t="s">
        <v>2459</v>
      </c>
      <c r="I272" s="98">
        <v>0.71999999982658947</v>
      </c>
      <c r="J272" s="96" t="s">
        <v>2650</v>
      </c>
      <c r="K272" s="96" t="s">
        <v>130</v>
      </c>
      <c r="L272" s="97">
        <v>7.6565999999999995E-2</v>
      </c>
      <c r="M272" s="97">
        <v>8.9399999931502772E-2</v>
      </c>
      <c r="N272" s="98">
        <v>125.07223900000001</v>
      </c>
      <c r="O272" s="106">
        <v>99.69</v>
      </c>
      <c r="P272" s="98">
        <v>0.46133271400000009</v>
      </c>
      <c r="Q272" s="99">
        <f t="shared" si="6"/>
        <v>6.2130122209516969E-6</v>
      </c>
      <c r="R272" s="99">
        <f>P272/'סכום נכסי הקרן'!$C$42</f>
        <v>2.316477396421943E-7</v>
      </c>
    </row>
    <row r="273" spans="2:18">
      <c r="B273" s="93" t="s">
        <v>2835</v>
      </c>
      <c r="C273" s="96" t="s">
        <v>2471</v>
      </c>
      <c r="D273" s="95">
        <v>9562</v>
      </c>
      <c r="E273" s="95"/>
      <c r="F273" s="95" t="s">
        <v>2498</v>
      </c>
      <c r="G273" s="105">
        <v>45068</v>
      </c>
      <c r="H273" s="95" t="s">
        <v>2459</v>
      </c>
      <c r="I273" s="98">
        <v>0.72000000449234258</v>
      </c>
      <c r="J273" s="96" t="s">
        <v>2650</v>
      </c>
      <c r="K273" s="96" t="s">
        <v>130</v>
      </c>
      <c r="L273" s="97">
        <v>7.6565999999999995E-2</v>
      </c>
      <c r="M273" s="97">
        <v>8.9400000069791763E-2</v>
      </c>
      <c r="N273" s="98">
        <v>67.591460000000012</v>
      </c>
      <c r="O273" s="106">
        <v>99.69</v>
      </c>
      <c r="P273" s="98">
        <v>0.24931312900000002</v>
      </c>
      <c r="Q273" s="99">
        <f t="shared" si="6"/>
        <v>3.3576320740191573E-6</v>
      </c>
      <c r="R273" s="99">
        <f>P273/'סכום נכסי הקרן'!$C$42</f>
        <v>1.2518692267718259E-7</v>
      </c>
    </row>
    <row r="274" spans="2:18">
      <c r="B274" s="93" t="s">
        <v>2835</v>
      </c>
      <c r="C274" s="96" t="s">
        <v>2471</v>
      </c>
      <c r="D274" s="95">
        <v>9603</v>
      </c>
      <c r="E274" s="95"/>
      <c r="F274" s="95" t="s">
        <v>2498</v>
      </c>
      <c r="G274" s="105">
        <v>45097</v>
      </c>
      <c r="H274" s="95" t="s">
        <v>2459</v>
      </c>
      <c r="I274" s="98">
        <v>0.72000000102736306</v>
      </c>
      <c r="J274" s="96" t="s">
        <v>2650</v>
      </c>
      <c r="K274" s="96" t="s">
        <v>130</v>
      </c>
      <c r="L274" s="97">
        <v>7.6565999999999995E-2</v>
      </c>
      <c r="M274" s="97">
        <v>8.9500000012842043E-2</v>
      </c>
      <c r="N274" s="98">
        <v>52.78327500000001</v>
      </c>
      <c r="O274" s="106">
        <v>99.68</v>
      </c>
      <c r="P274" s="98">
        <v>0.19467316500000001</v>
      </c>
      <c r="Q274" s="99">
        <f t="shared" si="6"/>
        <v>2.6217667131153111E-6</v>
      </c>
      <c r="R274" s="99">
        <f>P274/'סכום נכסי הקרן'!$C$42</f>
        <v>9.775070631830788E-8</v>
      </c>
    </row>
    <row r="275" spans="2:18">
      <c r="B275" s="93" t="s">
        <v>2836</v>
      </c>
      <c r="C275" s="96" t="s">
        <v>2471</v>
      </c>
      <c r="D275" s="95">
        <v>7770</v>
      </c>
      <c r="E275" s="95"/>
      <c r="F275" s="95" t="s">
        <v>2498</v>
      </c>
      <c r="G275" s="105">
        <v>44004</v>
      </c>
      <c r="H275" s="95" t="s">
        <v>2459</v>
      </c>
      <c r="I275" s="98">
        <v>1.8299999999967393</v>
      </c>
      <c r="J275" s="96" t="s">
        <v>2650</v>
      </c>
      <c r="K275" s="96" t="s">
        <v>134</v>
      </c>
      <c r="L275" s="97">
        <v>7.2027000000000008E-2</v>
      </c>
      <c r="M275" s="97">
        <v>7.9299999999801501E-2</v>
      </c>
      <c r="N275" s="98">
        <v>69954.983912000011</v>
      </c>
      <c r="O275" s="106">
        <v>101.92</v>
      </c>
      <c r="P275" s="98">
        <v>174.80159537900002</v>
      </c>
      <c r="Q275" s="99">
        <f t="shared" si="6"/>
        <v>2.3541457507207705E-3</v>
      </c>
      <c r="R275" s="99">
        <f>P275/'סכום נכסי הקרן'!$C$42</f>
        <v>8.7772649167461335E-5</v>
      </c>
    </row>
    <row r="276" spans="2:18">
      <c r="B276" s="93" t="s">
        <v>2836</v>
      </c>
      <c r="C276" s="96" t="s">
        <v>2471</v>
      </c>
      <c r="D276" s="95">
        <v>8789</v>
      </c>
      <c r="E276" s="95"/>
      <c r="F276" s="95" t="s">
        <v>2498</v>
      </c>
      <c r="G276" s="105">
        <v>44004</v>
      </c>
      <c r="H276" s="95" t="s">
        <v>2459</v>
      </c>
      <c r="I276" s="98">
        <v>1.8299999999328</v>
      </c>
      <c r="J276" s="96" t="s">
        <v>2650</v>
      </c>
      <c r="K276" s="96" t="s">
        <v>134</v>
      </c>
      <c r="L276" s="97">
        <v>7.2027000000000008E-2</v>
      </c>
      <c r="M276" s="97">
        <v>8.0599999997162664E-2</v>
      </c>
      <c r="N276" s="98">
        <v>8057.9182390000005</v>
      </c>
      <c r="O276" s="106">
        <v>101.69</v>
      </c>
      <c r="P276" s="98">
        <v>20.089467245000009</v>
      </c>
      <c r="Q276" s="99">
        <f t="shared" si="6"/>
        <v>2.7055550520875017E-4</v>
      </c>
      <c r="R276" s="99">
        <f>P276/'סכום נכסי הקרן'!$C$42</f>
        <v>1.0087469491530903E-5</v>
      </c>
    </row>
    <row r="277" spans="2:18">
      <c r="B277" s="93" t="s">
        <v>2836</v>
      </c>
      <c r="C277" s="96" t="s">
        <v>2471</v>
      </c>
      <c r="D277" s="95">
        <v>8980</v>
      </c>
      <c r="E277" s="95"/>
      <c r="F277" s="95" t="s">
        <v>2498</v>
      </c>
      <c r="G277" s="105">
        <v>44627</v>
      </c>
      <c r="H277" s="95" t="s">
        <v>2459</v>
      </c>
      <c r="I277" s="98">
        <v>1.8200000000469798</v>
      </c>
      <c r="J277" s="96" t="s">
        <v>2650</v>
      </c>
      <c r="K277" s="96" t="s">
        <v>134</v>
      </c>
      <c r="L277" s="97">
        <v>7.2027000000000008E-2</v>
      </c>
      <c r="M277" s="97">
        <v>8.1200000002623035E-2</v>
      </c>
      <c r="N277" s="98">
        <v>8204.3583500000022</v>
      </c>
      <c r="O277" s="106">
        <v>101.59</v>
      </c>
      <c r="P277" s="98">
        <v>20.434447372000001</v>
      </c>
      <c r="Q277" s="99">
        <f t="shared" si="6"/>
        <v>2.7520153545978592E-4</v>
      </c>
      <c r="R277" s="99">
        <f>P277/'סכום נכסי הקרן'!$C$42</f>
        <v>1.0260693423447912E-5</v>
      </c>
    </row>
    <row r="278" spans="2:18">
      <c r="B278" s="93" t="s">
        <v>2836</v>
      </c>
      <c r="C278" s="96" t="s">
        <v>2471</v>
      </c>
      <c r="D278" s="95">
        <v>9027</v>
      </c>
      <c r="E278" s="95"/>
      <c r="F278" s="95" t="s">
        <v>2498</v>
      </c>
      <c r="G278" s="105">
        <v>44658</v>
      </c>
      <c r="H278" s="95" t="s">
        <v>2459</v>
      </c>
      <c r="I278" s="98">
        <v>1.8200000001452574</v>
      </c>
      <c r="J278" s="96" t="s">
        <v>2650</v>
      </c>
      <c r="K278" s="96" t="s">
        <v>134</v>
      </c>
      <c r="L278" s="97">
        <v>7.2027000000000008E-2</v>
      </c>
      <c r="M278" s="97">
        <v>8.1200000010035994E-2</v>
      </c>
      <c r="N278" s="98">
        <v>1216.1731600000003</v>
      </c>
      <c r="O278" s="106">
        <v>101.59</v>
      </c>
      <c r="P278" s="98">
        <v>3.0291005580000001</v>
      </c>
      <c r="Q278" s="99">
        <f t="shared" si="6"/>
        <v>4.0794503000161402E-5</v>
      </c>
      <c r="R278" s="99">
        <f>P278/'סכום נכסי הקרן'!$C$42</f>
        <v>1.5209940160662643E-6</v>
      </c>
    </row>
    <row r="279" spans="2:18">
      <c r="B279" s="93" t="s">
        <v>2836</v>
      </c>
      <c r="C279" s="96" t="s">
        <v>2471</v>
      </c>
      <c r="D279" s="95">
        <v>9126</v>
      </c>
      <c r="E279" s="95"/>
      <c r="F279" s="95" t="s">
        <v>2498</v>
      </c>
      <c r="G279" s="105">
        <v>44741</v>
      </c>
      <c r="H279" s="95" t="s">
        <v>2459</v>
      </c>
      <c r="I279" s="98">
        <v>1.8199999999992615</v>
      </c>
      <c r="J279" s="96" t="s">
        <v>2650</v>
      </c>
      <c r="K279" s="96" t="s">
        <v>134</v>
      </c>
      <c r="L279" s="97">
        <v>7.2027000000000008E-2</v>
      </c>
      <c r="M279" s="97">
        <v>8.1199999999512648E-2</v>
      </c>
      <c r="N279" s="98">
        <v>10874.861549000001</v>
      </c>
      <c r="O279" s="106">
        <v>101.59</v>
      </c>
      <c r="P279" s="98">
        <v>27.085821561000003</v>
      </c>
      <c r="Q279" s="99">
        <f t="shared" si="6"/>
        <v>3.6477911768687178E-4</v>
      </c>
      <c r="R279" s="99">
        <f>P279/'סכום נכסי הקרן'!$C$42</f>
        <v>1.3600529835734692E-5</v>
      </c>
    </row>
    <row r="280" spans="2:18">
      <c r="B280" s="93" t="s">
        <v>2836</v>
      </c>
      <c r="C280" s="96" t="s">
        <v>2471</v>
      </c>
      <c r="D280" s="95">
        <v>9261</v>
      </c>
      <c r="E280" s="95"/>
      <c r="F280" s="95" t="s">
        <v>2498</v>
      </c>
      <c r="G280" s="105">
        <v>44833</v>
      </c>
      <c r="H280" s="95" t="s">
        <v>2459</v>
      </c>
      <c r="I280" s="98">
        <v>1.8200000000358458</v>
      </c>
      <c r="J280" s="96" t="s">
        <v>2650</v>
      </c>
      <c r="K280" s="96" t="s">
        <v>134</v>
      </c>
      <c r="L280" s="97">
        <v>7.2027000000000008E-2</v>
      </c>
      <c r="M280" s="97">
        <v>8.1199999999761033E-2</v>
      </c>
      <c r="N280" s="98">
        <v>8064.5040890000018</v>
      </c>
      <c r="O280" s="106">
        <v>101.59</v>
      </c>
      <c r="P280" s="98">
        <v>20.086114904000002</v>
      </c>
      <c r="Q280" s="99">
        <f t="shared" si="6"/>
        <v>2.7051035745536138E-4</v>
      </c>
      <c r="R280" s="99">
        <f>P280/'סכום נכסי הקרן'!$C$42</f>
        <v>1.0085786189671755E-5</v>
      </c>
    </row>
    <row r="281" spans="2:18">
      <c r="B281" s="93" t="s">
        <v>2836</v>
      </c>
      <c r="C281" s="96" t="s">
        <v>2471</v>
      </c>
      <c r="D281" s="95">
        <v>9285</v>
      </c>
      <c r="E281" s="95"/>
      <c r="F281" s="95" t="s">
        <v>2498</v>
      </c>
      <c r="G281" s="105">
        <v>44861</v>
      </c>
      <c r="H281" s="95" t="s">
        <v>2459</v>
      </c>
      <c r="I281" s="98">
        <v>1.8299999999172869</v>
      </c>
      <c r="J281" s="96" t="s">
        <v>2650</v>
      </c>
      <c r="K281" s="96" t="s">
        <v>134</v>
      </c>
      <c r="L281" s="97">
        <v>7.1577000000000002E-2</v>
      </c>
      <c r="M281" s="97">
        <v>8.0699999996408214E-2</v>
      </c>
      <c r="N281" s="98">
        <v>3543.4941260000005</v>
      </c>
      <c r="O281" s="106">
        <v>101.59</v>
      </c>
      <c r="P281" s="98">
        <v>8.8257172310000023</v>
      </c>
      <c r="Q281" s="99">
        <f t="shared" si="6"/>
        <v>1.18860612635563E-4</v>
      </c>
      <c r="R281" s="99">
        <f>P281/'סכום נכסי הקרן'!$C$42</f>
        <v>4.4316333640330482E-6</v>
      </c>
    </row>
    <row r="282" spans="2:18">
      <c r="B282" s="93" t="s">
        <v>2836</v>
      </c>
      <c r="C282" s="96" t="s">
        <v>2471</v>
      </c>
      <c r="D282" s="95">
        <v>9374</v>
      </c>
      <c r="E282" s="95"/>
      <c r="F282" s="95" t="s">
        <v>2498</v>
      </c>
      <c r="G282" s="105">
        <v>44910</v>
      </c>
      <c r="H282" s="95" t="s">
        <v>2459</v>
      </c>
      <c r="I282" s="98">
        <v>1.8299999999260683</v>
      </c>
      <c r="J282" s="96" t="s">
        <v>2650</v>
      </c>
      <c r="K282" s="96" t="s">
        <v>134</v>
      </c>
      <c r="L282" s="97">
        <v>7.1577000000000002E-2</v>
      </c>
      <c r="M282" s="97">
        <v>8.0699999996632008E-2</v>
      </c>
      <c r="N282" s="98">
        <v>2443.7890780000007</v>
      </c>
      <c r="O282" s="106">
        <v>101.59</v>
      </c>
      <c r="P282" s="98">
        <v>6.0867016150000008</v>
      </c>
      <c r="Q282" s="99">
        <f t="shared" si="6"/>
        <v>8.1972837329028929E-5</v>
      </c>
      <c r="R282" s="99">
        <f>P282/'סכום נכסי הקרן'!$C$42</f>
        <v>3.0562989100990647E-6</v>
      </c>
    </row>
    <row r="283" spans="2:18">
      <c r="B283" s="93" t="s">
        <v>2836</v>
      </c>
      <c r="C283" s="96" t="s">
        <v>2471</v>
      </c>
      <c r="D283" s="95">
        <v>9557</v>
      </c>
      <c r="E283" s="95"/>
      <c r="F283" s="95" t="s">
        <v>2498</v>
      </c>
      <c r="G283" s="105">
        <v>45048</v>
      </c>
      <c r="H283" s="95" t="s">
        <v>2459</v>
      </c>
      <c r="I283" s="98">
        <v>1.8299999999328573</v>
      </c>
      <c r="J283" s="96" t="s">
        <v>2650</v>
      </c>
      <c r="K283" s="96" t="s">
        <v>134</v>
      </c>
      <c r="L283" s="97">
        <v>7.0323999999999998E-2</v>
      </c>
      <c r="M283" s="97">
        <v>7.9599999997446366E-2</v>
      </c>
      <c r="N283" s="98">
        <v>3665.6837180000007</v>
      </c>
      <c r="O283" s="106">
        <v>101.09</v>
      </c>
      <c r="P283" s="98">
        <v>9.0851168670000018</v>
      </c>
      <c r="Q283" s="99">
        <f t="shared" si="6"/>
        <v>1.223540850464062E-4</v>
      </c>
      <c r="R283" s="99">
        <f>P283/'סכום נכסי הקרן'!$C$42</f>
        <v>4.5618849970083069E-6</v>
      </c>
    </row>
    <row r="284" spans="2:18">
      <c r="B284" s="93" t="s">
        <v>2837</v>
      </c>
      <c r="C284" s="96" t="s">
        <v>2460</v>
      </c>
      <c r="D284" s="95">
        <v>6211</v>
      </c>
      <c r="E284" s="95"/>
      <c r="F284" s="95" t="s">
        <v>345</v>
      </c>
      <c r="G284" s="105">
        <v>43186</v>
      </c>
      <c r="H284" s="95" t="s">
        <v>258</v>
      </c>
      <c r="I284" s="98">
        <v>3.5700000000180627</v>
      </c>
      <c r="J284" s="96" t="s">
        <v>466</v>
      </c>
      <c r="K284" s="96" t="s">
        <v>130</v>
      </c>
      <c r="L284" s="97">
        <v>4.8000000000000001E-2</v>
      </c>
      <c r="M284" s="97">
        <v>5.8700000000294635E-2</v>
      </c>
      <c r="N284" s="98">
        <v>45985.420291000009</v>
      </c>
      <c r="O284" s="106">
        <v>97.94</v>
      </c>
      <c r="P284" s="98">
        <v>166.64105310700003</v>
      </c>
      <c r="Q284" s="99">
        <f t="shared" si="6"/>
        <v>2.244243401880344E-3</v>
      </c>
      <c r="R284" s="99">
        <f>P284/'סכום נכסי הקרן'!$C$42</f>
        <v>8.3675018294565191E-5</v>
      </c>
    </row>
    <row r="285" spans="2:18">
      <c r="B285" s="93" t="s">
        <v>2837</v>
      </c>
      <c r="C285" s="96" t="s">
        <v>2460</v>
      </c>
      <c r="D285" s="95">
        <v>6831</v>
      </c>
      <c r="E285" s="95"/>
      <c r="F285" s="95" t="s">
        <v>345</v>
      </c>
      <c r="G285" s="105">
        <v>43552</v>
      </c>
      <c r="H285" s="95" t="s">
        <v>258</v>
      </c>
      <c r="I285" s="98">
        <v>3.560000000009357</v>
      </c>
      <c r="J285" s="96" t="s">
        <v>466</v>
      </c>
      <c r="K285" s="96" t="s">
        <v>130</v>
      </c>
      <c r="L285" s="97">
        <v>4.5999999999999999E-2</v>
      </c>
      <c r="M285" s="97">
        <v>6.3300000000052939E-2</v>
      </c>
      <c r="N285" s="98">
        <v>22934.180472000004</v>
      </c>
      <c r="O285" s="106">
        <v>95.72</v>
      </c>
      <c r="P285" s="98">
        <v>81.224607429000031</v>
      </c>
      <c r="Q285" s="99">
        <f t="shared" si="6"/>
        <v>1.0938948470027232E-3</v>
      </c>
      <c r="R285" s="99">
        <f>P285/'סכום נכסי הקרן'!$C$42</f>
        <v>4.0785090983711237E-5</v>
      </c>
    </row>
    <row r="286" spans="2:18">
      <c r="B286" s="93" t="s">
        <v>2837</v>
      </c>
      <c r="C286" s="96" t="s">
        <v>2460</v>
      </c>
      <c r="D286" s="95">
        <v>7598</v>
      </c>
      <c r="E286" s="95"/>
      <c r="F286" s="95" t="s">
        <v>345</v>
      </c>
      <c r="G286" s="105">
        <v>43942</v>
      </c>
      <c r="H286" s="95" t="s">
        <v>258</v>
      </c>
      <c r="I286" s="98">
        <v>3.4700000000048874</v>
      </c>
      <c r="J286" s="96" t="s">
        <v>466</v>
      </c>
      <c r="K286" s="96" t="s">
        <v>130</v>
      </c>
      <c r="L286" s="97">
        <v>5.4400000000000004E-2</v>
      </c>
      <c r="M286" s="97">
        <v>7.5700000000048881E-2</v>
      </c>
      <c r="N286" s="98">
        <v>23305.061947000002</v>
      </c>
      <c r="O286" s="106">
        <v>94.91</v>
      </c>
      <c r="P286" s="98">
        <v>81.839690180000019</v>
      </c>
      <c r="Q286" s="99">
        <f t="shared" si="6"/>
        <v>1.1021784924778618E-3</v>
      </c>
      <c r="R286" s="99">
        <f>P286/'סכום נכסי הקרן'!$C$42</f>
        <v>4.1093940810827661E-5</v>
      </c>
    </row>
    <row r="287" spans="2:18">
      <c r="B287" s="93" t="s">
        <v>2838</v>
      </c>
      <c r="C287" s="96" t="s">
        <v>2471</v>
      </c>
      <c r="D287" s="95">
        <v>9047</v>
      </c>
      <c r="E287" s="95"/>
      <c r="F287" s="95" t="s">
        <v>2546</v>
      </c>
      <c r="G287" s="105">
        <v>44677</v>
      </c>
      <c r="H287" s="95" t="s">
        <v>2459</v>
      </c>
      <c r="I287" s="98">
        <v>2.9999999998863411</v>
      </c>
      <c r="J287" s="96" t="s">
        <v>2650</v>
      </c>
      <c r="K287" s="96" t="s">
        <v>2448</v>
      </c>
      <c r="L287" s="97">
        <v>0.1114</v>
      </c>
      <c r="M287" s="97">
        <v>0.11889999999680052</v>
      </c>
      <c r="N287" s="98">
        <v>51346.438825000005</v>
      </c>
      <c r="O287" s="106">
        <v>99.71</v>
      </c>
      <c r="P287" s="98">
        <v>17.596593267000003</v>
      </c>
      <c r="Q287" s="99">
        <f t="shared" si="6"/>
        <v>2.3698264982566865E-4</v>
      </c>
      <c r="R287" s="99">
        <f>P287/'סכום נכסי הקרן'!$C$42</f>
        <v>8.8357294681330686E-6</v>
      </c>
    </row>
    <row r="288" spans="2:18">
      <c r="B288" s="93" t="s">
        <v>2838</v>
      </c>
      <c r="C288" s="96" t="s">
        <v>2471</v>
      </c>
      <c r="D288" s="95">
        <v>9048</v>
      </c>
      <c r="E288" s="95"/>
      <c r="F288" s="95" t="s">
        <v>2546</v>
      </c>
      <c r="G288" s="105">
        <v>44677</v>
      </c>
      <c r="H288" s="95" t="s">
        <v>2459</v>
      </c>
      <c r="I288" s="98">
        <v>3.1900000000095723</v>
      </c>
      <c r="J288" s="96" t="s">
        <v>2650</v>
      </c>
      <c r="K288" s="96" t="s">
        <v>2448</v>
      </c>
      <c r="L288" s="97">
        <v>7.22E-2</v>
      </c>
      <c r="M288" s="97">
        <v>7.6700000000393509E-2</v>
      </c>
      <c r="N288" s="98">
        <v>164839.12400100002</v>
      </c>
      <c r="O288" s="106">
        <v>99.58</v>
      </c>
      <c r="P288" s="98">
        <v>56.417252534000006</v>
      </c>
      <c r="Q288" s="99">
        <f t="shared" si="6"/>
        <v>7.5980104776671024E-4</v>
      </c>
      <c r="R288" s="99">
        <f>P288/'סכום נכסי הקרן'!$C$42</f>
        <v>2.8328641411551744E-5</v>
      </c>
    </row>
    <row r="289" spans="2:18">
      <c r="B289" s="93" t="s">
        <v>2838</v>
      </c>
      <c r="C289" s="96" t="s">
        <v>2471</v>
      </c>
      <c r="D289" s="95">
        <v>9074</v>
      </c>
      <c r="E289" s="95"/>
      <c r="F289" s="95" t="s">
        <v>2546</v>
      </c>
      <c r="G289" s="105">
        <v>44684</v>
      </c>
      <c r="H289" s="95" t="s">
        <v>2459</v>
      </c>
      <c r="I289" s="98">
        <v>3.1300000001715178</v>
      </c>
      <c r="J289" s="96" t="s">
        <v>2650</v>
      </c>
      <c r="K289" s="96" t="s">
        <v>2448</v>
      </c>
      <c r="L289" s="97">
        <v>6.9099999999999995E-2</v>
      </c>
      <c r="M289" s="97">
        <v>8.4900000013196364E-2</v>
      </c>
      <c r="N289" s="98">
        <v>8338.7058719999986</v>
      </c>
      <c r="O289" s="106">
        <v>99.68</v>
      </c>
      <c r="P289" s="98">
        <v>2.8568420270000008</v>
      </c>
      <c r="Q289" s="99">
        <f t="shared" si="6"/>
        <v>3.8474606045560902E-5</v>
      </c>
      <c r="R289" s="99">
        <f>P289/'סכום נכסי הקרן'!$C$42</f>
        <v>1.4344983088916053E-6</v>
      </c>
    </row>
    <row r="290" spans="2:18">
      <c r="B290" s="93" t="s">
        <v>2838</v>
      </c>
      <c r="C290" s="96" t="s">
        <v>2471</v>
      </c>
      <c r="D290" s="95">
        <v>9220</v>
      </c>
      <c r="E290" s="95"/>
      <c r="F290" s="95" t="s">
        <v>2546</v>
      </c>
      <c r="G290" s="105">
        <v>44811</v>
      </c>
      <c r="H290" s="95" t="s">
        <v>2459</v>
      </c>
      <c r="I290" s="98">
        <v>3.160000000690705</v>
      </c>
      <c r="J290" s="96" t="s">
        <v>2650</v>
      </c>
      <c r="K290" s="96" t="s">
        <v>2448</v>
      </c>
      <c r="L290" s="97">
        <v>7.2400000000000006E-2</v>
      </c>
      <c r="M290" s="97">
        <v>8.2000000012773314E-2</v>
      </c>
      <c r="N290" s="98">
        <v>12339.641360000003</v>
      </c>
      <c r="O290" s="106">
        <v>99.68</v>
      </c>
      <c r="P290" s="98">
        <v>4.2275629630000013</v>
      </c>
      <c r="Q290" s="99">
        <f t="shared" si="6"/>
        <v>5.6934831536706869E-5</v>
      </c>
      <c r="R290" s="99">
        <f>P290/'סכום נכסי הקרן'!$C$42</f>
        <v>2.1227746805183374E-6</v>
      </c>
    </row>
    <row r="291" spans="2:18">
      <c r="B291" s="93" t="s">
        <v>2838</v>
      </c>
      <c r="C291" s="96" t="s">
        <v>2471</v>
      </c>
      <c r="D291" s="95">
        <v>9599</v>
      </c>
      <c r="E291" s="95"/>
      <c r="F291" s="95" t="s">
        <v>2546</v>
      </c>
      <c r="G291" s="105">
        <v>45089</v>
      </c>
      <c r="H291" s="95" t="s">
        <v>2459</v>
      </c>
      <c r="I291" s="98">
        <v>3.1799999998758794</v>
      </c>
      <c r="J291" s="96" t="s">
        <v>2650</v>
      </c>
      <c r="K291" s="96" t="s">
        <v>2448</v>
      </c>
      <c r="L291" s="97">
        <v>6.9199999999999998E-2</v>
      </c>
      <c r="M291" s="97">
        <v>7.7299999999379393E-2</v>
      </c>
      <c r="N291" s="98">
        <v>11758.182861000001</v>
      </c>
      <c r="O291" s="106">
        <v>99.68</v>
      </c>
      <c r="P291" s="98">
        <v>4.0283554250000009</v>
      </c>
      <c r="Q291" s="99">
        <f t="shared" si="6"/>
        <v>5.4251998018640549E-5</v>
      </c>
      <c r="R291" s="99">
        <f>P291/'סכום נכסי הקרן'!$C$42</f>
        <v>2.0227471418309625E-6</v>
      </c>
    </row>
    <row r="292" spans="2:18">
      <c r="B292" s="93" t="s">
        <v>2839</v>
      </c>
      <c r="C292" s="96" t="s">
        <v>2471</v>
      </c>
      <c r="D292" s="95">
        <v>9040</v>
      </c>
      <c r="E292" s="95"/>
      <c r="F292" s="95" t="s">
        <v>2610</v>
      </c>
      <c r="G292" s="105">
        <v>44665</v>
      </c>
      <c r="H292" s="95" t="s">
        <v>2459</v>
      </c>
      <c r="I292" s="98">
        <v>4.1200000000028858</v>
      </c>
      <c r="J292" s="96" t="s">
        <v>2650</v>
      </c>
      <c r="K292" s="96" t="s">
        <v>132</v>
      </c>
      <c r="L292" s="97">
        <v>6.8680000000000005E-2</v>
      </c>
      <c r="M292" s="97">
        <v>7.2700000000064935E-2</v>
      </c>
      <c r="N292" s="98">
        <v>30593.30000000001</v>
      </c>
      <c r="O292" s="106">
        <v>101.45</v>
      </c>
      <c r="P292" s="98">
        <v>124.72178999700003</v>
      </c>
      <c r="Q292" s="99">
        <f t="shared" si="6"/>
        <v>1.6796944633549922E-3</v>
      </c>
      <c r="R292" s="99">
        <f>P292/'סכום נכסי הקרן'!$C$42</f>
        <v>6.2626212839814979E-5</v>
      </c>
    </row>
    <row r="293" spans="2:18">
      <c r="B293" s="93" t="s">
        <v>2840</v>
      </c>
      <c r="C293" s="96" t="s">
        <v>2471</v>
      </c>
      <c r="D293" s="95">
        <v>4623</v>
      </c>
      <c r="E293" s="95"/>
      <c r="F293" s="95" t="s">
        <v>2651</v>
      </c>
      <c r="G293" s="105">
        <v>42354</v>
      </c>
      <c r="H293" s="95" t="s">
        <v>2652</v>
      </c>
      <c r="I293" s="98">
        <v>2.2200000000000002</v>
      </c>
      <c r="J293" s="96" t="s">
        <v>2653</v>
      </c>
      <c r="K293" s="96" t="s">
        <v>130</v>
      </c>
      <c r="L293" s="97">
        <v>5.0199999999999995E-2</v>
      </c>
      <c r="M293" s="97">
        <v>6.6900000000000001E-2</v>
      </c>
      <c r="N293" s="98">
        <v>159185.93000000005</v>
      </c>
      <c r="O293" s="106">
        <v>99.07</v>
      </c>
      <c r="P293" s="98">
        <v>583.51035000000013</v>
      </c>
      <c r="Q293" s="99">
        <f t="shared" si="6"/>
        <v>7.8584432137231916E-3</v>
      </c>
      <c r="R293" s="99">
        <f>P293/'סכום נכסי הקרן'!$C$42</f>
        <v>2.9299646336228752E-4</v>
      </c>
    </row>
    <row r="294" spans="2:18">
      <c r="B294" s="93" t="s">
        <v>2841</v>
      </c>
      <c r="C294" s="96" t="s">
        <v>2471</v>
      </c>
      <c r="D294" s="95" t="s">
        <v>2654</v>
      </c>
      <c r="E294" s="95"/>
      <c r="F294" s="95" t="s">
        <v>2651</v>
      </c>
      <c r="G294" s="105">
        <v>43185</v>
      </c>
      <c r="H294" s="95" t="s">
        <v>2652</v>
      </c>
      <c r="I294" s="98">
        <v>4.0900000000521501</v>
      </c>
      <c r="J294" s="96" t="s">
        <v>2653</v>
      </c>
      <c r="K294" s="96" t="s">
        <v>138</v>
      </c>
      <c r="L294" s="97">
        <v>4.2199999999999994E-2</v>
      </c>
      <c r="M294" s="97">
        <v>7.2400000000765366E-2</v>
      </c>
      <c r="N294" s="98">
        <v>10748.078556999999</v>
      </c>
      <c r="O294" s="106">
        <v>88.89</v>
      </c>
      <c r="P294" s="98">
        <v>26.653657729000006</v>
      </c>
      <c r="Q294" s="99">
        <f t="shared" si="6"/>
        <v>3.5895893826281015E-4</v>
      </c>
      <c r="R294" s="99">
        <f>P294/'סכום נכסי הקרן'!$C$42</f>
        <v>1.3383528587395065E-5</v>
      </c>
    </row>
    <row r="295" spans="2:18">
      <c r="B295" s="93" t="s">
        <v>2842</v>
      </c>
      <c r="C295" s="96" t="s">
        <v>2471</v>
      </c>
      <c r="D295" s="95">
        <v>6812</v>
      </c>
      <c r="E295" s="95"/>
      <c r="F295" s="95" t="s">
        <v>455</v>
      </c>
      <c r="G295" s="105">
        <v>43536</v>
      </c>
      <c r="H295" s="95"/>
      <c r="I295" s="98">
        <v>2.6400000000350472</v>
      </c>
      <c r="J295" s="96" t="s">
        <v>2653</v>
      </c>
      <c r="K295" s="96" t="s">
        <v>130</v>
      </c>
      <c r="L295" s="97">
        <v>7.4524999999999994E-2</v>
      </c>
      <c r="M295" s="97">
        <v>7.3300000000644419E-2</v>
      </c>
      <c r="N295" s="98">
        <v>9397.8708570000017</v>
      </c>
      <c r="O295" s="106">
        <v>101.75</v>
      </c>
      <c r="P295" s="98">
        <v>35.380634784000002</v>
      </c>
      <c r="Q295" s="99">
        <f t="shared" si="6"/>
        <v>4.7648976460407848E-4</v>
      </c>
      <c r="R295" s="99">
        <f>P295/'סכום נכסי הקרן'!$C$42</f>
        <v>1.7765581815686267E-5</v>
      </c>
    </row>
    <row r="296" spans="2:18">
      <c r="B296" s="93" t="s">
        <v>2842</v>
      </c>
      <c r="C296" s="96" t="s">
        <v>2471</v>
      </c>
      <c r="D296" s="95">
        <v>6872</v>
      </c>
      <c r="E296" s="95"/>
      <c r="F296" s="95" t="s">
        <v>455</v>
      </c>
      <c r="G296" s="105">
        <v>43570</v>
      </c>
      <c r="H296" s="95"/>
      <c r="I296" s="98">
        <v>2.6400000000280155</v>
      </c>
      <c r="J296" s="96" t="s">
        <v>2653</v>
      </c>
      <c r="K296" s="96" t="s">
        <v>130</v>
      </c>
      <c r="L296" s="97">
        <v>7.4524999999999994E-2</v>
      </c>
      <c r="M296" s="97">
        <v>7.3200000000840454E-2</v>
      </c>
      <c r="N296" s="98">
        <v>7582.8562930000016</v>
      </c>
      <c r="O296" s="106">
        <v>101.78</v>
      </c>
      <c r="P296" s="98">
        <v>28.555975580000002</v>
      </c>
      <c r="Q296" s="99">
        <f t="shared" si="6"/>
        <v>3.8457846121820485E-4</v>
      </c>
      <c r="R296" s="99">
        <f>P296/'סכום נכסי הקרן'!$C$42</f>
        <v>1.4338734270608646E-5</v>
      </c>
    </row>
    <row r="297" spans="2:18">
      <c r="B297" s="93" t="s">
        <v>2842</v>
      </c>
      <c r="C297" s="96" t="s">
        <v>2471</v>
      </c>
      <c r="D297" s="95">
        <v>7258</v>
      </c>
      <c r="E297" s="95"/>
      <c r="F297" s="95" t="s">
        <v>455</v>
      </c>
      <c r="G297" s="105">
        <v>43774</v>
      </c>
      <c r="H297" s="95"/>
      <c r="I297" s="98">
        <v>2.6399999999969332</v>
      </c>
      <c r="J297" s="96" t="s">
        <v>2653</v>
      </c>
      <c r="K297" s="96" t="s">
        <v>130</v>
      </c>
      <c r="L297" s="97">
        <v>7.4524999999999994E-2</v>
      </c>
      <c r="M297" s="97">
        <v>7.1500000000172564E-2</v>
      </c>
      <c r="N297" s="98">
        <v>6925.1144040000008</v>
      </c>
      <c r="O297" s="106">
        <v>101.78</v>
      </c>
      <c r="P297" s="98">
        <v>26.079011696999999</v>
      </c>
      <c r="Q297" s="99">
        <f t="shared" si="6"/>
        <v>3.512198755187416E-4</v>
      </c>
      <c r="R297" s="99">
        <f>P297/'סכום נכסי הקרן'!$C$42</f>
        <v>1.3094983139895849E-5</v>
      </c>
    </row>
    <row r="298" spans="2:18">
      <c r="B298" s="93" t="s">
        <v>2843</v>
      </c>
      <c r="C298" s="96" t="s">
        <v>2471</v>
      </c>
      <c r="D298" s="95">
        <v>6861</v>
      </c>
      <c r="E298" s="95"/>
      <c r="F298" s="95" t="s">
        <v>455</v>
      </c>
      <c r="G298" s="105">
        <v>43563</v>
      </c>
      <c r="H298" s="95"/>
      <c r="I298" s="98">
        <v>0.74999999999999989</v>
      </c>
      <c r="J298" s="96" t="s">
        <v>1167</v>
      </c>
      <c r="K298" s="96" t="s">
        <v>130</v>
      </c>
      <c r="L298" s="97">
        <v>7.8602999999999992E-2</v>
      </c>
      <c r="M298" s="97">
        <v>6.8900000000029035E-2</v>
      </c>
      <c r="N298" s="98">
        <v>51321.329729000005</v>
      </c>
      <c r="O298" s="106">
        <v>101.59</v>
      </c>
      <c r="P298" s="98">
        <v>192.90815699600003</v>
      </c>
      <c r="Q298" s="99">
        <f t="shared" si="6"/>
        <v>2.597996414660107E-3</v>
      </c>
      <c r="R298" s="99">
        <f>P298/'סכום נכסי הקרן'!$C$42</f>
        <v>9.6864447654724405E-5</v>
      </c>
    </row>
    <row r="299" spans="2:18">
      <c r="B299" s="93" t="s">
        <v>2844</v>
      </c>
      <c r="C299" s="96" t="s">
        <v>2471</v>
      </c>
      <c r="D299" s="95">
        <v>6932</v>
      </c>
      <c r="E299" s="95"/>
      <c r="F299" s="95" t="s">
        <v>455</v>
      </c>
      <c r="G299" s="105">
        <v>43098</v>
      </c>
      <c r="H299" s="95"/>
      <c r="I299" s="98">
        <v>1.790000000022907</v>
      </c>
      <c r="J299" s="96" t="s">
        <v>2653</v>
      </c>
      <c r="K299" s="96" t="s">
        <v>130</v>
      </c>
      <c r="L299" s="97">
        <v>7.9162999999999997E-2</v>
      </c>
      <c r="M299" s="97">
        <v>6.8000000001008767E-2</v>
      </c>
      <c r="N299" s="98">
        <v>12605.690683000001</v>
      </c>
      <c r="O299" s="106">
        <v>102.02</v>
      </c>
      <c r="P299" s="98">
        <v>47.583204729000002</v>
      </c>
      <c r="Q299" s="99">
        <f t="shared" si="6"/>
        <v>6.4082824287488857E-4</v>
      </c>
      <c r="R299" s="99">
        <f>P299/'סכום נכסי הקרן'!$C$42</f>
        <v>2.3892825039077151E-5</v>
      </c>
    </row>
    <row r="300" spans="2:18">
      <c r="B300" s="93" t="s">
        <v>2844</v>
      </c>
      <c r="C300" s="96" t="s">
        <v>2471</v>
      </c>
      <c r="D300" s="95">
        <v>9335</v>
      </c>
      <c r="E300" s="95"/>
      <c r="F300" s="95" t="s">
        <v>455</v>
      </c>
      <c r="G300" s="105">
        <v>44064</v>
      </c>
      <c r="H300" s="95"/>
      <c r="I300" s="98">
        <v>2.5499999999964196</v>
      </c>
      <c r="J300" s="96" t="s">
        <v>2653</v>
      </c>
      <c r="K300" s="96" t="s">
        <v>130</v>
      </c>
      <c r="L300" s="97">
        <v>8.666299999999999E-2</v>
      </c>
      <c r="M300" s="97">
        <v>0.10259999999989738</v>
      </c>
      <c r="N300" s="98">
        <v>46573.121309000002</v>
      </c>
      <c r="O300" s="106">
        <v>97.25</v>
      </c>
      <c r="P300" s="98">
        <v>167.58173907200003</v>
      </c>
      <c r="Q300" s="99">
        <f t="shared" si="6"/>
        <v>2.2569121184470662E-3</v>
      </c>
      <c r="R300" s="99">
        <f>P300/'סכום נכסי הקרן'!$C$42</f>
        <v>8.4147362377030122E-5</v>
      </c>
    </row>
    <row r="301" spans="2:18">
      <c r="B301" s="93" t="s">
        <v>2844</v>
      </c>
      <c r="C301" s="96" t="s">
        <v>2471</v>
      </c>
      <c r="D301" s="95" t="s">
        <v>2655</v>
      </c>
      <c r="E301" s="95"/>
      <c r="F301" s="95" t="s">
        <v>455</v>
      </c>
      <c r="G301" s="105">
        <v>42817</v>
      </c>
      <c r="H301" s="95"/>
      <c r="I301" s="98">
        <v>1.8300000000024184</v>
      </c>
      <c r="J301" s="96" t="s">
        <v>2653</v>
      </c>
      <c r="K301" s="96" t="s">
        <v>130</v>
      </c>
      <c r="L301" s="97">
        <v>5.7820000000000003E-2</v>
      </c>
      <c r="M301" s="97">
        <v>8.3099999998960325E-2</v>
      </c>
      <c r="N301" s="98">
        <v>4651.5914310000007</v>
      </c>
      <c r="O301" s="106">
        <v>96.12</v>
      </c>
      <c r="P301" s="98">
        <v>16.543106011999999</v>
      </c>
      <c r="Q301" s="99">
        <f t="shared" si="6"/>
        <v>2.2279477848834164E-4</v>
      </c>
      <c r="R301" s="99">
        <f>P301/'סכום נכסי הקרן'!$C$42</f>
        <v>8.3067447810366953E-6</v>
      </c>
    </row>
    <row r="302" spans="2:18">
      <c r="B302" s="93" t="s">
        <v>2844</v>
      </c>
      <c r="C302" s="96" t="s">
        <v>2471</v>
      </c>
      <c r="D302" s="95">
        <v>7291</v>
      </c>
      <c r="E302" s="95"/>
      <c r="F302" s="95" t="s">
        <v>455</v>
      </c>
      <c r="G302" s="105">
        <v>43798</v>
      </c>
      <c r="H302" s="95"/>
      <c r="I302" s="98">
        <v>1.7899999999639016</v>
      </c>
      <c r="J302" s="96" t="s">
        <v>2653</v>
      </c>
      <c r="K302" s="96" t="s">
        <v>130</v>
      </c>
      <c r="L302" s="97">
        <v>7.9162999999999997E-2</v>
      </c>
      <c r="M302" s="97">
        <v>7.7499999998195082E-2</v>
      </c>
      <c r="N302" s="98">
        <v>741.51123400000006</v>
      </c>
      <c r="O302" s="106">
        <v>100.97</v>
      </c>
      <c r="P302" s="98">
        <v>2.7702043900000004</v>
      </c>
      <c r="Q302" s="99">
        <f t="shared" si="6"/>
        <v>3.7307811059772451E-5</v>
      </c>
      <c r="R302" s="99">
        <f>P302/'סכום נכסי הקרן'!$C$42</f>
        <v>1.3909951881070885E-6</v>
      </c>
    </row>
    <row r="303" spans="2:18">
      <c r="B303" s="93" t="s">
        <v>2845</v>
      </c>
      <c r="C303" s="96" t="s">
        <v>2471</v>
      </c>
      <c r="D303" s="95" t="s">
        <v>2656</v>
      </c>
      <c r="E303" s="95"/>
      <c r="F303" s="95" t="s">
        <v>455</v>
      </c>
      <c r="G303" s="105">
        <v>43083</v>
      </c>
      <c r="H303" s="95"/>
      <c r="I303" s="98">
        <v>0.770000000267411</v>
      </c>
      <c r="J303" s="96" t="s">
        <v>2653</v>
      </c>
      <c r="K303" s="96" t="s">
        <v>138</v>
      </c>
      <c r="L303" s="97">
        <v>7.145E-2</v>
      </c>
      <c r="M303" s="97">
        <v>7.0300000001877569E-2</v>
      </c>
      <c r="N303" s="98">
        <v>1257.2491200000002</v>
      </c>
      <c r="O303" s="106">
        <v>100.22</v>
      </c>
      <c r="P303" s="98">
        <v>3.5151898780000002</v>
      </c>
      <c r="Q303" s="99">
        <f t="shared" si="6"/>
        <v>4.7340925558077159E-5</v>
      </c>
      <c r="R303" s="99">
        <f>P303/'סכום נכסי הקרן'!$C$42</f>
        <v>1.7650727228761423E-6</v>
      </c>
    </row>
    <row r="304" spans="2:18">
      <c r="B304" s="93" t="s">
        <v>2845</v>
      </c>
      <c r="C304" s="96" t="s">
        <v>2471</v>
      </c>
      <c r="D304" s="95" t="s">
        <v>2657</v>
      </c>
      <c r="E304" s="95"/>
      <c r="F304" s="95" t="s">
        <v>455</v>
      </c>
      <c r="G304" s="105">
        <v>43083</v>
      </c>
      <c r="H304" s="95"/>
      <c r="I304" s="98">
        <v>5.2200000005106055</v>
      </c>
      <c r="J304" s="96" t="s">
        <v>2653</v>
      </c>
      <c r="K304" s="96" t="s">
        <v>138</v>
      </c>
      <c r="L304" s="97">
        <v>7.195E-2</v>
      </c>
      <c r="M304" s="97">
        <v>7.3000000005891602E-2</v>
      </c>
      <c r="N304" s="98">
        <v>2725.5640050000006</v>
      </c>
      <c r="O304" s="106">
        <v>100.45</v>
      </c>
      <c r="P304" s="98">
        <v>7.637995655000001</v>
      </c>
      <c r="Q304" s="99">
        <f t="shared" si="6"/>
        <v>1.0286493653708451E-4</v>
      </c>
      <c r="R304" s="99">
        <f>P304/'סכום נכסי הקרן'!$C$42</f>
        <v>3.8352459628034334E-6</v>
      </c>
    </row>
    <row r="305" spans="2:18">
      <c r="B305" s="93" t="s">
        <v>2845</v>
      </c>
      <c r="C305" s="96" t="s">
        <v>2471</v>
      </c>
      <c r="D305" s="95" t="s">
        <v>2658</v>
      </c>
      <c r="E305" s="95"/>
      <c r="F305" s="95" t="s">
        <v>455</v>
      </c>
      <c r="G305" s="105">
        <v>43083</v>
      </c>
      <c r="H305" s="95"/>
      <c r="I305" s="98">
        <v>5.5400000000352749</v>
      </c>
      <c r="J305" s="96" t="s">
        <v>2653</v>
      </c>
      <c r="K305" s="96" t="s">
        <v>138</v>
      </c>
      <c r="L305" s="97">
        <v>4.4999999999999998E-2</v>
      </c>
      <c r="M305" s="97">
        <v>6.6600000000308648E-2</v>
      </c>
      <c r="N305" s="98">
        <v>10902.256007</v>
      </c>
      <c r="O305" s="106">
        <v>89.48</v>
      </c>
      <c r="P305" s="98">
        <v>27.215443476000004</v>
      </c>
      <c r="Q305" s="99">
        <f t="shared" si="6"/>
        <v>3.6652480473129448E-4</v>
      </c>
      <c r="R305" s="99">
        <f>P305/'סכום נכסי הקרן'!$C$42</f>
        <v>1.3665616535001035E-5</v>
      </c>
    </row>
    <row r="306" spans="2:18">
      <c r="B306" s="93" t="s">
        <v>2846</v>
      </c>
      <c r="C306" s="96" t="s">
        <v>2471</v>
      </c>
      <c r="D306" s="95">
        <v>9186</v>
      </c>
      <c r="E306" s="95"/>
      <c r="F306" s="95" t="s">
        <v>455</v>
      </c>
      <c r="G306" s="105">
        <v>44778</v>
      </c>
      <c r="H306" s="95"/>
      <c r="I306" s="98">
        <v>3.639999999977674</v>
      </c>
      <c r="J306" s="96" t="s">
        <v>2659</v>
      </c>
      <c r="K306" s="96" t="s">
        <v>132</v>
      </c>
      <c r="L306" s="97">
        <v>7.1870000000000003E-2</v>
      </c>
      <c r="M306" s="97">
        <v>7.2099999999665099E-2</v>
      </c>
      <c r="N306" s="98">
        <v>18321.891286999999</v>
      </c>
      <c r="O306" s="106">
        <v>102.2</v>
      </c>
      <c r="P306" s="98">
        <v>75.246300312000002</v>
      </c>
      <c r="Q306" s="99">
        <f t="shared" si="6"/>
        <v>1.0133818158403079E-3</v>
      </c>
      <c r="R306" s="99">
        <f>P306/'סכום נכסי הקרן'!$C$42</f>
        <v>3.778321990777471E-5</v>
      </c>
    </row>
    <row r="307" spans="2:18">
      <c r="B307" s="93" t="s">
        <v>2846</v>
      </c>
      <c r="C307" s="96" t="s">
        <v>2471</v>
      </c>
      <c r="D307" s="95">
        <v>9187</v>
      </c>
      <c r="E307" s="95"/>
      <c r="F307" s="95" t="s">
        <v>455</v>
      </c>
      <c r="G307" s="105">
        <v>44778</v>
      </c>
      <c r="H307" s="95"/>
      <c r="I307" s="98">
        <v>3.5600000000064154</v>
      </c>
      <c r="J307" s="96" t="s">
        <v>2659</v>
      </c>
      <c r="K307" s="96" t="s">
        <v>130</v>
      </c>
      <c r="L307" s="97">
        <v>8.2722999999999991E-2</v>
      </c>
      <c r="M307" s="97">
        <v>9.0300000000098885E-2</v>
      </c>
      <c r="N307" s="98">
        <v>50452.619404000019</v>
      </c>
      <c r="O307" s="106">
        <v>100.2</v>
      </c>
      <c r="P307" s="98">
        <v>187.04804740500001</v>
      </c>
      <c r="Q307" s="99">
        <f t="shared" si="6"/>
        <v>2.5190752122391589E-3</v>
      </c>
      <c r="R307" s="99">
        <f>P307/'סכום נכסי הקרן'!$C$42</f>
        <v>9.3921926780710048E-5</v>
      </c>
    </row>
    <row r="308" spans="2:18">
      <c r="B308" s="93" t="s">
        <v>2847</v>
      </c>
      <c r="C308" s="96" t="s">
        <v>2471</v>
      </c>
      <c r="D308" s="95" t="s">
        <v>2660</v>
      </c>
      <c r="E308" s="95"/>
      <c r="F308" s="95" t="s">
        <v>455</v>
      </c>
      <c r="G308" s="105">
        <v>42870</v>
      </c>
      <c r="H308" s="95"/>
      <c r="I308" s="98">
        <v>0.9699999999507245</v>
      </c>
      <c r="J308" s="96" t="s">
        <v>2653</v>
      </c>
      <c r="K308" s="96" t="s">
        <v>130</v>
      </c>
      <c r="L308" s="97">
        <v>7.9430000000000001E-2</v>
      </c>
      <c r="M308" s="97">
        <v>9.0699999997864739E-2</v>
      </c>
      <c r="N308" s="98">
        <v>3310.1363580000007</v>
      </c>
      <c r="O308" s="106">
        <v>99.42</v>
      </c>
      <c r="P308" s="98">
        <v>12.176469480000003</v>
      </c>
      <c r="Q308" s="99">
        <f t="shared" si="6"/>
        <v>1.6398696947228712E-4</v>
      </c>
      <c r="R308" s="99">
        <f>P308/'סכום נכסי הקרן'!$C$42</f>
        <v>6.1141374679623634E-6</v>
      </c>
    </row>
    <row r="309" spans="2:18">
      <c r="B309" s="93" t="s">
        <v>2848</v>
      </c>
      <c r="C309" s="96" t="s">
        <v>2471</v>
      </c>
      <c r="D309" s="95">
        <v>8702</v>
      </c>
      <c r="E309" s="95"/>
      <c r="F309" s="95" t="s">
        <v>455</v>
      </c>
      <c r="G309" s="105">
        <v>44497</v>
      </c>
      <c r="H309" s="95"/>
      <c r="I309" s="98">
        <v>5.0000004969226394E-2</v>
      </c>
      <c r="J309" s="96" t="s">
        <v>1167</v>
      </c>
      <c r="K309" s="96" t="s">
        <v>130</v>
      </c>
      <c r="L309" s="97">
        <v>7.0890000000000009E-2</v>
      </c>
      <c r="M309" s="97">
        <v>5.4899999983435893E-2</v>
      </c>
      <c r="N309" s="98">
        <v>40.633134000000005</v>
      </c>
      <c r="O309" s="106">
        <v>100.39</v>
      </c>
      <c r="P309" s="98">
        <v>0.15092892500000005</v>
      </c>
      <c r="Q309" s="99">
        <f t="shared" si="6"/>
        <v>2.0326398433563116E-6</v>
      </c>
      <c r="R309" s="99">
        <f>P309/'סכום נכסי הקרן'!$C$42</f>
        <v>7.5785530186520166E-8</v>
      </c>
    </row>
    <row r="310" spans="2:18">
      <c r="B310" s="93" t="s">
        <v>2848</v>
      </c>
      <c r="C310" s="96" t="s">
        <v>2471</v>
      </c>
      <c r="D310" s="95">
        <v>9118</v>
      </c>
      <c r="E310" s="95"/>
      <c r="F310" s="95" t="s">
        <v>455</v>
      </c>
      <c r="G310" s="105">
        <v>44733</v>
      </c>
      <c r="H310" s="95"/>
      <c r="I310" s="98">
        <v>4.9999999833616728E-2</v>
      </c>
      <c r="J310" s="96" t="s">
        <v>1167</v>
      </c>
      <c r="K310" s="96" t="s">
        <v>130</v>
      </c>
      <c r="L310" s="97">
        <v>7.0890000000000009E-2</v>
      </c>
      <c r="M310" s="97">
        <v>5.489999997371145E-2</v>
      </c>
      <c r="N310" s="98">
        <v>161.80732100000003</v>
      </c>
      <c r="O310" s="106">
        <v>100.39</v>
      </c>
      <c r="P310" s="98">
        <v>0.60102194200000003</v>
      </c>
      <c r="Q310" s="99">
        <f t="shared" si="6"/>
        <v>8.0942811064253321E-6</v>
      </c>
      <c r="R310" s="99">
        <f>P310/'סכום נכסי הקרן'!$C$42</f>
        <v>3.0178951137564887E-7</v>
      </c>
    </row>
    <row r="311" spans="2:18">
      <c r="B311" s="93" t="s">
        <v>2848</v>
      </c>
      <c r="C311" s="96" t="s">
        <v>2471</v>
      </c>
      <c r="D311" s="95">
        <v>9233</v>
      </c>
      <c r="E311" s="95"/>
      <c r="F311" s="95" t="s">
        <v>455</v>
      </c>
      <c r="G311" s="105">
        <v>44819</v>
      </c>
      <c r="H311" s="95"/>
      <c r="I311" s="98">
        <v>4.9999999576171843E-2</v>
      </c>
      <c r="J311" s="96" t="s">
        <v>1167</v>
      </c>
      <c r="K311" s="96" t="s">
        <v>130</v>
      </c>
      <c r="L311" s="97">
        <v>7.0890000000000009E-2</v>
      </c>
      <c r="M311" s="97">
        <v>5.4900000246667989E-2</v>
      </c>
      <c r="N311" s="98">
        <v>31.760557000000002</v>
      </c>
      <c r="O311" s="106">
        <v>100.39</v>
      </c>
      <c r="P311" s="98">
        <v>0.11797234100000001</v>
      </c>
      <c r="Q311" s="99">
        <f t="shared" ref="Q311:Q351" si="7">IFERROR(P311/$P$10,0)</f>
        <v>1.5887960556971921E-6</v>
      </c>
      <c r="R311" s="99">
        <f>P311/'סכום נכסי הקרן'!$C$42</f>
        <v>5.923713039120863E-8</v>
      </c>
    </row>
    <row r="312" spans="2:18">
      <c r="B312" s="93" t="s">
        <v>2848</v>
      </c>
      <c r="C312" s="96" t="s">
        <v>2471</v>
      </c>
      <c r="D312" s="95">
        <v>9276</v>
      </c>
      <c r="E312" s="95"/>
      <c r="F312" s="95" t="s">
        <v>455</v>
      </c>
      <c r="G312" s="105">
        <v>44854</v>
      </c>
      <c r="H312" s="95"/>
      <c r="I312" s="98">
        <v>4.999996820378743E-2</v>
      </c>
      <c r="J312" s="96" t="s">
        <v>1167</v>
      </c>
      <c r="K312" s="96" t="s">
        <v>130</v>
      </c>
      <c r="L312" s="97">
        <v>7.0890000000000009E-2</v>
      </c>
      <c r="M312" s="97">
        <v>5.4899999498326413E-2</v>
      </c>
      <c r="N312" s="98">
        <v>7.6203510000000003</v>
      </c>
      <c r="O312" s="106">
        <v>100.39</v>
      </c>
      <c r="P312" s="98">
        <v>2.830525800000001E-2</v>
      </c>
      <c r="Q312" s="99">
        <f t="shared" si="7"/>
        <v>3.812019146580418E-7</v>
      </c>
      <c r="R312" s="99">
        <f>P312/'סכום נכסי הקרן'!$C$42</f>
        <v>1.4212842134774639E-8</v>
      </c>
    </row>
    <row r="313" spans="2:18">
      <c r="B313" s="93" t="s">
        <v>2848</v>
      </c>
      <c r="C313" s="96" t="s">
        <v>2471</v>
      </c>
      <c r="D313" s="95">
        <v>9430</v>
      </c>
      <c r="E313" s="95"/>
      <c r="F313" s="95" t="s">
        <v>455</v>
      </c>
      <c r="G313" s="105">
        <v>44950</v>
      </c>
      <c r="H313" s="95"/>
      <c r="I313" s="98">
        <v>5.0000004525458296E-2</v>
      </c>
      <c r="J313" s="96" t="s">
        <v>1167</v>
      </c>
      <c r="K313" s="96" t="s">
        <v>130</v>
      </c>
      <c r="L313" s="97">
        <v>7.0890000000000009E-2</v>
      </c>
      <c r="M313" s="97">
        <v>5.4899999719421562E-2</v>
      </c>
      <c r="N313" s="98">
        <v>41.643122000000005</v>
      </c>
      <c r="O313" s="106">
        <v>100.39</v>
      </c>
      <c r="P313" s="98">
        <v>0.15468046600000004</v>
      </c>
      <c r="Q313" s="99">
        <f t="shared" si="7"/>
        <v>2.0831638347687253E-6</v>
      </c>
      <c r="R313" s="99">
        <f>P313/'סכום נכסי הקרן'!$C$42</f>
        <v>7.7669281254789329E-8</v>
      </c>
    </row>
    <row r="314" spans="2:18">
      <c r="B314" s="93" t="s">
        <v>2848</v>
      </c>
      <c r="C314" s="96" t="s">
        <v>2471</v>
      </c>
      <c r="D314" s="95">
        <v>9539</v>
      </c>
      <c r="E314" s="95"/>
      <c r="F314" s="95" t="s">
        <v>455</v>
      </c>
      <c r="G314" s="105">
        <v>45029</v>
      </c>
      <c r="H314" s="95"/>
      <c r="I314" s="98">
        <v>5.0000005818444292E-2</v>
      </c>
      <c r="J314" s="96" t="s">
        <v>1167</v>
      </c>
      <c r="K314" s="96" t="s">
        <v>130</v>
      </c>
      <c r="L314" s="97">
        <v>7.0890000000000009E-2</v>
      </c>
      <c r="M314" s="97">
        <v>5.4899999367729067E-2</v>
      </c>
      <c r="N314" s="98">
        <v>13.881043000000002</v>
      </c>
      <c r="O314" s="106">
        <v>100.39</v>
      </c>
      <c r="P314" s="98">
        <v>5.1560174E-2</v>
      </c>
      <c r="Q314" s="99">
        <f t="shared" si="7"/>
        <v>6.943881963168037E-7</v>
      </c>
      <c r="R314" s="99">
        <f>P314/'סכום נכסי הקרן'!$C$42</f>
        <v>2.5889769791305615E-8</v>
      </c>
    </row>
    <row r="315" spans="2:18">
      <c r="B315" s="93" t="s">
        <v>2848</v>
      </c>
      <c r="C315" s="96" t="s">
        <v>2471</v>
      </c>
      <c r="D315" s="95">
        <v>8060</v>
      </c>
      <c r="E315" s="95"/>
      <c r="F315" s="95" t="s">
        <v>455</v>
      </c>
      <c r="G315" s="105">
        <v>44150</v>
      </c>
      <c r="H315" s="95"/>
      <c r="I315" s="98">
        <v>4.9999999997530714E-2</v>
      </c>
      <c r="J315" s="96" t="s">
        <v>1167</v>
      </c>
      <c r="K315" s="96" t="s">
        <v>130</v>
      </c>
      <c r="L315" s="97">
        <v>7.0890000000000009E-2</v>
      </c>
      <c r="M315" s="97">
        <v>5.4899999999846891E-2</v>
      </c>
      <c r="N315" s="98">
        <v>54513.851252000008</v>
      </c>
      <c r="O315" s="106">
        <v>100.39</v>
      </c>
      <c r="P315" s="98">
        <v>202.48787509000005</v>
      </c>
      <c r="Q315" s="99">
        <f t="shared" si="7"/>
        <v>2.7270115566283269E-3</v>
      </c>
      <c r="R315" s="99">
        <f>P315/'סכום נכסי הקרן'!$C$42</f>
        <v>1.0167468541922973E-4</v>
      </c>
    </row>
    <row r="316" spans="2:18">
      <c r="B316" s="93" t="s">
        <v>2848</v>
      </c>
      <c r="C316" s="96" t="s">
        <v>2471</v>
      </c>
      <c r="D316" s="95">
        <v>8119</v>
      </c>
      <c r="E316" s="95"/>
      <c r="F316" s="95" t="s">
        <v>455</v>
      </c>
      <c r="G316" s="105">
        <v>44169</v>
      </c>
      <c r="H316" s="95"/>
      <c r="I316" s="98">
        <v>5.0000000937350554E-2</v>
      </c>
      <c r="J316" s="96" t="s">
        <v>1167</v>
      </c>
      <c r="K316" s="96" t="s">
        <v>130</v>
      </c>
      <c r="L316" s="97">
        <v>7.0890000000000009E-2</v>
      </c>
      <c r="M316" s="97">
        <v>5.4900000016872313E-2</v>
      </c>
      <c r="N316" s="98">
        <v>129.24635799999999</v>
      </c>
      <c r="O316" s="106">
        <v>100.39</v>
      </c>
      <c r="P316" s="98">
        <v>0.48007653100000003</v>
      </c>
      <c r="Q316" s="99">
        <f t="shared" si="7"/>
        <v>6.4654451409554614E-6</v>
      </c>
      <c r="R316" s="99">
        <f>P316/'סכום נכסי הקרן'!$C$42</f>
        <v>2.4105952143991204E-7</v>
      </c>
    </row>
    <row r="317" spans="2:18">
      <c r="B317" s="93" t="s">
        <v>2848</v>
      </c>
      <c r="C317" s="96" t="s">
        <v>2471</v>
      </c>
      <c r="D317" s="95">
        <v>8418</v>
      </c>
      <c r="E317" s="95"/>
      <c r="F317" s="95" t="s">
        <v>455</v>
      </c>
      <c r="G317" s="105">
        <v>44326</v>
      </c>
      <c r="H317" s="95"/>
      <c r="I317" s="98">
        <v>4.9999998523329668E-2</v>
      </c>
      <c r="J317" s="96" t="s">
        <v>1167</v>
      </c>
      <c r="K317" s="96" t="s">
        <v>130</v>
      </c>
      <c r="L317" s="97">
        <v>7.0890000000000009E-2</v>
      </c>
      <c r="M317" s="97">
        <v>5.4899999737152684E-2</v>
      </c>
      <c r="N317" s="98">
        <v>27.347369000000004</v>
      </c>
      <c r="O317" s="106">
        <v>100.39</v>
      </c>
      <c r="P317" s="98">
        <v>0.10157988300000001</v>
      </c>
      <c r="Q317" s="99">
        <f t="shared" si="7"/>
        <v>1.3680301338479183E-6</v>
      </c>
      <c r="R317" s="99">
        <f>P317/'סכום נכסי הקרן'!$C$42</f>
        <v>5.1006030086278587E-8</v>
      </c>
    </row>
    <row r="318" spans="2:18">
      <c r="B318" s="93" t="s">
        <v>2849</v>
      </c>
      <c r="C318" s="96" t="s">
        <v>2471</v>
      </c>
      <c r="D318" s="95">
        <v>8718</v>
      </c>
      <c r="E318" s="95"/>
      <c r="F318" s="95" t="s">
        <v>455</v>
      </c>
      <c r="G318" s="105">
        <v>44508</v>
      </c>
      <c r="H318" s="95"/>
      <c r="I318" s="98">
        <v>3.1699999999945092</v>
      </c>
      <c r="J318" s="96" t="s">
        <v>2653</v>
      </c>
      <c r="K318" s="96" t="s">
        <v>130</v>
      </c>
      <c r="L318" s="97">
        <v>8.5919000000000009E-2</v>
      </c>
      <c r="M318" s="97">
        <v>9.0699999999821146E-2</v>
      </c>
      <c r="N318" s="98">
        <v>45847.169688000002</v>
      </c>
      <c r="O318" s="106">
        <v>99.86</v>
      </c>
      <c r="P318" s="98">
        <v>169.39703322900002</v>
      </c>
      <c r="Q318" s="99">
        <f t="shared" si="7"/>
        <v>2.2813596471823968E-3</v>
      </c>
      <c r="R318" s="99">
        <f>P318/'סכום נכסי הקרן'!$C$42</f>
        <v>8.5058871089708853E-5</v>
      </c>
    </row>
    <row r="319" spans="2:18">
      <c r="B319" s="93" t="s">
        <v>2850</v>
      </c>
      <c r="C319" s="96" t="s">
        <v>2471</v>
      </c>
      <c r="D319" s="95">
        <v>8806</v>
      </c>
      <c r="E319" s="95"/>
      <c r="F319" s="95" t="s">
        <v>455</v>
      </c>
      <c r="G319" s="105">
        <v>44137</v>
      </c>
      <c r="H319" s="95"/>
      <c r="I319" s="98">
        <v>0.21999999999974335</v>
      </c>
      <c r="J319" s="96" t="s">
        <v>1167</v>
      </c>
      <c r="K319" s="96" t="s">
        <v>130</v>
      </c>
      <c r="L319" s="97">
        <v>7.2756000000000001E-2</v>
      </c>
      <c r="M319" s="97">
        <v>5.6099999999998706E-2</v>
      </c>
      <c r="N319" s="98">
        <v>62569.438593000006</v>
      </c>
      <c r="O319" s="106">
        <v>100.99</v>
      </c>
      <c r="P319" s="98">
        <v>233.79883552300006</v>
      </c>
      <c r="Q319" s="99">
        <f t="shared" si="7"/>
        <v>3.1486928593333504E-3</v>
      </c>
      <c r="R319" s="99">
        <f>P319/'סכום נכסי הקרן'!$C$42</f>
        <v>1.1739677273326885E-4</v>
      </c>
    </row>
    <row r="320" spans="2:18">
      <c r="B320" s="93" t="s">
        <v>2850</v>
      </c>
      <c r="C320" s="96" t="s">
        <v>2471</v>
      </c>
      <c r="D320" s="95">
        <v>9044</v>
      </c>
      <c r="E320" s="95"/>
      <c r="F320" s="95" t="s">
        <v>455</v>
      </c>
      <c r="G320" s="105">
        <v>44679</v>
      </c>
      <c r="H320" s="95"/>
      <c r="I320" s="98">
        <v>0.21999999996026423</v>
      </c>
      <c r="J320" s="96" t="s">
        <v>1167</v>
      </c>
      <c r="K320" s="96" t="s">
        <v>130</v>
      </c>
      <c r="L320" s="97">
        <v>7.2756000000000001E-2</v>
      </c>
      <c r="M320" s="97">
        <v>5.6100000004768294E-2</v>
      </c>
      <c r="N320" s="98">
        <v>538.80095099999994</v>
      </c>
      <c r="O320" s="106">
        <v>100.99</v>
      </c>
      <c r="P320" s="98">
        <v>2.0132997640000001</v>
      </c>
      <c r="Q320" s="99">
        <f t="shared" si="7"/>
        <v>2.7114175211453061E-5</v>
      </c>
      <c r="R320" s="99">
        <f>P320/'סכום נכסי הקרן'!$C$42</f>
        <v>1.0109327290255058E-6</v>
      </c>
    </row>
    <row r="321" spans="2:18">
      <c r="B321" s="93" t="s">
        <v>2850</v>
      </c>
      <c r="C321" s="96" t="s">
        <v>2471</v>
      </c>
      <c r="D321" s="95">
        <v>9224</v>
      </c>
      <c r="E321" s="95"/>
      <c r="F321" s="95" t="s">
        <v>455</v>
      </c>
      <c r="G321" s="105">
        <v>44810</v>
      </c>
      <c r="H321" s="95"/>
      <c r="I321" s="98">
        <v>0.22000000005489651</v>
      </c>
      <c r="J321" s="96" t="s">
        <v>1167</v>
      </c>
      <c r="K321" s="96" t="s">
        <v>130</v>
      </c>
      <c r="L321" s="97">
        <v>7.2756000000000001E-2</v>
      </c>
      <c r="M321" s="97">
        <v>5.6099999989295185E-2</v>
      </c>
      <c r="N321" s="98">
        <v>975.00161200000014</v>
      </c>
      <c r="O321" s="106">
        <v>100.99</v>
      </c>
      <c r="P321" s="98">
        <v>3.6432201900000005</v>
      </c>
      <c r="Q321" s="99">
        <f t="shared" si="7"/>
        <v>4.9065177641158916E-5</v>
      </c>
      <c r="R321" s="99">
        <f>P321/'סכום נכסי הקרן'!$C$42</f>
        <v>1.8293602348614401E-6</v>
      </c>
    </row>
    <row r="322" spans="2:18">
      <c r="B322" s="93" t="s">
        <v>2851</v>
      </c>
      <c r="C322" s="96" t="s">
        <v>2471</v>
      </c>
      <c r="D322" s="95" t="s">
        <v>2661</v>
      </c>
      <c r="E322" s="95"/>
      <c r="F322" s="95" t="s">
        <v>455</v>
      </c>
      <c r="G322" s="105">
        <v>42921</v>
      </c>
      <c r="H322" s="95"/>
      <c r="I322" s="98">
        <v>7.2099999995879598</v>
      </c>
      <c r="J322" s="96" t="s">
        <v>2653</v>
      </c>
      <c r="K322" s="96" t="s">
        <v>130</v>
      </c>
      <c r="L322" s="97">
        <v>7.8939999999999996E-2</v>
      </c>
      <c r="M322" s="128">
        <v>0</v>
      </c>
      <c r="N322" s="98">
        <v>6985.2408290000012</v>
      </c>
      <c r="O322" s="106">
        <v>14.370590999999999</v>
      </c>
      <c r="P322" s="98">
        <v>3.7132268930000003</v>
      </c>
      <c r="Q322" s="99">
        <f t="shared" si="7"/>
        <v>5.0007995022385291E-5</v>
      </c>
      <c r="R322" s="99">
        <f>P322/'סכום נכסי הקרן'!$C$42</f>
        <v>1.8645125100364287E-6</v>
      </c>
    </row>
    <row r="323" spans="2:18">
      <c r="B323" s="93" t="s">
        <v>2851</v>
      </c>
      <c r="C323" s="96" t="s">
        <v>2471</v>
      </c>
      <c r="D323" s="95">
        <v>6497</v>
      </c>
      <c r="E323" s="95"/>
      <c r="F323" s="95" t="s">
        <v>455</v>
      </c>
      <c r="G323" s="105">
        <v>43342</v>
      </c>
      <c r="H323" s="95"/>
      <c r="I323" s="98">
        <v>1.060000000454042</v>
      </c>
      <c r="J323" s="96" t="s">
        <v>2653</v>
      </c>
      <c r="K323" s="96" t="s">
        <v>130</v>
      </c>
      <c r="L323" s="97">
        <v>7.8939999999999996E-2</v>
      </c>
      <c r="M323" s="128">
        <v>0</v>
      </c>
      <c r="N323" s="98">
        <v>1325.8174490000001</v>
      </c>
      <c r="O323" s="106">
        <v>14.370590999999999</v>
      </c>
      <c r="P323" s="98">
        <v>0.70478042800000018</v>
      </c>
      <c r="Q323" s="99">
        <f t="shared" si="7"/>
        <v>9.4916516417944029E-6</v>
      </c>
      <c r="R323" s="99">
        <f>P323/'סכום נכסי הקרן'!$C$42</f>
        <v>3.5388947745478608E-7</v>
      </c>
    </row>
    <row r="324" spans="2:18">
      <c r="B324" s="93" t="s">
        <v>2852</v>
      </c>
      <c r="C324" s="96" t="s">
        <v>2471</v>
      </c>
      <c r="D324" s="95">
        <v>9405</v>
      </c>
      <c r="E324" s="95"/>
      <c r="F324" s="95" t="s">
        <v>455</v>
      </c>
      <c r="G324" s="105">
        <v>43866</v>
      </c>
      <c r="H324" s="95"/>
      <c r="I324" s="98">
        <v>1.2899999999988385</v>
      </c>
      <c r="J324" s="96" t="s">
        <v>1167</v>
      </c>
      <c r="K324" s="96" t="s">
        <v>130</v>
      </c>
      <c r="L324" s="97">
        <v>7.5109000000000009E-2</v>
      </c>
      <c r="M324" s="97">
        <v>7.9199999999947493E-2</v>
      </c>
      <c r="N324" s="98">
        <v>53298.948582000005</v>
      </c>
      <c r="O324" s="106">
        <v>100.39</v>
      </c>
      <c r="P324" s="98">
        <v>197.97520768699999</v>
      </c>
      <c r="Q324" s="99">
        <f t="shared" si="7"/>
        <v>2.6662370724586876E-3</v>
      </c>
      <c r="R324" s="99">
        <f>P324/'סכום נכסי הקרן'!$C$42</f>
        <v>9.9408752022488276E-5</v>
      </c>
    </row>
    <row r="325" spans="2:18">
      <c r="B325" s="93" t="s">
        <v>2852</v>
      </c>
      <c r="C325" s="96" t="s">
        <v>2471</v>
      </c>
      <c r="D325" s="95">
        <v>9439</v>
      </c>
      <c r="E325" s="95"/>
      <c r="F325" s="95" t="s">
        <v>455</v>
      </c>
      <c r="G325" s="105">
        <v>44953</v>
      </c>
      <c r="H325" s="95"/>
      <c r="I325" s="98">
        <v>1.2900000012663373</v>
      </c>
      <c r="J325" s="96" t="s">
        <v>1167</v>
      </c>
      <c r="K325" s="96" t="s">
        <v>130</v>
      </c>
      <c r="L325" s="97">
        <v>7.5109000000000009E-2</v>
      </c>
      <c r="M325" s="97">
        <v>7.9200000027437309E-2</v>
      </c>
      <c r="N325" s="98">
        <v>153.07028500000004</v>
      </c>
      <c r="O325" s="106">
        <v>100.39</v>
      </c>
      <c r="P325" s="98">
        <v>0.56856883200000008</v>
      </c>
      <c r="Q325" s="99">
        <f t="shared" si="7"/>
        <v>7.6572178700256498E-6</v>
      </c>
      <c r="R325" s="99">
        <f>P325/'סכום נכסי הקרן'!$C$42</f>
        <v>2.8549391960918363E-7</v>
      </c>
    </row>
    <row r="326" spans="2:18">
      <c r="B326" s="93" t="s">
        <v>2852</v>
      </c>
      <c r="C326" s="96" t="s">
        <v>2471</v>
      </c>
      <c r="D326" s="95">
        <v>9447</v>
      </c>
      <c r="E326" s="95"/>
      <c r="F326" s="95" t="s">
        <v>455</v>
      </c>
      <c r="G326" s="105">
        <v>44959</v>
      </c>
      <c r="H326" s="95"/>
      <c r="I326" s="98">
        <v>1.2899999986546287</v>
      </c>
      <c r="J326" s="96" t="s">
        <v>1167</v>
      </c>
      <c r="K326" s="96" t="s">
        <v>130</v>
      </c>
      <c r="L326" s="97">
        <v>7.5109000000000009E-2</v>
      </c>
      <c r="M326" s="97">
        <v>7.9199999886112774E-2</v>
      </c>
      <c r="N326" s="98">
        <v>86.046678000000014</v>
      </c>
      <c r="O326" s="106">
        <v>100.39</v>
      </c>
      <c r="P326" s="98">
        <v>0.31961436700000001</v>
      </c>
      <c r="Q326" s="99">
        <f t="shared" si="7"/>
        <v>4.3044161142293075E-6</v>
      </c>
      <c r="R326" s="99">
        <f>P326/'סכום נכסי הקרן'!$C$42</f>
        <v>1.6048709190981136E-7</v>
      </c>
    </row>
    <row r="327" spans="2:18">
      <c r="B327" s="93" t="s">
        <v>2852</v>
      </c>
      <c r="C327" s="96" t="s">
        <v>2471</v>
      </c>
      <c r="D327" s="95">
        <v>9467</v>
      </c>
      <c r="E327" s="95"/>
      <c r="F327" s="95" t="s">
        <v>455</v>
      </c>
      <c r="G327" s="105">
        <v>44966</v>
      </c>
      <c r="H327" s="95"/>
      <c r="I327" s="98">
        <v>1.2899999993940734</v>
      </c>
      <c r="J327" s="96" t="s">
        <v>1167</v>
      </c>
      <c r="K327" s="96" t="s">
        <v>130</v>
      </c>
      <c r="L327" s="97">
        <v>7.5109000000000009E-2</v>
      </c>
      <c r="M327" s="97">
        <v>7.9699999979732802E-2</v>
      </c>
      <c r="N327" s="98">
        <v>128.92746600000001</v>
      </c>
      <c r="O327" s="106">
        <v>100.33</v>
      </c>
      <c r="P327" s="98">
        <v>0.47860580100000005</v>
      </c>
      <c r="Q327" s="99">
        <f t="shared" si="7"/>
        <v>6.4456380403826629E-6</v>
      </c>
      <c r="R327" s="99">
        <f>P327/'סכום נכסי הקרן'!$C$42</f>
        <v>2.4032102778926672E-7</v>
      </c>
    </row>
    <row r="328" spans="2:18">
      <c r="B328" s="93" t="s">
        <v>2852</v>
      </c>
      <c r="C328" s="96" t="s">
        <v>2471</v>
      </c>
      <c r="D328" s="95">
        <v>9491</v>
      </c>
      <c r="E328" s="95"/>
      <c r="F328" s="95" t="s">
        <v>455</v>
      </c>
      <c r="G328" s="105">
        <v>44986</v>
      </c>
      <c r="H328" s="95"/>
      <c r="I328" s="98">
        <v>1.289999999897947</v>
      </c>
      <c r="J328" s="96" t="s">
        <v>1167</v>
      </c>
      <c r="K328" s="96" t="s">
        <v>130</v>
      </c>
      <c r="L328" s="97">
        <v>7.5109000000000009E-2</v>
      </c>
      <c r="M328" s="97">
        <v>7.9699999996401288E-2</v>
      </c>
      <c r="N328" s="98">
        <v>501.52802700000007</v>
      </c>
      <c r="O328" s="106">
        <v>100.33</v>
      </c>
      <c r="P328" s="98">
        <v>1.8617773110000002</v>
      </c>
      <c r="Q328" s="99">
        <f t="shared" si="7"/>
        <v>2.5073542011879926E-5</v>
      </c>
      <c r="R328" s="99">
        <f>P328/'סכום נכסי הקרן'!$C$42</f>
        <v>9.3484917224030324E-7</v>
      </c>
    </row>
    <row r="329" spans="2:18">
      <c r="B329" s="93" t="s">
        <v>2852</v>
      </c>
      <c r="C329" s="96" t="s">
        <v>2471</v>
      </c>
      <c r="D329" s="95">
        <v>9510</v>
      </c>
      <c r="E329" s="95"/>
      <c r="F329" s="95" t="s">
        <v>455</v>
      </c>
      <c r="G329" s="105">
        <v>44994</v>
      </c>
      <c r="H329" s="95"/>
      <c r="I329" s="98">
        <v>1.2899999998073715</v>
      </c>
      <c r="J329" s="96" t="s">
        <v>1167</v>
      </c>
      <c r="K329" s="96" t="s">
        <v>130</v>
      </c>
      <c r="L329" s="97">
        <v>7.5109000000000009E-2</v>
      </c>
      <c r="M329" s="97">
        <v>7.9699999985965608E-2</v>
      </c>
      <c r="N329" s="98">
        <v>97.891413000000014</v>
      </c>
      <c r="O329" s="106">
        <v>100.33</v>
      </c>
      <c r="P329" s="98">
        <v>0.36339348300000007</v>
      </c>
      <c r="Q329" s="99">
        <f t="shared" si="7"/>
        <v>4.8940126775687591E-6</v>
      </c>
      <c r="R329" s="99">
        <f>P329/'סכום נכסי הקרן'!$C$42</f>
        <v>1.8246978023252467E-7</v>
      </c>
    </row>
    <row r="330" spans="2:18">
      <c r="B330" s="93" t="s">
        <v>2852</v>
      </c>
      <c r="C330" s="96" t="s">
        <v>2471</v>
      </c>
      <c r="D330" s="95">
        <v>9560</v>
      </c>
      <c r="E330" s="95"/>
      <c r="F330" s="95" t="s">
        <v>455</v>
      </c>
      <c r="G330" s="105">
        <v>45058</v>
      </c>
      <c r="H330" s="95"/>
      <c r="I330" s="98">
        <v>1.2900000005038794</v>
      </c>
      <c r="J330" s="96" t="s">
        <v>1167</v>
      </c>
      <c r="K330" s="96" t="s">
        <v>130</v>
      </c>
      <c r="L330" s="97">
        <v>7.5109000000000009E-2</v>
      </c>
      <c r="M330" s="97">
        <v>7.9700000020715034E-2</v>
      </c>
      <c r="N330" s="98">
        <v>529.26877100000013</v>
      </c>
      <c r="O330" s="106">
        <v>100.33</v>
      </c>
      <c r="P330" s="98">
        <v>1.9647567690000003</v>
      </c>
      <c r="Q330" s="99">
        <f t="shared" si="7"/>
        <v>2.6460420964194985E-5</v>
      </c>
      <c r="R330" s="99">
        <f>P330/'סכום נכסי הקרן'!$C$42</f>
        <v>9.8655796711080599E-7</v>
      </c>
    </row>
    <row r="331" spans="2:18">
      <c r="B331" s="93" t="s">
        <v>2853</v>
      </c>
      <c r="C331" s="96" t="s">
        <v>2471</v>
      </c>
      <c r="D331" s="95">
        <v>9606</v>
      </c>
      <c r="E331" s="95"/>
      <c r="F331" s="95" t="s">
        <v>455</v>
      </c>
      <c r="G331" s="105">
        <v>44136</v>
      </c>
      <c r="H331" s="95"/>
      <c r="I331" s="98">
        <v>4.9999999997814494E-2</v>
      </c>
      <c r="J331" s="96" t="s">
        <v>1167</v>
      </c>
      <c r="K331" s="96" t="s">
        <v>130</v>
      </c>
      <c r="L331" s="97">
        <v>7.0095999999999992E-2</v>
      </c>
      <c r="M331" s="128">
        <v>0</v>
      </c>
      <c r="N331" s="98">
        <v>36373.28525500001</v>
      </c>
      <c r="O331" s="106">
        <v>84.997694999999993</v>
      </c>
      <c r="P331" s="98">
        <v>114.39087692500003</v>
      </c>
      <c r="Q331" s="99">
        <f t="shared" si="7"/>
        <v>1.5405625803948655E-3</v>
      </c>
      <c r="R331" s="99">
        <f>P331/'סכום נכסי הקרן'!$C$42</f>
        <v>5.7438779586233053E-5</v>
      </c>
    </row>
    <row r="332" spans="2:18">
      <c r="B332" s="93" t="s">
        <v>2854</v>
      </c>
      <c r="C332" s="96" t="s">
        <v>2471</v>
      </c>
      <c r="D332" s="95">
        <v>6588</v>
      </c>
      <c r="E332" s="95"/>
      <c r="F332" s="95" t="s">
        <v>455</v>
      </c>
      <c r="G332" s="105">
        <v>43397</v>
      </c>
      <c r="H332" s="95"/>
      <c r="I332" s="98">
        <v>3.0000000002958518E-2</v>
      </c>
      <c r="J332" s="96" t="s">
        <v>1167</v>
      </c>
      <c r="K332" s="96" t="s">
        <v>130</v>
      </c>
      <c r="L332" s="97">
        <v>7.0457000000000006E-2</v>
      </c>
      <c r="M332" s="97">
        <v>6.1199999999718535E-2</v>
      </c>
      <c r="N332" s="98">
        <v>33652.629999999997</v>
      </c>
      <c r="O332" s="106">
        <v>100.44</v>
      </c>
      <c r="P332" s="98">
        <v>125.06259272100002</v>
      </c>
      <c r="Q332" s="99">
        <f t="shared" si="7"/>
        <v>1.6842842343053038E-3</v>
      </c>
      <c r="R332" s="99">
        <f>P332/'סכום נכסי הקרן'!$C$42</f>
        <v>6.2797339183737116E-5</v>
      </c>
    </row>
    <row r="333" spans="2:18">
      <c r="B333" s="93" t="s">
        <v>2855</v>
      </c>
      <c r="C333" s="96" t="s">
        <v>2471</v>
      </c>
      <c r="D333" s="95" t="s">
        <v>2662</v>
      </c>
      <c r="E333" s="95"/>
      <c r="F333" s="95" t="s">
        <v>455</v>
      </c>
      <c r="G333" s="105">
        <v>44144</v>
      </c>
      <c r="H333" s="95"/>
      <c r="I333" s="98">
        <v>2.9999999994845754E-2</v>
      </c>
      <c r="J333" s="96" t="s">
        <v>1167</v>
      </c>
      <c r="K333" s="96" t="s">
        <v>130</v>
      </c>
      <c r="L333" s="97">
        <v>7.8763E-2</v>
      </c>
      <c r="M333" s="128">
        <v>0</v>
      </c>
      <c r="N333" s="98">
        <v>41150.958816000006</v>
      </c>
      <c r="O333" s="106">
        <v>75.180498</v>
      </c>
      <c r="P333" s="98">
        <v>114.46873345300003</v>
      </c>
      <c r="Q333" s="99">
        <f t="shared" si="7"/>
        <v>1.5416111155307128E-3</v>
      </c>
      <c r="R333" s="99">
        <f>P333/'סכום נכסי הקרן'!$C$42</f>
        <v>5.7477873472663121E-5</v>
      </c>
    </row>
    <row r="334" spans="2:18">
      <c r="B334" s="93" t="s">
        <v>2856</v>
      </c>
      <c r="C334" s="96" t="s">
        <v>2471</v>
      </c>
      <c r="D334" s="95">
        <v>6826</v>
      </c>
      <c r="E334" s="95"/>
      <c r="F334" s="95" t="s">
        <v>455</v>
      </c>
      <c r="G334" s="105">
        <v>43550</v>
      </c>
      <c r="H334" s="95"/>
      <c r="I334" s="98">
        <v>2.149999999966977</v>
      </c>
      <c r="J334" s="96" t="s">
        <v>2653</v>
      </c>
      <c r="K334" s="96" t="s">
        <v>130</v>
      </c>
      <c r="L334" s="97">
        <v>8.2025000000000001E-2</v>
      </c>
      <c r="M334" s="97">
        <v>8.4999999998899234E-2</v>
      </c>
      <c r="N334" s="98">
        <v>17125.537953000003</v>
      </c>
      <c r="O334" s="106">
        <v>100.36</v>
      </c>
      <c r="P334" s="98">
        <v>63.59254359400002</v>
      </c>
      <c r="Q334" s="99">
        <f t="shared" si="7"/>
        <v>8.5643449623415521E-4</v>
      </c>
      <c r="R334" s="99">
        <f>P334/'סכום נכסי הקרן'!$C$42</f>
        <v>3.1931550775841584E-5</v>
      </c>
    </row>
    <row r="335" spans="2:18">
      <c r="B335" s="93" t="s">
        <v>2857</v>
      </c>
      <c r="C335" s="96" t="s">
        <v>2471</v>
      </c>
      <c r="D335" s="95">
        <v>6528</v>
      </c>
      <c r="E335" s="95"/>
      <c r="F335" s="95" t="s">
        <v>455</v>
      </c>
      <c r="G335" s="105">
        <v>43373</v>
      </c>
      <c r="H335" s="95"/>
      <c r="I335" s="98">
        <v>4.3800000000094652</v>
      </c>
      <c r="J335" s="96" t="s">
        <v>2653</v>
      </c>
      <c r="K335" s="96" t="s">
        <v>133</v>
      </c>
      <c r="L335" s="97">
        <v>3.032E-2</v>
      </c>
      <c r="M335" s="97">
        <v>8.0900000000247538E-2</v>
      </c>
      <c r="N335" s="98">
        <v>29209.815135000004</v>
      </c>
      <c r="O335" s="106">
        <v>80.540000000000006</v>
      </c>
      <c r="P335" s="98">
        <v>109.88094609200002</v>
      </c>
      <c r="Q335" s="99">
        <f t="shared" si="7"/>
        <v>1.4798249510641264E-3</v>
      </c>
      <c r="R335" s="99">
        <f>P335/'סכום נכסי הקרן'!$C$42</f>
        <v>5.5174220295935056E-5</v>
      </c>
    </row>
    <row r="336" spans="2:18">
      <c r="B336" s="93" t="s">
        <v>2858</v>
      </c>
      <c r="C336" s="96" t="s">
        <v>2471</v>
      </c>
      <c r="D336" s="95">
        <v>8860</v>
      </c>
      <c r="E336" s="95"/>
      <c r="F336" s="95" t="s">
        <v>455</v>
      </c>
      <c r="G336" s="105">
        <v>44585</v>
      </c>
      <c r="H336" s="95"/>
      <c r="I336" s="98">
        <v>2.5899999999929468</v>
      </c>
      <c r="J336" s="96" t="s">
        <v>2650</v>
      </c>
      <c r="K336" s="96" t="s">
        <v>132</v>
      </c>
      <c r="L336" s="97">
        <v>6.1120000000000001E-2</v>
      </c>
      <c r="M336" s="97">
        <v>6.9599999998307224E-2</v>
      </c>
      <c r="N336" s="98">
        <v>1761.4324250000002</v>
      </c>
      <c r="O336" s="106">
        <v>100.15</v>
      </c>
      <c r="P336" s="98">
        <v>7.0889335950000012</v>
      </c>
      <c r="Q336" s="99">
        <f t="shared" si="7"/>
        <v>9.5470426706505029E-5</v>
      </c>
      <c r="R336" s="99">
        <f>P336/'סכום נכסי הקרן'!$C$42</f>
        <v>3.5595469255088735E-6</v>
      </c>
    </row>
    <row r="337" spans="2:18">
      <c r="B337" s="93" t="s">
        <v>2858</v>
      </c>
      <c r="C337" s="96" t="s">
        <v>2471</v>
      </c>
      <c r="D337" s="95">
        <v>8977</v>
      </c>
      <c r="E337" s="95"/>
      <c r="F337" s="95" t="s">
        <v>455</v>
      </c>
      <c r="G337" s="105">
        <v>44553</v>
      </c>
      <c r="H337" s="95"/>
      <c r="I337" s="98">
        <v>2.5900000000861421</v>
      </c>
      <c r="J337" s="96" t="s">
        <v>2650</v>
      </c>
      <c r="K337" s="96" t="s">
        <v>132</v>
      </c>
      <c r="L337" s="97">
        <v>6.1120000000000001E-2</v>
      </c>
      <c r="M337" s="97">
        <v>6.9500000004307075E-2</v>
      </c>
      <c r="N337" s="98">
        <v>259.57951200000002</v>
      </c>
      <c r="O337" s="106">
        <v>100.16</v>
      </c>
      <c r="P337" s="98">
        <v>1.0447892490000001</v>
      </c>
      <c r="Q337" s="99">
        <f t="shared" si="7"/>
        <v>1.40707306795415E-5</v>
      </c>
      <c r="R337" s="99">
        <f>P337/'סכום נכסי הקרן'!$C$42</f>
        <v>5.2461718102505014E-7</v>
      </c>
    </row>
    <row r="338" spans="2:18">
      <c r="B338" s="93" t="s">
        <v>2858</v>
      </c>
      <c r="C338" s="96" t="s">
        <v>2471</v>
      </c>
      <c r="D338" s="95">
        <v>8978</v>
      </c>
      <c r="E338" s="95"/>
      <c r="F338" s="95" t="s">
        <v>455</v>
      </c>
      <c r="G338" s="105">
        <v>44553</v>
      </c>
      <c r="H338" s="95"/>
      <c r="I338" s="98">
        <v>2.5899999999626853</v>
      </c>
      <c r="J338" s="96" t="s">
        <v>2650</v>
      </c>
      <c r="K338" s="96" t="s">
        <v>132</v>
      </c>
      <c r="L338" s="97">
        <v>6.1120000000000001E-2</v>
      </c>
      <c r="M338" s="97">
        <v>7.059999998731295E-2</v>
      </c>
      <c r="N338" s="98">
        <v>333.74509400000005</v>
      </c>
      <c r="O338" s="106">
        <v>99.91</v>
      </c>
      <c r="P338" s="98">
        <v>1.3399475950000002</v>
      </c>
      <c r="Q338" s="99">
        <f t="shared" si="7"/>
        <v>1.8045784594347744E-5</v>
      </c>
      <c r="R338" s="99">
        <f>P338/'סכום נכסי הקרן'!$C$42</f>
        <v>6.7282423769484598E-7</v>
      </c>
    </row>
    <row r="339" spans="2:18">
      <c r="B339" s="93" t="s">
        <v>2858</v>
      </c>
      <c r="C339" s="96" t="s">
        <v>2471</v>
      </c>
      <c r="D339" s="95">
        <v>8979</v>
      </c>
      <c r="E339" s="95"/>
      <c r="F339" s="95" t="s">
        <v>455</v>
      </c>
      <c r="G339" s="105">
        <v>44553</v>
      </c>
      <c r="H339" s="95"/>
      <c r="I339" s="98">
        <v>2.5899999999824543</v>
      </c>
      <c r="J339" s="96" t="s">
        <v>2650</v>
      </c>
      <c r="K339" s="96" t="s">
        <v>132</v>
      </c>
      <c r="L339" s="97">
        <v>6.1120000000000001E-2</v>
      </c>
      <c r="M339" s="97">
        <v>6.9500000002312837E-2</v>
      </c>
      <c r="N339" s="98">
        <v>1557.4770640000002</v>
      </c>
      <c r="O339" s="106">
        <v>100.17</v>
      </c>
      <c r="P339" s="98">
        <v>6.2693613290000014</v>
      </c>
      <c r="Q339" s="99">
        <f t="shared" si="7"/>
        <v>8.4432812528961412E-5</v>
      </c>
      <c r="R339" s="99">
        <f>P339/'סכום נכסי הקרן'!$C$42</f>
        <v>3.1480173349749334E-6</v>
      </c>
    </row>
    <row r="340" spans="2:18">
      <c r="B340" s="93" t="s">
        <v>2858</v>
      </c>
      <c r="C340" s="96" t="s">
        <v>2471</v>
      </c>
      <c r="D340" s="95">
        <v>8918</v>
      </c>
      <c r="E340" s="95"/>
      <c r="F340" s="95" t="s">
        <v>455</v>
      </c>
      <c r="G340" s="105">
        <v>44553</v>
      </c>
      <c r="H340" s="95"/>
      <c r="I340" s="98">
        <v>2.589999997297161</v>
      </c>
      <c r="J340" s="96" t="s">
        <v>2650</v>
      </c>
      <c r="K340" s="96" t="s">
        <v>132</v>
      </c>
      <c r="L340" s="97">
        <v>6.1120000000000001E-2</v>
      </c>
      <c r="M340" s="97">
        <v>6.9599999938795204E-2</v>
      </c>
      <c r="N340" s="98">
        <v>222.49672500000005</v>
      </c>
      <c r="O340" s="106">
        <v>100.14</v>
      </c>
      <c r="P340" s="98">
        <v>0.89535483800000015</v>
      </c>
      <c r="Q340" s="99">
        <f t="shared" si="7"/>
        <v>1.2058218248494354E-5</v>
      </c>
      <c r="R340" s="99">
        <f>P340/'סכום נכסי הקרן'!$C$42</f>
        <v>4.4958208708434027E-7</v>
      </c>
    </row>
    <row r="341" spans="2:18">
      <c r="B341" s="93" t="s">
        <v>2858</v>
      </c>
      <c r="C341" s="96" t="s">
        <v>2471</v>
      </c>
      <c r="D341" s="95">
        <v>9037</v>
      </c>
      <c r="E341" s="95"/>
      <c r="F341" s="95" t="s">
        <v>455</v>
      </c>
      <c r="G341" s="105">
        <v>44671</v>
      </c>
      <c r="H341" s="95"/>
      <c r="I341" s="98">
        <v>2.5899999983203856</v>
      </c>
      <c r="J341" s="96" t="s">
        <v>2650</v>
      </c>
      <c r="K341" s="96" t="s">
        <v>132</v>
      </c>
      <c r="L341" s="97">
        <v>6.1120000000000001E-2</v>
      </c>
      <c r="M341" s="97">
        <v>6.9599999975699212E-2</v>
      </c>
      <c r="N341" s="98">
        <v>139.06045700000001</v>
      </c>
      <c r="O341" s="106">
        <v>100.15</v>
      </c>
      <c r="P341" s="98">
        <v>0.55965266600000019</v>
      </c>
      <c r="Q341" s="99">
        <f t="shared" si="7"/>
        <v>7.5371391358692993E-6</v>
      </c>
      <c r="R341" s="99">
        <f>P341/'סכום נכסי הקרן'!$C$42</f>
        <v>2.8101686945103126E-7</v>
      </c>
    </row>
    <row r="342" spans="2:18">
      <c r="B342" s="93" t="s">
        <v>2858</v>
      </c>
      <c r="C342" s="96" t="s">
        <v>2471</v>
      </c>
      <c r="D342" s="95">
        <v>9130</v>
      </c>
      <c r="E342" s="95"/>
      <c r="F342" s="95" t="s">
        <v>455</v>
      </c>
      <c r="G342" s="105">
        <v>44742</v>
      </c>
      <c r="H342" s="95"/>
      <c r="I342" s="98">
        <v>2.5899999999076804</v>
      </c>
      <c r="J342" s="96" t="s">
        <v>2650</v>
      </c>
      <c r="K342" s="96" t="s">
        <v>132</v>
      </c>
      <c r="L342" s="97">
        <v>6.1120000000000001E-2</v>
      </c>
      <c r="M342" s="97">
        <v>6.9599999995116013E-2</v>
      </c>
      <c r="N342" s="98">
        <v>834.36272500000007</v>
      </c>
      <c r="O342" s="106">
        <v>100.15</v>
      </c>
      <c r="P342" s="98">
        <v>3.3579159090000008</v>
      </c>
      <c r="Q342" s="99">
        <f t="shared" si="7"/>
        <v>4.5222833643540675E-5</v>
      </c>
      <c r="R342" s="99">
        <f>P342/'סכום נכסי הקרן'!$C$42</f>
        <v>1.6861011730211142E-6</v>
      </c>
    </row>
    <row r="343" spans="2:18">
      <c r="B343" s="93" t="s">
        <v>2858</v>
      </c>
      <c r="C343" s="96" t="s">
        <v>2471</v>
      </c>
      <c r="D343" s="95">
        <v>9313</v>
      </c>
      <c r="E343" s="95"/>
      <c r="F343" s="95" t="s">
        <v>455</v>
      </c>
      <c r="G343" s="105">
        <v>44886</v>
      </c>
      <c r="H343" s="95"/>
      <c r="I343" s="98">
        <v>2.5900000006863331</v>
      </c>
      <c r="J343" s="96" t="s">
        <v>2650</v>
      </c>
      <c r="K343" s="96" t="s">
        <v>132</v>
      </c>
      <c r="L343" s="97">
        <v>6.1120000000000001E-2</v>
      </c>
      <c r="M343" s="97">
        <v>6.9500000034316625E-2</v>
      </c>
      <c r="N343" s="98">
        <v>380.09857500000015</v>
      </c>
      <c r="O343" s="106">
        <v>100.16</v>
      </c>
      <c r="P343" s="98">
        <v>1.5298700050000003</v>
      </c>
      <c r="Q343" s="99">
        <f t="shared" si="7"/>
        <v>2.0603570371409719E-5</v>
      </c>
      <c r="R343" s="99">
        <f>P343/'סכום נכסי הקרן'!$C$42</f>
        <v>7.6818946033955539E-7</v>
      </c>
    </row>
    <row r="344" spans="2:18">
      <c r="B344" s="93" t="s">
        <v>2858</v>
      </c>
      <c r="C344" s="96" t="s">
        <v>2471</v>
      </c>
      <c r="D344" s="95">
        <v>9496</v>
      </c>
      <c r="E344" s="95"/>
      <c r="F344" s="95" t="s">
        <v>455</v>
      </c>
      <c r="G344" s="105">
        <v>44985</v>
      </c>
      <c r="H344" s="95"/>
      <c r="I344" s="98">
        <v>2.5899999995854839</v>
      </c>
      <c r="J344" s="96" t="s">
        <v>2650</v>
      </c>
      <c r="K344" s="96" t="s">
        <v>132</v>
      </c>
      <c r="L344" s="97">
        <v>6.1120000000000001E-2</v>
      </c>
      <c r="M344" s="97">
        <v>6.9499999991835301E-2</v>
      </c>
      <c r="N344" s="98">
        <v>593.32460600000013</v>
      </c>
      <c r="O344" s="106">
        <v>100.17</v>
      </c>
      <c r="P344" s="98">
        <v>2.3883281610000004</v>
      </c>
      <c r="Q344" s="99">
        <f t="shared" si="7"/>
        <v>3.2164881443755779E-5</v>
      </c>
      <c r="R344" s="99">
        <f>P344/'סכום נכסי הקרן'!$C$42</f>
        <v>1.1992447169472762E-6</v>
      </c>
    </row>
    <row r="345" spans="2:18">
      <c r="B345" s="93" t="s">
        <v>2858</v>
      </c>
      <c r="C345" s="96" t="s">
        <v>2471</v>
      </c>
      <c r="D345" s="95">
        <v>9547</v>
      </c>
      <c r="E345" s="95"/>
      <c r="F345" s="95" t="s">
        <v>455</v>
      </c>
      <c r="G345" s="105">
        <v>45036</v>
      </c>
      <c r="H345" s="95"/>
      <c r="I345" s="98">
        <v>2.5899999984460855</v>
      </c>
      <c r="J345" s="96" t="s">
        <v>2650</v>
      </c>
      <c r="K345" s="96" t="s">
        <v>132</v>
      </c>
      <c r="L345" s="97">
        <v>6.1120000000000001E-2</v>
      </c>
      <c r="M345" s="97">
        <v>6.9399999938915075E-2</v>
      </c>
      <c r="N345" s="98">
        <v>139.06045700000001</v>
      </c>
      <c r="O345" s="106">
        <v>100.19</v>
      </c>
      <c r="P345" s="98">
        <v>0.55987619300000002</v>
      </c>
      <c r="Q345" s="99">
        <f t="shared" si="7"/>
        <v>7.5401494924743406E-6</v>
      </c>
      <c r="R345" s="99">
        <f>P345/'סכום נכסי הקרן'!$C$42</f>
        <v>2.8112910845495968E-7</v>
      </c>
    </row>
    <row r="346" spans="2:18">
      <c r="B346" s="93" t="s">
        <v>2858</v>
      </c>
      <c r="C346" s="96" t="s">
        <v>2471</v>
      </c>
      <c r="D346" s="95">
        <v>8829</v>
      </c>
      <c r="E346" s="95"/>
      <c r="F346" s="95" t="s">
        <v>455</v>
      </c>
      <c r="G346" s="105">
        <v>44553</v>
      </c>
      <c r="H346" s="95"/>
      <c r="I346" s="98">
        <v>2.6000000000295338</v>
      </c>
      <c r="J346" s="96" t="s">
        <v>2650</v>
      </c>
      <c r="K346" s="96" t="s">
        <v>132</v>
      </c>
      <c r="L346" s="97">
        <v>6.1180000000000005E-2</v>
      </c>
      <c r="M346" s="97">
        <v>6.9300000000834347E-2</v>
      </c>
      <c r="N346" s="98">
        <v>16826.315036</v>
      </c>
      <c r="O346" s="106">
        <v>100.15</v>
      </c>
      <c r="P346" s="98">
        <v>67.717974795000018</v>
      </c>
      <c r="Q346" s="99">
        <f t="shared" si="7"/>
        <v>9.1199386518995922E-4</v>
      </c>
      <c r="R346" s="99">
        <f>P346/'סכום נכסי הקרן'!$C$42</f>
        <v>3.4003042312773937E-5</v>
      </c>
    </row>
    <row r="347" spans="2:18">
      <c r="B347" s="93" t="s">
        <v>2859</v>
      </c>
      <c r="C347" s="96" t="s">
        <v>2471</v>
      </c>
      <c r="D347" s="95">
        <v>7382</v>
      </c>
      <c r="E347" s="95"/>
      <c r="F347" s="95" t="s">
        <v>455</v>
      </c>
      <c r="G347" s="105">
        <v>43860</v>
      </c>
      <c r="H347" s="95"/>
      <c r="I347" s="98">
        <v>2.7900000000011418</v>
      </c>
      <c r="J347" s="96" t="s">
        <v>2653</v>
      </c>
      <c r="K347" s="96" t="s">
        <v>130</v>
      </c>
      <c r="L347" s="97">
        <v>7.9430000000000001E-2</v>
      </c>
      <c r="M347" s="97">
        <v>8.5400000000106627E-2</v>
      </c>
      <c r="N347" s="98">
        <v>28303.724087000006</v>
      </c>
      <c r="O347" s="106">
        <v>100.28</v>
      </c>
      <c r="P347" s="98">
        <v>105.01700977200002</v>
      </c>
      <c r="Q347" s="99">
        <f t="shared" si="7"/>
        <v>1.4143197421747113E-3</v>
      </c>
      <c r="R347" s="99">
        <f>P347/'סכום נכסי הקרן'!$C$42</f>
        <v>5.2731905194275967E-5</v>
      </c>
    </row>
    <row r="348" spans="2:18">
      <c r="B348" s="93" t="s">
        <v>2860</v>
      </c>
      <c r="C348" s="96" t="s">
        <v>2471</v>
      </c>
      <c r="D348" s="95">
        <v>9158</v>
      </c>
      <c r="E348" s="95"/>
      <c r="F348" s="95" t="s">
        <v>455</v>
      </c>
      <c r="G348" s="105">
        <v>44179</v>
      </c>
      <c r="H348" s="95"/>
      <c r="I348" s="98">
        <v>2.6799999999688007</v>
      </c>
      <c r="J348" s="96" t="s">
        <v>2653</v>
      </c>
      <c r="K348" s="96" t="s">
        <v>130</v>
      </c>
      <c r="L348" s="97">
        <v>7.8274999999999997E-2</v>
      </c>
      <c r="M348" s="97">
        <v>8.2499999998787862E-2</v>
      </c>
      <c r="N348" s="98">
        <v>12814.399448</v>
      </c>
      <c r="O348" s="106">
        <v>100.05</v>
      </c>
      <c r="P348" s="98">
        <v>47.436986011000009</v>
      </c>
      <c r="Q348" s="99">
        <f t="shared" si="7"/>
        <v>6.3885903788617443E-4</v>
      </c>
      <c r="R348" s="99">
        <f>P348/'סכום נכסי הקרן'!$C$42</f>
        <v>2.381940463230739E-5</v>
      </c>
    </row>
    <row r="349" spans="2:18">
      <c r="B349" s="93" t="s">
        <v>2861</v>
      </c>
      <c r="C349" s="96" t="s">
        <v>2471</v>
      </c>
      <c r="D349" s="95">
        <v>7823</v>
      </c>
      <c r="E349" s="95"/>
      <c r="F349" s="95" t="s">
        <v>455</v>
      </c>
      <c r="G349" s="105">
        <v>44027</v>
      </c>
      <c r="H349" s="95"/>
      <c r="I349" s="98">
        <v>3.6100000000243551</v>
      </c>
      <c r="J349" s="96" t="s">
        <v>2650</v>
      </c>
      <c r="K349" s="96" t="s">
        <v>132</v>
      </c>
      <c r="L349" s="97">
        <v>2.35E-2</v>
      </c>
      <c r="M349" s="97">
        <v>2.430000000012178E-2</v>
      </c>
      <c r="N349" s="98">
        <v>19640.898795000001</v>
      </c>
      <c r="O349" s="106">
        <v>99.88</v>
      </c>
      <c r="P349" s="98">
        <v>78.83223772800001</v>
      </c>
      <c r="Q349" s="99">
        <f t="shared" si="7"/>
        <v>1.0616755359972876E-3</v>
      </c>
      <c r="R349" s="99">
        <f>P349/'סכום נכסי הקרן'!$C$42</f>
        <v>3.9583816899287375E-5</v>
      </c>
    </row>
    <row r="350" spans="2:18">
      <c r="B350" s="93" t="s">
        <v>2861</v>
      </c>
      <c r="C350" s="96" t="s">
        <v>2471</v>
      </c>
      <c r="D350" s="95">
        <v>7993</v>
      </c>
      <c r="E350" s="95"/>
      <c r="F350" s="95" t="s">
        <v>455</v>
      </c>
      <c r="G350" s="105">
        <v>44119</v>
      </c>
      <c r="H350" s="95"/>
      <c r="I350" s="98">
        <v>3.6100000000130645</v>
      </c>
      <c r="J350" s="96" t="s">
        <v>2650</v>
      </c>
      <c r="K350" s="96" t="s">
        <v>132</v>
      </c>
      <c r="L350" s="97">
        <v>2.35E-2</v>
      </c>
      <c r="M350" s="97">
        <v>2.4300000000112898E-2</v>
      </c>
      <c r="N350" s="98">
        <v>19640.898808000005</v>
      </c>
      <c r="O350" s="106">
        <v>99.88</v>
      </c>
      <c r="P350" s="98">
        <v>78.832237777000017</v>
      </c>
      <c r="Q350" s="99">
        <f t="shared" si="7"/>
        <v>1.0616755366571968E-3</v>
      </c>
      <c r="R350" s="99">
        <f>P350/'סכום נכסי הקרן'!$C$42</f>
        <v>3.9583816923891615E-5</v>
      </c>
    </row>
    <row r="351" spans="2:18">
      <c r="B351" s="93" t="s">
        <v>2861</v>
      </c>
      <c r="C351" s="96" t="s">
        <v>2471</v>
      </c>
      <c r="D351" s="95">
        <v>8187</v>
      </c>
      <c r="E351" s="95"/>
      <c r="F351" s="95" t="s">
        <v>455</v>
      </c>
      <c r="G351" s="105">
        <v>44211</v>
      </c>
      <c r="H351" s="95"/>
      <c r="I351" s="98">
        <v>3.6100000000243551</v>
      </c>
      <c r="J351" s="96" t="s">
        <v>2650</v>
      </c>
      <c r="K351" s="96" t="s">
        <v>132</v>
      </c>
      <c r="L351" s="97">
        <v>2.35E-2</v>
      </c>
      <c r="M351" s="97">
        <v>2.430000000012178E-2</v>
      </c>
      <c r="N351" s="98">
        <v>19640.898795000001</v>
      </c>
      <c r="O351" s="106">
        <v>99.88</v>
      </c>
      <c r="P351" s="98">
        <v>78.83223772800001</v>
      </c>
      <c r="Q351" s="99">
        <f t="shared" si="7"/>
        <v>1.0616755359972876E-3</v>
      </c>
      <c r="R351" s="99">
        <f>P351/'סכום נכסי הקרן'!$C$42</f>
        <v>3.9583816899287375E-5</v>
      </c>
    </row>
    <row r="352" spans="2:18">
      <c r="B352" s="102"/>
      <c r="C352" s="102"/>
      <c r="D352" s="102"/>
      <c r="E352" s="102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</row>
    <row r="353" spans="2:18">
      <c r="B353" s="102"/>
      <c r="C353" s="102"/>
      <c r="D353" s="102"/>
      <c r="E353" s="102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</row>
    <row r="354" spans="2:18">
      <c r="B354" s="102"/>
      <c r="C354" s="102"/>
      <c r="D354" s="102"/>
      <c r="E354" s="102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</row>
    <row r="355" spans="2:18">
      <c r="B355" s="115" t="s">
        <v>218</v>
      </c>
      <c r="C355" s="102"/>
      <c r="D355" s="102"/>
      <c r="E355" s="102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</row>
    <row r="356" spans="2:18">
      <c r="B356" s="115" t="s">
        <v>110</v>
      </c>
      <c r="C356" s="102"/>
      <c r="D356" s="102"/>
      <c r="E356" s="102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</row>
    <row r="357" spans="2:18">
      <c r="B357" s="115" t="s">
        <v>201</v>
      </c>
      <c r="C357" s="102"/>
      <c r="D357" s="102"/>
      <c r="E357" s="102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</row>
    <row r="358" spans="2:18">
      <c r="B358" s="115" t="s">
        <v>209</v>
      </c>
      <c r="C358" s="102"/>
      <c r="D358" s="102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</row>
    <row r="359" spans="2:18">
      <c r="B359" s="102"/>
      <c r="C359" s="102"/>
      <c r="D359" s="102"/>
      <c r="E359" s="102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</row>
    <row r="360" spans="2:18">
      <c r="B360" s="102"/>
      <c r="C360" s="102"/>
      <c r="D360" s="102"/>
      <c r="E360" s="102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</row>
    <row r="361" spans="2:18">
      <c r="B361" s="102"/>
      <c r="C361" s="102"/>
      <c r="D361" s="102"/>
      <c r="E361" s="102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</row>
    <row r="362" spans="2:18">
      <c r="B362" s="102"/>
      <c r="C362" s="102"/>
      <c r="D362" s="102"/>
      <c r="E362" s="102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</row>
    <row r="363" spans="2:18">
      <c r="B363" s="102"/>
      <c r="C363" s="102"/>
      <c r="D363" s="102"/>
      <c r="E363" s="102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</row>
    <row r="364" spans="2:18">
      <c r="B364" s="102"/>
      <c r="C364" s="102"/>
      <c r="D364" s="102"/>
      <c r="E364" s="102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2:18">
      <c r="B365" s="102"/>
      <c r="C365" s="102"/>
      <c r="D365" s="102"/>
      <c r="E365" s="102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</row>
    <row r="366" spans="2:18">
      <c r="B366" s="102"/>
      <c r="C366" s="102"/>
      <c r="D366" s="102"/>
      <c r="E366" s="102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</row>
    <row r="367" spans="2:18">
      <c r="B367" s="102"/>
      <c r="C367" s="102"/>
      <c r="D367" s="102"/>
      <c r="E367" s="102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2:18">
      <c r="B368" s="102"/>
      <c r="C368" s="102"/>
      <c r="D368" s="102"/>
      <c r="E368" s="102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</row>
    <row r="369" spans="2:18">
      <c r="B369" s="102"/>
      <c r="C369" s="102"/>
      <c r="D369" s="102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0" spans="2:18">
      <c r="B370" s="102"/>
      <c r="C370" s="102"/>
      <c r="D370" s="102"/>
      <c r="E370" s="102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</row>
    <row r="371" spans="2:18">
      <c r="B371" s="102"/>
      <c r="C371" s="102"/>
      <c r="D371" s="102"/>
      <c r="E371" s="102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</row>
    <row r="372" spans="2:18">
      <c r="B372" s="102"/>
      <c r="C372" s="102"/>
      <c r="D372" s="102"/>
      <c r="E372" s="102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</row>
    <row r="373" spans="2:18">
      <c r="B373" s="102"/>
      <c r="C373" s="102"/>
      <c r="D373" s="102"/>
      <c r="E373" s="102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</row>
    <row r="374" spans="2:18">
      <c r="B374" s="102"/>
      <c r="C374" s="102"/>
      <c r="D374" s="102"/>
      <c r="E374" s="102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</row>
    <row r="375" spans="2:18">
      <c r="B375" s="102"/>
      <c r="C375" s="102"/>
      <c r="D375" s="102"/>
      <c r="E375" s="102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</row>
    <row r="376" spans="2:18">
      <c r="B376" s="102"/>
      <c r="C376" s="102"/>
      <c r="D376" s="102"/>
      <c r="E376" s="102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2:18">
      <c r="B377" s="102"/>
      <c r="C377" s="102"/>
      <c r="D377" s="102"/>
      <c r="E377" s="102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</row>
    <row r="378" spans="2:18">
      <c r="B378" s="102"/>
      <c r="C378" s="102"/>
      <c r="D378" s="102"/>
      <c r="E378" s="102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</row>
    <row r="379" spans="2:18">
      <c r="B379" s="102"/>
      <c r="C379" s="102"/>
      <c r="D379" s="102"/>
      <c r="E379" s="102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</row>
    <row r="380" spans="2:18">
      <c r="B380" s="102"/>
      <c r="C380" s="102"/>
      <c r="D380" s="102"/>
      <c r="E380" s="102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2:18">
      <c r="B381" s="102"/>
      <c r="C381" s="102"/>
      <c r="D381" s="102"/>
      <c r="E381" s="102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</row>
    <row r="382" spans="2:18">
      <c r="B382" s="102"/>
      <c r="C382" s="102"/>
      <c r="D382" s="102"/>
      <c r="E382" s="102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</row>
    <row r="383" spans="2:18">
      <c r="B383" s="102"/>
      <c r="C383" s="102"/>
      <c r="D383" s="102"/>
      <c r="E383" s="102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</row>
    <row r="384" spans="2:18">
      <c r="B384" s="102"/>
      <c r="C384" s="102"/>
      <c r="D384" s="102"/>
      <c r="E384" s="102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2:18">
      <c r="B385" s="102"/>
      <c r="C385" s="102"/>
      <c r="D385" s="102"/>
      <c r="E385" s="102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2:18">
      <c r="B386" s="102"/>
      <c r="C386" s="102"/>
      <c r="D386" s="102"/>
      <c r="E386" s="102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2:18">
      <c r="B387" s="102"/>
      <c r="C387" s="102"/>
      <c r="D387" s="102"/>
      <c r="E387" s="102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</row>
    <row r="388" spans="2:18">
      <c r="B388" s="102"/>
      <c r="C388" s="102"/>
      <c r="D388" s="102"/>
      <c r="E388" s="102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</row>
    <row r="389" spans="2:18">
      <c r="B389" s="102"/>
      <c r="C389" s="102"/>
      <c r="D389" s="102"/>
      <c r="E389" s="102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</row>
    <row r="390" spans="2:18">
      <c r="B390" s="102"/>
      <c r="C390" s="102"/>
      <c r="D390" s="102"/>
      <c r="E390" s="102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</row>
    <row r="391" spans="2:18">
      <c r="B391" s="102"/>
      <c r="C391" s="102"/>
      <c r="D391" s="102"/>
      <c r="E391" s="102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</row>
    <row r="392" spans="2:18">
      <c r="B392" s="102"/>
      <c r="C392" s="102"/>
      <c r="D392" s="102"/>
      <c r="E392" s="102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</row>
    <row r="393" spans="2:18">
      <c r="B393" s="102"/>
      <c r="C393" s="102"/>
      <c r="D393" s="102"/>
      <c r="E393" s="102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</row>
    <row r="394" spans="2:18">
      <c r="B394" s="102"/>
      <c r="C394" s="102"/>
      <c r="D394" s="102"/>
      <c r="E394" s="102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</row>
    <row r="395" spans="2:18">
      <c r="B395" s="102"/>
      <c r="C395" s="102"/>
      <c r="D395" s="102"/>
      <c r="E395" s="102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</row>
    <row r="396" spans="2:18">
      <c r="B396" s="102"/>
      <c r="C396" s="102"/>
      <c r="D396" s="102"/>
      <c r="E396" s="102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</row>
    <row r="397" spans="2:18">
      <c r="B397" s="102"/>
      <c r="C397" s="102"/>
      <c r="D397" s="102"/>
      <c r="E397" s="102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</row>
    <row r="398" spans="2:18">
      <c r="B398" s="102"/>
      <c r="C398" s="102"/>
      <c r="D398" s="102"/>
      <c r="E398" s="102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</row>
    <row r="399" spans="2:18">
      <c r="B399" s="102"/>
      <c r="C399" s="102"/>
      <c r="D399" s="102"/>
      <c r="E399" s="102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</row>
    <row r="400" spans="2:18">
      <c r="B400" s="102"/>
      <c r="C400" s="102"/>
      <c r="D400" s="102"/>
      <c r="E400" s="102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</row>
    <row r="401" spans="2:18">
      <c r="B401" s="102"/>
      <c r="C401" s="102"/>
      <c r="D401" s="102"/>
      <c r="E401" s="102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</row>
    <row r="402" spans="2:18">
      <c r="B402" s="102"/>
      <c r="C402" s="102"/>
      <c r="D402" s="102"/>
      <c r="E402" s="102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</row>
    <row r="403" spans="2:18">
      <c r="B403" s="102"/>
      <c r="C403" s="102"/>
      <c r="D403" s="102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</row>
    <row r="404" spans="2:18">
      <c r="B404" s="102"/>
      <c r="C404" s="102"/>
      <c r="D404" s="102"/>
      <c r="E404" s="102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</row>
    <row r="405" spans="2:18">
      <c r="B405" s="102"/>
      <c r="C405" s="102"/>
      <c r="D405" s="102"/>
      <c r="E405" s="102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</row>
    <row r="406" spans="2:18">
      <c r="B406" s="102"/>
      <c r="C406" s="102"/>
      <c r="D406" s="102"/>
      <c r="E406" s="102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</row>
    <row r="407" spans="2:18">
      <c r="B407" s="102"/>
      <c r="C407" s="102"/>
      <c r="D407" s="102"/>
      <c r="E407" s="102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</row>
    <row r="408" spans="2:18">
      <c r="B408" s="102"/>
      <c r="C408" s="102"/>
      <c r="D408" s="102"/>
      <c r="E408" s="102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2:18">
      <c r="B409" s="102"/>
      <c r="C409" s="102"/>
      <c r="D409" s="102"/>
      <c r="E409" s="102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2:18">
      <c r="B410" s="102"/>
      <c r="C410" s="102"/>
      <c r="D410" s="102"/>
      <c r="E410" s="102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2:18">
      <c r="B411" s="102"/>
      <c r="C411" s="102"/>
      <c r="D411" s="102"/>
      <c r="E411" s="102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2:18">
      <c r="B412" s="102"/>
      <c r="C412" s="102"/>
      <c r="D412" s="102"/>
      <c r="E412" s="102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2:18">
      <c r="B413" s="102"/>
      <c r="C413" s="102"/>
      <c r="D413" s="102"/>
      <c r="E413" s="102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2:18">
      <c r="B414" s="102"/>
      <c r="C414" s="102"/>
      <c r="D414" s="102"/>
      <c r="E414" s="102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2:18">
      <c r="B415" s="102"/>
      <c r="C415" s="102"/>
      <c r="D415" s="102"/>
      <c r="E415" s="102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2:18">
      <c r="B416" s="102"/>
      <c r="C416" s="102"/>
      <c r="D416" s="102"/>
      <c r="E416" s="102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  <row r="417" spans="2:18">
      <c r="B417" s="102"/>
      <c r="C417" s="102"/>
      <c r="D417" s="102"/>
      <c r="E417" s="102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</row>
    <row r="418" spans="2:18">
      <c r="B418" s="102"/>
      <c r="C418" s="102"/>
      <c r="D418" s="102"/>
      <c r="E418" s="102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</row>
    <row r="419" spans="2:18">
      <c r="B419" s="102"/>
      <c r="C419" s="102"/>
      <c r="D419" s="102"/>
      <c r="E419" s="102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</row>
    <row r="420" spans="2:18">
      <c r="B420" s="102"/>
      <c r="C420" s="102"/>
      <c r="D420" s="102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</row>
    <row r="421" spans="2:18">
      <c r="B421" s="102"/>
      <c r="C421" s="102"/>
      <c r="D421" s="102"/>
      <c r="E421" s="102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</row>
    <row r="422" spans="2:18">
      <c r="B422" s="102"/>
      <c r="C422" s="102"/>
      <c r="D422" s="102"/>
      <c r="E422" s="102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</row>
    <row r="423" spans="2:18">
      <c r="B423" s="102"/>
      <c r="C423" s="102"/>
      <c r="D423" s="102"/>
      <c r="E423" s="102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</row>
    <row r="424" spans="2:18">
      <c r="B424" s="102"/>
      <c r="C424" s="102"/>
      <c r="D424" s="102"/>
      <c r="E424" s="10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</row>
    <row r="425" spans="2:18">
      <c r="B425" s="102"/>
      <c r="C425" s="102"/>
      <c r="D425" s="102"/>
      <c r="E425" s="102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2:18">
      <c r="B426" s="102"/>
      <c r="C426" s="102"/>
      <c r="D426" s="102"/>
      <c r="E426" s="102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2:18">
      <c r="B427" s="102"/>
      <c r="C427" s="102"/>
      <c r="D427" s="102"/>
      <c r="E427" s="102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2:18">
      <c r="B428" s="102"/>
      <c r="C428" s="102"/>
      <c r="D428" s="102"/>
      <c r="E428" s="102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</row>
    <row r="429" spans="2:18">
      <c r="B429" s="102"/>
      <c r="C429" s="102"/>
      <c r="D429" s="102"/>
      <c r="E429" s="102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</row>
    <row r="430" spans="2:18">
      <c r="B430" s="102"/>
      <c r="C430" s="102"/>
      <c r="D430" s="102"/>
      <c r="E430" s="102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</row>
    <row r="431" spans="2:18">
      <c r="B431" s="102"/>
      <c r="C431" s="102"/>
      <c r="D431" s="102"/>
      <c r="E431" s="102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</row>
    <row r="432" spans="2:18">
      <c r="B432" s="102"/>
      <c r="C432" s="102"/>
      <c r="D432" s="102"/>
      <c r="E432" s="102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</row>
    <row r="433" spans="2:18">
      <c r="B433" s="102"/>
      <c r="C433" s="102"/>
      <c r="D433" s="102"/>
      <c r="E433" s="102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</row>
    <row r="434" spans="2:18">
      <c r="B434" s="102"/>
      <c r="C434" s="102"/>
      <c r="D434" s="102"/>
      <c r="E434" s="102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</row>
    <row r="435" spans="2:18">
      <c r="B435" s="102"/>
      <c r="C435" s="102"/>
      <c r="D435" s="102"/>
      <c r="E435" s="102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</row>
    <row r="436" spans="2:18">
      <c r="B436" s="102"/>
      <c r="C436" s="102"/>
      <c r="D436" s="102"/>
      <c r="E436" s="102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</row>
    <row r="437" spans="2:18">
      <c r="B437" s="102"/>
      <c r="C437" s="102"/>
      <c r="D437" s="102"/>
      <c r="E437" s="102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</row>
    <row r="438" spans="2:18">
      <c r="B438" s="102"/>
      <c r="C438" s="102"/>
      <c r="D438" s="102"/>
      <c r="E438" s="102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</row>
    <row r="439" spans="2:18">
      <c r="B439" s="102"/>
      <c r="C439" s="102"/>
      <c r="D439" s="102"/>
      <c r="E439" s="102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</row>
    <row r="440" spans="2:18">
      <c r="B440" s="102"/>
      <c r="C440" s="102"/>
      <c r="D440" s="102"/>
      <c r="E440" s="102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</row>
    <row r="441" spans="2:18">
      <c r="B441" s="102"/>
      <c r="C441" s="102"/>
      <c r="D441" s="102"/>
      <c r="E441" s="102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</row>
    <row r="442" spans="2:18">
      <c r="B442" s="102"/>
      <c r="C442" s="102"/>
      <c r="D442" s="102"/>
      <c r="E442" s="102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</row>
    <row r="443" spans="2:18">
      <c r="B443" s="102"/>
      <c r="C443" s="102"/>
      <c r="D443" s="102"/>
      <c r="E443" s="102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</row>
    <row r="444" spans="2:18">
      <c r="B444" s="102"/>
      <c r="C444" s="102"/>
      <c r="D444" s="102"/>
      <c r="E444" s="102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</row>
    <row r="445" spans="2:18">
      <c r="B445" s="102"/>
      <c r="C445" s="102"/>
      <c r="D445" s="102"/>
      <c r="E445" s="102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</row>
    <row r="446" spans="2:18">
      <c r="B446" s="102"/>
      <c r="C446" s="102"/>
      <c r="D446" s="102"/>
      <c r="E446" s="102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</row>
    <row r="447" spans="2:18">
      <c r="B447" s="102"/>
      <c r="C447" s="102"/>
      <c r="D447" s="102"/>
      <c r="E447" s="102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</row>
    <row r="448" spans="2:18">
      <c r="B448" s="102"/>
      <c r="C448" s="102"/>
      <c r="D448" s="102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2:18">
      <c r="B449" s="102"/>
      <c r="C449" s="102"/>
      <c r="D449" s="102"/>
      <c r="E449" s="102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2:18">
      <c r="B450" s="102"/>
      <c r="C450" s="102"/>
      <c r="D450" s="102"/>
      <c r="E450" s="102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</row>
    <row r="451" spans="2:18">
      <c r="B451" s="102"/>
      <c r="C451" s="102"/>
      <c r="D451" s="102"/>
      <c r="E451" s="102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</row>
    <row r="452" spans="2:18">
      <c r="B452" s="102"/>
      <c r="C452" s="102"/>
      <c r="D452" s="102"/>
      <c r="E452" s="102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</row>
    <row r="453" spans="2:18">
      <c r="B453" s="102"/>
      <c r="C453" s="102"/>
      <c r="D453" s="102"/>
      <c r="E453" s="102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</row>
    <row r="454" spans="2:18">
      <c r="B454" s="102"/>
      <c r="C454" s="102"/>
      <c r="D454" s="102"/>
      <c r="E454" s="102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</row>
    <row r="455" spans="2:18">
      <c r="B455" s="102"/>
      <c r="C455" s="102"/>
      <c r="D455" s="102"/>
      <c r="E455" s="102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</row>
    <row r="456" spans="2:18">
      <c r="B456" s="102"/>
      <c r="C456" s="102"/>
      <c r="D456" s="102"/>
      <c r="E456" s="102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</row>
    <row r="457" spans="2:18">
      <c r="B457" s="102"/>
      <c r="C457" s="102"/>
      <c r="D457" s="102"/>
      <c r="E457" s="102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</row>
    <row r="458" spans="2:18">
      <c r="B458" s="102"/>
      <c r="C458" s="102"/>
      <c r="D458" s="102"/>
      <c r="E458" s="102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</row>
    <row r="459" spans="2:18">
      <c r="B459" s="102"/>
      <c r="C459" s="102"/>
      <c r="D459" s="102"/>
      <c r="E459" s="102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</row>
    <row r="460" spans="2:18">
      <c r="B460" s="102"/>
      <c r="C460" s="102"/>
      <c r="D460" s="102"/>
      <c r="E460" s="102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</row>
    <row r="461" spans="2:18">
      <c r="B461" s="102"/>
      <c r="C461" s="102"/>
      <c r="D461" s="102"/>
      <c r="E461" s="102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</row>
    <row r="462" spans="2:18">
      <c r="B462" s="102"/>
      <c r="C462" s="102"/>
      <c r="D462" s="102"/>
      <c r="E462" s="102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</row>
    <row r="463" spans="2:18">
      <c r="B463" s="102"/>
      <c r="C463" s="102"/>
      <c r="D463" s="102"/>
      <c r="E463" s="102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</row>
    <row r="464" spans="2:18">
      <c r="B464" s="102"/>
      <c r="C464" s="102"/>
      <c r="D464" s="102"/>
      <c r="E464" s="102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</row>
    <row r="465" spans="2:18">
      <c r="B465" s="102"/>
      <c r="C465" s="102"/>
      <c r="D465" s="102"/>
      <c r="E465" s="102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</row>
    <row r="466" spans="2:18">
      <c r="B466" s="102"/>
      <c r="C466" s="102"/>
      <c r="D466" s="102"/>
      <c r="E466" s="102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2:18">
      <c r="B467" s="102"/>
      <c r="C467" s="102"/>
      <c r="D467" s="102"/>
      <c r="E467" s="102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2:18">
      <c r="B468" s="102"/>
      <c r="C468" s="102"/>
      <c r="D468" s="102"/>
      <c r="E468" s="102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2:18">
      <c r="B469" s="102"/>
      <c r="C469" s="102"/>
      <c r="D469" s="102"/>
      <c r="E469" s="102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</row>
    <row r="470" spans="2:18">
      <c r="B470" s="102"/>
      <c r="C470" s="102"/>
      <c r="D470" s="102"/>
      <c r="E470" s="102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</row>
    <row r="471" spans="2:18">
      <c r="B471" s="102"/>
      <c r="C471" s="102"/>
      <c r="D471" s="102"/>
      <c r="E471" s="102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</row>
    <row r="472" spans="2:18">
      <c r="B472" s="102"/>
      <c r="C472" s="102"/>
      <c r="D472" s="102"/>
      <c r="E472" s="102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</row>
    <row r="473" spans="2:18">
      <c r="B473" s="102"/>
      <c r="C473" s="102"/>
      <c r="D473" s="102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</row>
    <row r="474" spans="2:18">
      <c r="B474" s="102"/>
      <c r="C474" s="102"/>
      <c r="D474" s="102"/>
      <c r="E474" s="102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</row>
    <row r="475" spans="2:18">
      <c r="B475" s="102"/>
      <c r="C475" s="102"/>
      <c r="D475" s="102"/>
      <c r="E475" s="102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</row>
    <row r="476" spans="2:18">
      <c r="B476" s="102"/>
      <c r="C476" s="102"/>
      <c r="D476" s="102"/>
      <c r="E476" s="102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</row>
    <row r="477" spans="2:18">
      <c r="B477" s="102"/>
      <c r="C477" s="102"/>
      <c r="D477" s="102"/>
      <c r="E477" s="102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</row>
    <row r="478" spans="2:18">
      <c r="B478" s="102"/>
      <c r="C478" s="102"/>
      <c r="D478" s="102"/>
      <c r="E478" s="102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</row>
    <row r="479" spans="2:18">
      <c r="B479" s="102"/>
      <c r="C479" s="102"/>
      <c r="D479" s="102"/>
      <c r="E479" s="102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</row>
    <row r="480" spans="2:18">
      <c r="B480" s="102"/>
      <c r="C480" s="102"/>
      <c r="D480" s="102"/>
      <c r="E480" s="102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</row>
    <row r="481" spans="2:18">
      <c r="B481" s="102"/>
      <c r="C481" s="102"/>
      <c r="D481" s="102"/>
      <c r="E481" s="102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</row>
    <row r="482" spans="2:18">
      <c r="B482" s="102"/>
      <c r="C482" s="102"/>
      <c r="D482" s="102"/>
      <c r="E482" s="102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</row>
    <row r="483" spans="2:18">
      <c r="B483" s="102"/>
      <c r="C483" s="102"/>
      <c r="D483" s="102"/>
      <c r="E483" s="102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</row>
    <row r="484" spans="2:18">
      <c r="B484" s="102"/>
      <c r="C484" s="102"/>
      <c r="D484" s="102"/>
      <c r="E484" s="102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</row>
    <row r="485" spans="2:18">
      <c r="B485" s="102"/>
      <c r="C485" s="102"/>
      <c r="D485" s="102"/>
      <c r="E485" s="102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</row>
    <row r="486" spans="2:18">
      <c r="B486" s="102"/>
      <c r="C486" s="102"/>
      <c r="D486" s="102"/>
      <c r="E486" s="102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</row>
    <row r="487" spans="2:18">
      <c r="B487" s="102"/>
      <c r="C487" s="102"/>
      <c r="D487" s="102"/>
      <c r="E487" s="102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</row>
    <row r="488" spans="2:18">
      <c r="B488" s="102"/>
      <c r="C488" s="102"/>
      <c r="D488" s="102"/>
      <c r="E488" s="102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</row>
    <row r="489" spans="2:18">
      <c r="B489" s="102"/>
      <c r="C489" s="102"/>
      <c r="D489" s="102"/>
      <c r="E489" s="102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</row>
    <row r="490" spans="2:18">
      <c r="B490" s="102"/>
      <c r="C490" s="102"/>
      <c r="D490" s="102"/>
      <c r="E490" s="102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</row>
    <row r="491" spans="2:18">
      <c r="B491" s="102"/>
      <c r="C491" s="102"/>
      <c r="D491" s="102"/>
      <c r="E491" s="102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</row>
    <row r="492" spans="2:18">
      <c r="B492" s="102"/>
      <c r="C492" s="102"/>
      <c r="D492" s="102"/>
      <c r="E492" s="102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</row>
    <row r="493" spans="2:18">
      <c r="B493" s="102"/>
      <c r="C493" s="102"/>
      <c r="D493" s="102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</row>
    <row r="494" spans="2:18">
      <c r="B494" s="102"/>
      <c r="C494" s="102"/>
      <c r="D494" s="102"/>
      <c r="E494" s="102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</row>
    <row r="495" spans="2:18">
      <c r="B495" s="102"/>
      <c r="C495" s="102"/>
      <c r="D495" s="102"/>
      <c r="E495" s="102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</row>
    <row r="496" spans="2:18">
      <c r="B496" s="102"/>
      <c r="C496" s="102"/>
      <c r="D496" s="102"/>
      <c r="E496" s="102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</row>
    <row r="497" spans="2:18">
      <c r="B497" s="102"/>
      <c r="C497" s="102"/>
      <c r="D497" s="102"/>
      <c r="E497" s="102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</row>
    <row r="498" spans="2:18">
      <c r="B498" s="102"/>
      <c r="C498" s="102"/>
      <c r="D498" s="102"/>
      <c r="E498" s="102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</row>
    <row r="499" spans="2:18">
      <c r="B499" s="102"/>
      <c r="C499" s="102"/>
      <c r="D499" s="102"/>
      <c r="E499" s="102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</row>
    <row r="500" spans="2:18">
      <c r="B500" s="102"/>
      <c r="C500" s="102"/>
      <c r="D500" s="102"/>
      <c r="E500" s="102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</row>
    <row r="501" spans="2:18">
      <c r="B501" s="102"/>
      <c r="C501" s="102"/>
      <c r="D501" s="102"/>
      <c r="E501" s="102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</row>
    <row r="502" spans="2:18">
      <c r="B502" s="102"/>
      <c r="C502" s="102"/>
      <c r="D502" s="102"/>
      <c r="E502" s="102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</row>
    <row r="503" spans="2:18">
      <c r="B503" s="102"/>
      <c r="C503" s="102"/>
      <c r="D503" s="102"/>
      <c r="E503" s="102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</row>
    <row r="504" spans="2:18">
      <c r="B504" s="102"/>
      <c r="C504" s="102"/>
      <c r="D504" s="102"/>
      <c r="E504" s="102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</row>
    <row r="505" spans="2:18">
      <c r="B505" s="102"/>
      <c r="C505" s="102"/>
      <c r="D505" s="102"/>
      <c r="E505" s="102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</row>
    <row r="506" spans="2:18">
      <c r="B506" s="102"/>
      <c r="C506" s="102"/>
      <c r="D506" s="102"/>
      <c r="E506" s="102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</row>
    <row r="507" spans="2:18">
      <c r="B507" s="102"/>
      <c r="C507" s="102"/>
      <c r="D507" s="102"/>
      <c r="E507" s="102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2:18">
      <c r="B508" s="102"/>
      <c r="C508" s="102"/>
      <c r="D508" s="102"/>
      <c r="E508" s="102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2:18">
      <c r="B509" s="102"/>
      <c r="C509" s="102"/>
      <c r="D509" s="102"/>
      <c r="E509" s="102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2:18">
      <c r="B510" s="102"/>
      <c r="C510" s="102"/>
      <c r="D510" s="102"/>
      <c r="E510" s="102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</row>
    <row r="511" spans="2:18">
      <c r="B511" s="102"/>
      <c r="C511" s="102"/>
      <c r="D511" s="102"/>
      <c r="E511" s="102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2:18">
      <c r="B512" s="102"/>
      <c r="C512" s="102"/>
      <c r="D512" s="102"/>
      <c r="E512" s="102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</row>
    <row r="513" spans="2:18">
      <c r="B513" s="102"/>
      <c r="C513" s="102"/>
      <c r="D513" s="102"/>
      <c r="E513" s="102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</row>
    <row r="514" spans="2:18">
      <c r="B514" s="102"/>
      <c r="C514" s="102"/>
      <c r="D514" s="102"/>
      <c r="E514" s="102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</row>
    <row r="515" spans="2:18">
      <c r="B515" s="102"/>
      <c r="C515" s="102"/>
      <c r="D515" s="102"/>
      <c r="E515" s="102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</row>
    <row r="516" spans="2:18">
      <c r="B516" s="102"/>
      <c r="C516" s="102"/>
      <c r="D516" s="102"/>
      <c r="E516" s="102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</row>
    <row r="517" spans="2:18">
      <c r="B517" s="102"/>
      <c r="C517" s="102"/>
      <c r="D517" s="102"/>
      <c r="E517" s="102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</row>
    <row r="518" spans="2:18">
      <c r="B518" s="102"/>
      <c r="C518" s="102"/>
      <c r="D518" s="102"/>
      <c r="E518" s="102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</row>
    <row r="519" spans="2:18">
      <c r="B519" s="102"/>
      <c r="C519" s="102"/>
      <c r="D519" s="102"/>
      <c r="E519" s="102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</row>
    <row r="520" spans="2:18">
      <c r="B520" s="102"/>
      <c r="C520" s="102"/>
      <c r="D520" s="102"/>
      <c r="E520" s="102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</row>
    <row r="521" spans="2:18">
      <c r="B521" s="102"/>
      <c r="C521" s="102"/>
      <c r="D521" s="102"/>
      <c r="E521" s="102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</row>
    <row r="522" spans="2:18">
      <c r="B522" s="102"/>
      <c r="C522" s="102"/>
      <c r="D522" s="102"/>
      <c r="E522" s="102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</row>
    <row r="523" spans="2:18">
      <c r="B523" s="102"/>
      <c r="C523" s="102"/>
      <c r="D523" s="102"/>
      <c r="E523" s="102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</row>
    <row r="524" spans="2:18">
      <c r="B524" s="102"/>
      <c r="C524" s="102"/>
      <c r="D524" s="102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</row>
    <row r="525" spans="2:18">
      <c r="B525" s="102"/>
      <c r="C525" s="102"/>
      <c r="D525" s="102"/>
      <c r="E525" s="102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</row>
    <row r="526" spans="2:18">
      <c r="B526" s="102"/>
      <c r="C526" s="102"/>
      <c r="D526" s="102"/>
      <c r="E526" s="102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</row>
    <row r="527" spans="2:18">
      <c r="B527" s="102"/>
      <c r="C527" s="102"/>
      <c r="D527" s="102"/>
      <c r="E527" s="102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</row>
    <row r="528" spans="2:18">
      <c r="B528" s="102"/>
      <c r="C528" s="102"/>
      <c r="D528" s="102"/>
      <c r="E528" s="102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</row>
    <row r="529" spans="2:18">
      <c r="B529" s="102"/>
      <c r="C529" s="102"/>
      <c r="D529" s="102"/>
      <c r="E529" s="102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</row>
    <row r="530" spans="2:18">
      <c r="B530" s="102"/>
      <c r="C530" s="102"/>
      <c r="D530" s="102"/>
      <c r="E530" s="102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</row>
    <row r="531" spans="2:18">
      <c r="B531" s="102"/>
      <c r="C531" s="102"/>
      <c r="D531" s="102"/>
      <c r="E531" s="102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</row>
    <row r="532" spans="2:18">
      <c r="B532" s="102"/>
      <c r="C532" s="102"/>
      <c r="D532" s="102"/>
      <c r="E532" s="102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</row>
    <row r="533" spans="2:18">
      <c r="B533" s="102"/>
      <c r="C533" s="102"/>
      <c r="D533" s="102"/>
      <c r="E533" s="102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</row>
    <row r="534" spans="2:18">
      <c r="B534" s="102"/>
      <c r="C534" s="102"/>
      <c r="D534" s="102"/>
      <c r="E534" s="102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</row>
    <row r="535" spans="2:18">
      <c r="B535" s="102"/>
      <c r="C535" s="102"/>
      <c r="D535" s="102"/>
      <c r="E535" s="102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</row>
    <row r="536" spans="2:18">
      <c r="B536" s="102"/>
      <c r="C536" s="102"/>
      <c r="D536" s="102"/>
      <c r="E536" s="102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</row>
    <row r="537" spans="2:18">
      <c r="B537" s="102"/>
      <c r="C537" s="102"/>
      <c r="D537" s="102"/>
      <c r="E537" s="102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</row>
    <row r="538" spans="2:18">
      <c r="B538" s="102"/>
      <c r="C538" s="102"/>
      <c r="D538" s="102"/>
      <c r="E538" s="102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</row>
    <row r="539" spans="2:18">
      <c r="B539" s="102"/>
      <c r="C539" s="102"/>
      <c r="D539" s="102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</row>
    <row r="540" spans="2:18">
      <c r="B540" s="102"/>
      <c r="C540" s="102"/>
      <c r="D540" s="102"/>
      <c r="E540" s="102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</row>
    <row r="541" spans="2:18">
      <c r="B541" s="102"/>
      <c r="C541" s="102"/>
      <c r="D541" s="102"/>
      <c r="E541" s="102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</row>
    <row r="542" spans="2:18">
      <c r="B542" s="102"/>
      <c r="C542" s="102"/>
      <c r="D542" s="102"/>
      <c r="E542" s="102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</row>
    <row r="543" spans="2:18">
      <c r="B543" s="102"/>
      <c r="C543" s="102"/>
      <c r="D543" s="102"/>
      <c r="E543" s="102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</row>
    <row r="544" spans="2:18">
      <c r="B544" s="102"/>
      <c r="C544" s="102"/>
      <c r="D544" s="102"/>
      <c r="E544" s="102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</row>
    <row r="545" spans="2:18">
      <c r="B545" s="102"/>
      <c r="C545" s="102"/>
      <c r="D545" s="102"/>
      <c r="E545" s="102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</row>
    <row r="546" spans="2:18">
      <c r="B546" s="102"/>
      <c r="C546" s="102"/>
      <c r="D546" s="102"/>
      <c r="E546" s="102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</row>
    <row r="547" spans="2:18">
      <c r="B547" s="102"/>
      <c r="C547" s="102"/>
      <c r="D547" s="102"/>
      <c r="E547" s="102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</row>
    <row r="548" spans="2:18">
      <c r="B548" s="102"/>
      <c r="C548" s="102"/>
      <c r="D548" s="102"/>
      <c r="E548" s="102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</row>
    <row r="549" spans="2:18">
      <c r="B549" s="102"/>
      <c r="C549" s="102"/>
      <c r="D549" s="102"/>
      <c r="E549" s="102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</row>
    <row r="550" spans="2:18">
      <c r="B550" s="102"/>
      <c r="C550" s="102"/>
      <c r="D550" s="102"/>
      <c r="E550" s="102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</row>
    <row r="551" spans="2:18">
      <c r="B551" s="102"/>
      <c r="C551" s="102"/>
      <c r="D551" s="102"/>
      <c r="E551" s="102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</row>
    <row r="552" spans="2:18">
      <c r="B552" s="102"/>
      <c r="C552" s="102"/>
      <c r="D552" s="102"/>
      <c r="E552" s="102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</row>
    <row r="553" spans="2:18">
      <c r="B553" s="102"/>
      <c r="C553" s="102"/>
      <c r="D553" s="102"/>
      <c r="E553" s="102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</row>
    <row r="554" spans="2:18">
      <c r="B554" s="102"/>
      <c r="C554" s="102"/>
      <c r="D554" s="102"/>
      <c r="E554" s="102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</row>
    <row r="555" spans="2:18">
      <c r="B555" s="102"/>
      <c r="C555" s="102"/>
      <c r="D555" s="102"/>
      <c r="E555" s="102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</row>
    <row r="556" spans="2:18">
      <c r="B556" s="102"/>
      <c r="C556" s="102"/>
      <c r="D556" s="102"/>
      <c r="E556" s="102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</row>
    <row r="557" spans="2:18">
      <c r="B557" s="102"/>
      <c r="C557" s="102"/>
      <c r="D557" s="102"/>
      <c r="E557" s="102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</row>
    <row r="558" spans="2:18">
      <c r="B558" s="102"/>
      <c r="C558" s="102"/>
      <c r="D558" s="102"/>
      <c r="E558" s="102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</row>
    <row r="559" spans="2:18">
      <c r="B559" s="102"/>
      <c r="C559" s="102"/>
      <c r="D559" s="102"/>
      <c r="E559" s="102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</row>
    <row r="560" spans="2:18">
      <c r="B560" s="102"/>
      <c r="C560" s="102"/>
      <c r="D560" s="102"/>
      <c r="E560" s="102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</row>
    <row r="561" spans="2:18">
      <c r="B561" s="102"/>
      <c r="C561" s="102"/>
      <c r="D561" s="102"/>
      <c r="E561" s="102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</row>
    <row r="562" spans="2:18">
      <c r="B562" s="102"/>
      <c r="C562" s="102"/>
      <c r="D562" s="102"/>
      <c r="E562" s="102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</row>
    <row r="563" spans="2:18">
      <c r="B563" s="102"/>
      <c r="C563" s="102"/>
      <c r="D563" s="102"/>
      <c r="E563" s="102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</row>
    <row r="564" spans="2:18">
      <c r="B564" s="102"/>
      <c r="C564" s="102"/>
      <c r="D564" s="102"/>
      <c r="E564" s="102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</row>
    <row r="565" spans="2:18">
      <c r="B565" s="102"/>
      <c r="C565" s="102"/>
      <c r="D565" s="102"/>
      <c r="E565" s="102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</row>
    <row r="566" spans="2:18">
      <c r="B566" s="102"/>
      <c r="C566" s="102"/>
      <c r="D566" s="102"/>
      <c r="E566" s="102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</row>
    <row r="567" spans="2:18">
      <c r="B567" s="102"/>
      <c r="C567" s="102"/>
      <c r="D567" s="102"/>
      <c r="E567" s="102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</row>
    <row r="568" spans="2:18">
      <c r="B568" s="102"/>
      <c r="C568" s="102"/>
      <c r="D568" s="102"/>
      <c r="E568" s="102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</row>
    <row r="569" spans="2:18">
      <c r="B569" s="102"/>
      <c r="C569" s="102"/>
      <c r="D569" s="102"/>
      <c r="E569" s="102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</row>
    <row r="570" spans="2:18">
      <c r="B570" s="102"/>
      <c r="C570" s="102"/>
      <c r="D570" s="102"/>
      <c r="E570" s="102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</row>
    <row r="571" spans="2:18">
      <c r="B571" s="102"/>
      <c r="C571" s="102"/>
      <c r="D571" s="102"/>
      <c r="E571" s="102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</row>
    <row r="572" spans="2:18">
      <c r="B572" s="102"/>
      <c r="C572" s="102"/>
      <c r="D572" s="102"/>
      <c r="E572" s="102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</row>
    <row r="573" spans="2:18">
      <c r="B573" s="102"/>
      <c r="C573" s="102"/>
      <c r="D573" s="102"/>
      <c r="E573" s="102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</row>
    <row r="574" spans="2:18">
      <c r="B574" s="102"/>
      <c r="C574" s="102"/>
      <c r="D574" s="102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</row>
    <row r="575" spans="2:18">
      <c r="B575" s="102"/>
      <c r="C575" s="102"/>
      <c r="D575" s="102"/>
      <c r="E575" s="102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</row>
    <row r="576" spans="2:18">
      <c r="B576" s="102"/>
      <c r="C576" s="102"/>
      <c r="D576" s="102"/>
      <c r="E576" s="102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</row>
    <row r="577" spans="2:18">
      <c r="B577" s="102"/>
      <c r="C577" s="102"/>
      <c r="D577" s="102"/>
      <c r="E577" s="102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</row>
    <row r="578" spans="2:18">
      <c r="B578" s="102"/>
      <c r="C578" s="102"/>
      <c r="D578" s="102"/>
      <c r="E578" s="102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</row>
    <row r="579" spans="2:18">
      <c r="B579" s="102"/>
      <c r="C579" s="102"/>
      <c r="D579" s="102"/>
      <c r="E579" s="102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</row>
    <row r="580" spans="2:18">
      <c r="B580" s="102"/>
      <c r="C580" s="102"/>
      <c r="D580" s="102"/>
      <c r="E580" s="102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</row>
    <row r="581" spans="2:18">
      <c r="B581" s="102"/>
      <c r="C581" s="102"/>
      <c r="D581" s="102"/>
      <c r="E581" s="102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</row>
    <row r="582" spans="2:18">
      <c r="B582" s="102"/>
      <c r="C582" s="102"/>
      <c r="D582" s="102"/>
      <c r="E582" s="102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</row>
    <row r="583" spans="2:18">
      <c r="B583" s="102"/>
      <c r="C583" s="102"/>
      <c r="D583" s="102"/>
      <c r="E583" s="102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</row>
    <row r="584" spans="2:18">
      <c r="B584" s="102"/>
      <c r="C584" s="102"/>
      <c r="D584" s="102"/>
      <c r="E584" s="102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</row>
    <row r="585" spans="2:18">
      <c r="B585" s="102"/>
      <c r="C585" s="102"/>
      <c r="D585" s="102"/>
      <c r="E585" s="102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</row>
    <row r="586" spans="2:18">
      <c r="B586" s="102"/>
      <c r="C586" s="102"/>
      <c r="D586" s="102"/>
      <c r="E586" s="102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</row>
    <row r="587" spans="2:18">
      <c r="B587" s="102"/>
      <c r="C587" s="102"/>
      <c r="D587" s="102"/>
      <c r="E587" s="102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</row>
    <row r="588" spans="2:18">
      <c r="B588" s="102"/>
      <c r="C588" s="102"/>
      <c r="D588" s="102"/>
      <c r="E588" s="102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</row>
    <row r="589" spans="2:18">
      <c r="B589" s="102"/>
      <c r="C589" s="102"/>
      <c r="D589" s="102"/>
      <c r="E589" s="102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</row>
    <row r="590" spans="2:18">
      <c r="B590" s="102"/>
      <c r="C590" s="102"/>
      <c r="D590" s="102"/>
      <c r="E590" s="102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</row>
    <row r="591" spans="2:18">
      <c r="B591" s="102"/>
      <c r="C591" s="102"/>
      <c r="D591" s="102"/>
      <c r="E591" s="102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</row>
    <row r="592" spans="2:18">
      <c r="B592" s="102"/>
      <c r="C592" s="102"/>
      <c r="D592" s="102"/>
      <c r="E592" s="102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</row>
    <row r="593" spans="2:18">
      <c r="B593" s="102"/>
      <c r="C593" s="102"/>
      <c r="D593" s="102"/>
      <c r="E593" s="102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</row>
    <row r="594" spans="2:18">
      <c r="B594" s="102"/>
      <c r="C594" s="102"/>
      <c r="D594" s="102"/>
      <c r="E594" s="102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</row>
    <row r="595" spans="2:18">
      <c r="B595" s="102"/>
      <c r="C595" s="102"/>
      <c r="D595" s="102"/>
      <c r="E595" s="102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</row>
    <row r="596" spans="2:18">
      <c r="B596" s="102"/>
      <c r="C596" s="102"/>
      <c r="D596" s="102"/>
      <c r="E596" s="102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</row>
    <row r="597" spans="2:18">
      <c r="B597" s="102"/>
      <c r="C597" s="102"/>
      <c r="D597" s="102"/>
      <c r="E597" s="102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</row>
    <row r="598" spans="2:18">
      <c r="B598" s="102"/>
      <c r="C598" s="102"/>
      <c r="D598" s="102"/>
      <c r="E598" s="102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</row>
    <row r="599" spans="2:18">
      <c r="B599" s="102"/>
      <c r="C599" s="102"/>
      <c r="D599" s="102"/>
      <c r="E599" s="102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</row>
    <row r="600" spans="2:18">
      <c r="B600" s="102"/>
      <c r="C600" s="102"/>
      <c r="D600" s="102"/>
      <c r="E600" s="102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</row>
    <row r="601" spans="2:18">
      <c r="B601" s="102"/>
      <c r="C601" s="102"/>
      <c r="D601" s="102"/>
      <c r="E601" s="102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</row>
    <row r="602" spans="2:18">
      <c r="B602" s="102"/>
      <c r="C602" s="102"/>
      <c r="D602" s="102"/>
      <c r="E602" s="102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</row>
    <row r="603" spans="2:18">
      <c r="B603" s="102"/>
      <c r="C603" s="102"/>
      <c r="D603" s="102"/>
      <c r="E603" s="102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</row>
    <row r="604" spans="2:18">
      <c r="B604" s="102"/>
      <c r="C604" s="102"/>
      <c r="D604" s="102"/>
      <c r="E604" s="102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</row>
    <row r="605" spans="2:18">
      <c r="B605" s="102"/>
      <c r="C605" s="102"/>
      <c r="D605" s="102"/>
      <c r="E605" s="102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</row>
    <row r="606" spans="2:18">
      <c r="B606" s="102"/>
      <c r="C606" s="102"/>
      <c r="D606" s="102"/>
      <c r="E606" s="102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</row>
    <row r="607" spans="2:18">
      <c r="B607" s="102"/>
      <c r="C607" s="102"/>
      <c r="D607" s="102"/>
      <c r="E607" s="102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</row>
    <row r="608" spans="2:18">
      <c r="B608" s="102"/>
      <c r="C608" s="102"/>
      <c r="D608" s="102"/>
      <c r="E608" s="102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</row>
    <row r="609" spans="2:18">
      <c r="B609" s="102"/>
      <c r="C609" s="102"/>
      <c r="D609" s="102"/>
      <c r="E609" s="102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</row>
    <row r="610" spans="2:18">
      <c r="B610" s="102"/>
      <c r="C610" s="102"/>
      <c r="D610" s="102"/>
      <c r="E610" s="102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</row>
    <row r="611" spans="2:18">
      <c r="B611" s="102"/>
      <c r="C611" s="102"/>
      <c r="D611" s="102"/>
      <c r="E611" s="102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</row>
    <row r="612" spans="2:18">
      <c r="B612" s="102"/>
      <c r="C612" s="102"/>
      <c r="D612" s="102"/>
      <c r="E612" s="102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</row>
    <row r="613" spans="2:18">
      <c r="B613" s="102"/>
      <c r="C613" s="102"/>
      <c r="D613" s="102"/>
      <c r="E613" s="102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</row>
    <row r="614" spans="2:18">
      <c r="B614" s="102"/>
      <c r="C614" s="102"/>
      <c r="D614" s="102"/>
      <c r="E614" s="102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</row>
    <row r="615" spans="2:18">
      <c r="B615" s="102"/>
      <c r="C615" s="102"/>
      <c r="D615" s="102"/>
      <c r="E615" s="102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</row>
    <row r="616" spans="2:18">
      <c r="B616" s="102"/>
      <c r="C616" s="102"/>
      <c r="D616" s="102"/>
      <c r="E616" s="102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</row>
    <row r="617" spans="2:18">
      <c r="B617" s="102"/>
      <c r="C617" s="102"/>
      <c r="D617" s="102"/>
      <c r="E617" s="102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</row>
    <row r="618" spans="2:18">
      <c r="B618" s="102"/>
      <c r="C618" s="102"/>
      <c r="D618" s="102"/>
      <c r="E618" s="102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</row>
    <row r="619" spans="2:18">
      <c r="B619" s="102"/>
      <c r="C619" s="102"/>
      <c r="D619" s="102"/>
      <c r="E619" s="102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</row>
    <row r="620" spans="2:18">
      <c r="B620" s="102"/>
      <c r="C620" s="102"/>
      <c r="D620" s="102"/>
      <c r="E620" s="102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</row>
    <row r="621" spans="2:18">
      <c r="B621" s="102"/>
      <c r="C621" s="102"/>
      <c r="D621" s="102"/>
      <c r="E621" s="102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</row>
    <row r="622" spans="2:18">
      <c r="B622" s="102"/>
      <c r="C622" s="102"/>
      <c r="D622" s="102"/>
      <c r="E622" s="102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</row>
    <row r="623" spans="2:18">
      <c r="B623" s="102"/>
      <c r="C623" s="102"/>
      <c r="D623" s="102"/>
      <c r="E623" s="102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</row>
    <row r="624" spans="2:18">
      <c r="B624" s="102"/>
      <c r="C624" s="102"/>
      <c r="D624" s="102"/>
      <c r="E624" s="102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</row>
    <row r="625" spans="2:18">
      <c r="B625" s="102"/>
      <c r="C625" s="102"/>
      <c r="D625" s="102"/>
      <c r="E625" s="102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</row>
    <row r="626" spans="2:18">
      <c r="B626" s="102"/>
      <c r="C626" s="102"/>
      <c r="D626" s="102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</row>
    <row r="627" spans="2:18">
      <c r="B627" s="102"/>
      <c r="C627" s="102"/>
      <c r="D627" s="102"/>
      <c r="E627" s="102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</row>
    <row r="628" spans="2:18">
      <c r="B628" s="102"/>
      <c r="C628" s="102"/>
      <c r="D628" s="102"/>
      <c r="E628" s="102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</row>
    <row r="629" spans="2:18">
      <c r="B629" s="102"/>
      <c r="C629" s="102"/>
      <c r="D629" s="102"/>
      <c r="E629" s="102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</row>
    <row r="630" spans="2:18">
      <c r="B630" s="102"/>
      <c r="C630" s="102"/>
      <c r="D630" s="102"/>
      <c r="E630" s="102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</row>
    <row r="631" spans="2:18">
      <c r="B631" s="102"/>
      <c r="C631" s="102"/>
      <c r="D631" s="102"/>
      <c r="E631" s="102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</row>
    <row r="632" spans="2:18">
      <c r="B632" s="102"/>
      <c r="C632" s="102"/>
      <c r="D632" s="102"/>
      <c r="E632" s="102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</row>
    <row r="633" spans="2:18">
      <c r="B633" s="102"/>
      <c r="C633" s="102"/>
      <c r="D633" s="102"/>
      <c r="E633" s="102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</row>
    <row r="634" spans="2:18">
      <c r="B634" s="102"/>
      <c r="C634" s="102"/>
      <c r="D634" s="102"/>
      <c r="E634" s="102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</row>
    <row r="635" spans="2:18">
      <c r="B635" s="102"/>
      <c r="C635" s="102"/>
      <c r="D635" s="102"/>
      <c r="E635" s="102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</row>
    <row r="636" spans="2:18">
      <c r="B636" s="102"/>
      <c r="C636" s="102"/>
      <c r="D636" s="102"/>
      <c r="E636" s="102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</row>
    <row r="637" spans="2:18">
      <c r="B637" s="102"/>
      <c r="C637" s="102"/>
      <c r="D637" s="102"/>
      <c r="E637" s="102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</row>
    <row r="638" spans="2:18">
      <c r="B638" s="102"/>
      <c r="C638" s="102"/>
      <c r="D638" s="102"/>
      <c r="E638" s="102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</row>
    <row r="639" spans="2:18">
      <c r="B639" s="102"/>
      <c r="C639" s="102"/>
      <c r="D639" s="102"/>
      <c r="E639" s="102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</row>
    <row r="640" spans="2:18">
      <c r="B640" s="102"/>
      <c r="C640" s="102"/>
      <c r="D640" s="102"/>
      <c r="E640" s="102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</row>
    <row r="641" spans="2:18">
      <c r="B641" s="102"/>
      <c r="C641" s="102"/>
      <c r="D641" s="102"/>
      <c r="E641" s="102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</row>
    <row r="642" spans="2:18">
      <c r="B642" s="102"/>
      <c r="C642" s="102"/>
      <c r="D642" s="102"/>
      <c r="E642" s="102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</row>
    <row r="643" spans="2:18">
      <c r="B643" s="102"/>
      <c r="C643" s="102"/>
      <c r="D643" s="102"/>
      <c r="E643" s="102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</row>
    <row r="644" spans="2:18">
      <c r="B644" s="102"/>
      <c r="C644" s="102"/>
      <c r="D644" s="102"/>
      <c r="E644" s="102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</row>
    <row r="645" spans="2:18">
      <c r="B645" s="102"/>
      <c r="C645" s="102"/>
      <c r="D645" s="102"/>
      <c r="E645" s="102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</row>
    <row r="646" spans="2:18">
      <c r="B646" s="102"/>
      <c r="C646" s="102"/>
      <c r="D646" s="102"/>
      <c r="E646" s="102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</row>
    <row r="647" spans="2:18">
      <c r="B647" s="102"/>
      <c r="C647" s="102"/>
      <c r="D647" s="102"/>
      <c r="E647" s="102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</row>
    <row r="648" spans="2:18">
      <c r="B648" s="102"/>
      <c r="C648" s="102"/>
      <c r="D648" s="102"/>
      <c r="E648" s="102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</row>
    <row r="649" spans="2:18">
      <c r="B649" s="102"/>
      <c r="C649" s="102"/>
      <c r="D649" s="102"/>
      <c r="E649" s="102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</row>
    <row r="650" spans="2:18">
      <c r="B650" s="102"/>
      <c r="C650" s="102"/>
      <c r="D650" s="102"/>
      <c r="E650" s="102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</row>
    <row r="651" spans="2:18">
      <c r="B651" s="102"/>
      <c r="C651" s="102"/>
      <c r="D651" s="102"/>
      <c r="E651" s="102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</row>
    <row r="652" spans="2:18">
      <c r="B652" s="102"/>
      <c r="C652" s="102"/>
      <c r="D652" s="102"/>
      <c r="E652" s="102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</row>
    <row r="653" spans="2:18">
      <c r="B653" s="102"/>
      <c r="C653" s="102"/>
      <c r="D653" s="102"/>
      <c r="E653" s="102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</row>
    <row r="654" spans="2:18">
      <c r="B654" s="102"/>
      <c r="C654" s="102"/>
      <c r="D654" s="102"/>
      <c r="E654" s="102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</row>
    <row r="655" spans="2:18">
      <c r="B655" s="102"/>
      <c r="C655" s="102"/>
      <c r="D655" s="102"/>
      <c r="E655" s="102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</row>
    <row r="656" spans="2:18">
      <c r="B656" s="102"/>
      <c r="C656" s="102"/>
      <c r="D656" s="102"/>
      <c r="E656" s="102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</row>
    <row r="657" spans="2:18">
      <c r="B657" s="102"/>
      <c r="C657" s="102"/>
      <c r="D657" s="102"/>
      <c r="E657" s="102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</row>
    <row r="658" spans="2:18">
      <c r="B658" s="102"/>
      <c r="C658" s="102"/>
      <c r="D658" s="102"/>
      <c r="E658" s="102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</row>
    <row r="659" spans="2:18">
      <c r="B659" s="102"/>
      <c r="C659" s="102"/>
      <c r="D659" s="102"/>
      <c r="E659" s="102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</row>
    <row r="660" spans="2:18">
      <c r="B660" s="102"/>
      <c r="C660" s="102"/>
      <c r="D660" s="102"/>
      <c r="E660" s="102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</row>
    <row r="661" spans="2:18">
      <c r="B661" s="102"/>
      <c r="C661" s="102"/>
      <c r="D661" s="102"/>
      <c r="E661" s="102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</row>
    <row r="662" spans="2:18">
      <c r="B662" s="102"/>
      <c r="C662" s="102"/>
      <c r="D662" s="102"/>
      <c r="E662" s="102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</row>
    <row r="663" spans="2:18">
      <c r="B663" s="102"/>
      <c r="C663" s="102"/>
      <c r="D663" s="102"/>
      <c r="E663" s="102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</row>
    <row r="664" spans="2:18">
      <c r="B664" s="102"/>
      <c r="C664" s="102"/>
      <c r="D664" s="102"/>
      <c r="E664" s="102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</row>
    <row r="665" spans="2:18">
      <c r="B665" s="102"/>
      <c r="C665" s="102"/>
      <c r="D665" s="102"/>
      <c r="E665" s="102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</row>
    <row r="666" spans="2:18">
      <c r="B666" s="102"/>
      <c r="C666" s="102"/>
      <c r="D666" s="102"/>
      <c r="E666" s="102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</row>
    <row r="667" spans="2:18">
      <c r="B667" s="102"/>
      <c r="C667" s="102"/>
      <c r="D667" s="102"/>
      <c r="E667" s="102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</row>
    <row r="668" spans="2:18">
      <c r="B668" s="102"/>
      <c r="C668" s="102"/>
      <c r="D668" s="102"/>
      <c r="E668" s="102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</row>
    <row r="669" spans="2:18">
      <c r="B669" s="102"/>
      <c r="C669" s="102"/>
      <c r="D669" s="102"/>
      <c r="E669" s="102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</row>
    <row r="670" spans="2:18">
      <c r="B670" s="102"/>
      <c r="C670" s="102"/>
      <c r="D670" s="102"/>
      <c r="E670" s="102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</row>
    <row r="671" spans="2:18">
      <c r="B671" s="102"/>
      <c r="C671" s="102"/>
      <c r="D671" s="102"/>
      <c r="E671" s="102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</row>
    <row r="672" spans="2:18">
      <c r="B672" s="102"/>
      <c r="C672" s="102"/>
      <c r="D672" s="102"/>
      <c r="E672" s="102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</row>
    <row r="673" spans="2:18">
      <c r="B673" s="102"/>
      <c r="C673" s="102"/>
      <c r="D673" s="102"/>
      <c r="E673" s="102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</row>
    <row r="674" spans="2:18">
      <c r="B674" s="102"/>
      <c r="C674" s="102"/>
      <c r="D674" s="102"/>
      <c r="E674" s="102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</row>
    <row r="675" spans="2:18">
      <c r="B675" s="102"/>
      <c r="C675" s="102"/>
      <c r="D675" s="102"/>
      <c r="E675" s="102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</row>
    <row r="676" spans="2:18">
      <c r="B676" s="102"/>
      <c r="C676" s="102"/>
      <c r="D676" s="102"/>
      <c r="E676" s="102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</row>
    <row r="677" spans="2:18">
      <c r="B677" s="102"/>
      <c r="C677" s="102"/>
      <c r="D677" s="102"/>
      <c r="E677" s="102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</row>
    <row r="678" spans="2:18">
      <c r="B678" s="102"/>
      <c r="C678" s="102"/>
      <c r="D678" s="102"/>
      <c r="E678" s="102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</row>
    <row r="679" spans="2:18">
      <c r="B679" s="102"/>
      <c r="C679" s="102"/>
      <c r="D679" s="102"/>
      <c r="E679" s="102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</row>
    <row r="680" spans="2:18">
      <c r="B680" s="102"/>
      <c r="C680" s="102"/>
      <c r="D680" s="102"/>
      <c r="E680" s="102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</row>
    <row r="681" spans="2:18">
      <c r="B681" s="102"/>
      <c r="C681" s="102"/>
      <c r="D681" s="102"/>
      <c r="E681" s="102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</row>
    <row r="682" spans="2:18">
      <c r="B682" s="102"/>
      <c r="C682" s="102"/>
      <c r="D682" s="102"/>
      <c r="E682" s="102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</row>
    <row r="683" spans="2:18">
      <c r="B683" s="102"/>
      <c r="C683" s="102"/>
      <c r="D683" s="102"/>
      <c r="E683" s="102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</row>
    <row r="684" spans="2:18">
      <c r="B684" s="102"/>
      <c r="C684" s="102"/>
      <c r="D684" s="102"/>
      <c r="E684" s="102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</row>
    <row r="685" spans="2:18">
      <c r="B685" s="102"/>
      <c r="C685" s="102"/>
      <c r="D685" s="102"/>
      <c r="E685" s="102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</row>
    <row r="686" spans="2:18">
      <c r="B686" s="102"/>
      <c r="C686" s="102"/>
      <c r="D686" s="102"/>
      <c r="E686" s="102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</row>
    <row r="687" spans="2:18">
      <c r="B687" s="102"/>
      <c r="C687" s="102"/>
      <c r="D687" s="102"/>
      <c r="E687" s="102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</row>
    <row r="688" spans="2:18">
      <c r="B688" s="102"/>
      <c r="C688" s="102"/>
      <c r="D688" s="102"/>
      <c r="E688" s="102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</row>
    <row r="689" spans="2:18">
      <c r="B689" s="102"/>
      <c r="C689" s="102"/>
      <c r="D689" s="102"/>
      <c r="E689" s="102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</row>
    <row r="690" spans="2:18">
      <c r="B690" s="102"/>
      <c r="C690" s="102"/>
      <c r="D690" s="102"/>
      <c r="E690" s="102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</row>
    <row r="691" spans="2:18">
      <c r="B691" s="102"/>
      <c r="C691" s="102"/>
      <c r="D691" s="102"/>
      <c r="E691" s="102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</row>
    <row r="692" spans="2:18">
      <c r="B692" s="102"/>
      <c r="C692" s="102"/>
      <c r="D692" s="102"/>
      <c r="E692" s="102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</row>
    <row r="693" spans="2:18">
      <c r="B693" s="102"/>
      <c r="C693" s="102"/>
      <c r="D693" s="102"/>
      <c r="E693" s="102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</row>
    <row r="694" spans="2:18">
      <c r="B694" s="102"/>
      <c r="C694" s="102"/>
      <c r="D694" s="102"/>
      <c r="E694" s="102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</row>
    <row r="695" spans="2:18">
      <c r="B695" s="102"/>
      <c r="C695" s="102"/>
      <c r="D695" s="102"/>
      <c r="E695" s="102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</row>
    <row r="696" spans="2:18">
      <c r="B696" s="102"/>
      <c r="C696" s="102"/>
      <c r="D696" s="102"/>
      <c r="E696" s="102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</row>
    <row r="697" spans="2:18">
      <c r="B697" s="102"/>
      <c r="C697" s="102"/>
      <c r="D697" s="102"/>
      <c r="E697" s="102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</row>
    <row r="698" spans="2:18">
      <c r="B698" s="102"/>
      <c r="C698" s="102"/>
      <c r="D698" s="102"/>
      <c r="E698" s="102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</row>
    <row r="699" spans="2:18">
      <c r="B699" s="102"/>
      <c r="C699" s="102"/>
      <c r="D699" s="102"/>
      <c r="E699" s="102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</row>
    <row r="700" spans="2:18">
      <c r="B700" s="102"/>
      <c r="C700" s="102"/>
      <c r="D700" s="102"/>
      <c r="E700" s="102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</row>
    <row r="701" spans="2:18">
      <c r="B701" s="102"/>
      <c r="C701" s="102"/>
      <c r="D701" s="102"/>
      <c r="E701" s="102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</row>
    <row r="702" spans="2:18">
      <c r="B702" s="102"/>
      <c r="C702" s="102"/>
      <c r="D702" s="102"/>
      <c r="E702" s="102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</row>
    <row r="703" spans="2:18">
      <c r="B703" s="102"/>
      <c r="C703" s="102"/>
      <c r="D703" s="102"/>
      <c r="E703" s="102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</row>
    <row r="704" spans="2:18">
      <c r="B704" s="102"/>
      <c r="C704" s="102"/>
      <c r="D704" s="102"/>
      <c r="E704" s="102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</row>
    <row r="705" spans="2:18">
      <c r="B705" s="102"/>
      <c r="C705" s="102"/>
      <c r="D705" s="102"/>
      <c r="E705" s="102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</row>
    <row r="706" spans="2:18">
      <c r="B706" s="102"/>
      <c r="C706" s="102"/>
      <c r="D706" s="102"/>
      <c r="E706" s="102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</row>
    <row r="707" spans="2:18">
      <c r="B707" s="102"/>
      <c r="C707" s="102"/>
      <c r="D707" s="102"/>
      <c r="E707" s="102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</row>
    <row r="708" spans="2:18">
      <c r="B708" s="102"/>
      <c r="C708" s="102"/>
      <c r="D708" s="102"/>
      <c r="E708" s="102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</row>
    <row r="709" spans="2:18">
      <c r="B709" s="102"/>
      <c r="C709" s="102"/>
      <c r="D709" s="102"/>
      <c r="E709" s="102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</row>
    <row r="710" spans="2:18">
      <c r="B710" s="102"/>
      <c r="C710" s="102"/>
      <c r="D710" s="102"/>
      <c r="E710" s="102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</row>
    <row r="711" spans="2:18">
      <c r="B711" s="102"/>
      <c r="C711" s="102"/>
      <c r="D711" s="102"/>
      <c r="E711" s="102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</row>
    <row r="712" spans="2:18">
      <c r="B712" s="102"/>
      <c r="C712" s="102"/>
      <c r="D712" s="102"/>
      <c r="E712" s="102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</row>
    <row r="713" spans="2:18">
      <c r="B713" s="102"/>
      <c r="C713" s="102"/>
      <c r="D713" s="102"/>
      <c r="E713" s="102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</row>
    <row r="714" spans="2:18">
      <c r="B714" s="102"/>
      <c r="C714" s="102"/>
      <c r="D714" s="102"/>
      <c r="E714" s="102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</row>
    <row r="715" spans="2:18">
      <c r="B715" s="102"/>
      <c r="C715" s="102"/>
      <c r="D715" s="102"/>
      <c r="E715" s="102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</row>
    <row r="716" spans="2:18">
      <c r="B716" s="102"/>
      <c r="C716" s="102"/>
      <c r="D716" s="102"/>
      <c r="E716" s="102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</row>
    <row r="717" spans="2:18">
      <c r="B717" s="102"/>
      <c r="C717" s="102"/>
      <c r="D717" s="102"/>
      <c r="E717" s="102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</row>
    <row r="718" spans="2:18">
      <c r="B718" s="102"/>
      <c r="C718" s="102"/>
      <c r="D718" s="102"/>
      <c r="E718" s="102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</row>
    <row r="719" spans="2:18">
      <c r="B719" s="102"/>
      <c r="C719" s="102"/>
      <c r="D719" s="102"/>
      <c r="E719" s="102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</row>
    <row r="720" spans="2:18">
      <c r="B720" s="102"/>
      <c r="C720" s="102"/>
      <c r="D720" s="102"/>
      <c r="E720" s="102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</row>
    <row r="721" spans="2:18">
      <c r="B721" s="102"/>
      <c r="C721" s="102"/>
      <c r="D721" s="102"/>
      <c r="E721" s="102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</row>
    <row r="722" spans="2:18">
      <c r="B722" s="102"/>
      <c r="C722" s="102"/>
      <c r="D722" s="102"/>
      <c r="E722" s="102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</row>
    <row r="723" spans="2:18">
      <c r="B723" s="102"/>
      <c r="C723" s="102"/>
      <c r="D723" s="102"/>
      <c r="E723" s="102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</row>
    <row r="724" spans="2:18">
      <c r="B724" s="102"/>
      <c r="C724" s="102"/>
      <c r="D724" s="102"/>
      <c r="E724" s="102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</row>
    <row r="725" spans="2:18">
      <c r="B725" s="102"/>
      <c r="C725" s="102"/>
      <c r="D725" s="102"/>
      <c r="E725" s="102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</row>
    <row r="726" spans="2:18">
      <c r="B726" s="102"/>
      <c r="C726" s="102"/>
      <c r="D726" s="102"/>
      <c r="E726" s="102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</row>
    <row r="727" spans="2:18">
      <c r="B727" s="102"/>
      <c r="C727" s="102"/>
      <c r="D727" s="102"/>
      <c r="E727" s="102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</row>
    <row r="728" spans="2:18">
      <c r="B728" s="102"/>
      <c r="C728" s="102"/>
      <c r="D728" s="102"/>
      <c r="E728" s="102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</row>
    <row r="729" spans="2:18">
      <c r="B729" s="102"/>
      <c r="C729" s="102"/>
      <c r="D729" s="102"/>
      <c r="E729" s="102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</row>
    <row r="730" spans="2:18">
      <c r="B730" s="102"/>
      <c r="C730" s="102"/>
      <c r="D730" s="102"/>
      <c r="E730" s="102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</row>
    <row r="731" spans="2:18">
      <c r="B731" s="102"/>
      <c r="C731" s="102"/>
      <c r="D731" s="102"/>
      <c r="E731" s="102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</row>
    <row r="732" spans="2:18">
      <c r="B732" s="102"/>
      <c r="C732" s="102"/>
      <c r="D732" s="102"/>
      <c r="E732" s="102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</row>
    <row r="733" spans="2:18">
      <c r="B733" s="102"/>
      <c r="C733" s="102"/>
      <c r="D733" s="102"/>
      <c r="E733" s="102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</row>
    <row r="734" spans="2:18">
      <c r="B734" s="102"/>
      <c r="C734" s="102"/>
      <c r="D734" s="102"/>
      <c r="E734" s="102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</row>
    <row r="735" spans="2:18">
      <c r="B735" s="102"/>
      <c r="C735" s="102"/>
      <c r="D735" s="102"/>
      <c r="E735" s="102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</row>
    <row r="736" spans="2:18">
      <c r="B736" s="102"/>
      <c r="C736" s="102"/>
      <c r="D736" s="102"/>
      <c r="E736" s="102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</row>
    <row r="737" spans="2:18">
      <c r="B737" s="102"/>
      <c r="C737" s="102"/>
      <c r="D737" s="102"/>
      <c r="E737" s="102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</row>
    <row r="738" spans="2:18">
      <c r="B738" s="102"/>
      <c r="C738" s="102"/>
      <c r="D738" s="102"/>
      <c r="E738" s="102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</row>
    <row r="739" spans="2:18">
      <c r="B739" s="102"/>
      <c r="C739" s="102"/>
      <c r="D739" s="102"/>
      <c r="E739" s="102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</row>
    <row r="740" spans="2:18">
      <c r="B740" s="102"/>
      <c r="C740" s="102"/>
      <c r="D740" s="102"/>
      <c r="E740" s="102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</row>
    <row r="741" spans="2:18">
      <c r="B741" s="102"/>
      <c r="C741" s="102"/>
      <c r="D741" s="102"/>
      <c r="E741" s="102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</row>
    <row r="742" spans="2:18">
      <c r="B742" s="102"/>
      <c r="C742" s="102"/>
      <c r="D742" s="102"/>
      <c r="E742" s="102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</row>
    <row r="743" spans="2:18">
      <c r="B743" s="102"/>
      <c r="C743" s="102"/>
      <c r="D743" s="102"/>
      <c r="E743" s="102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</row>
    <row r="744" spans="2:18">
      <c r="B744" s="102"/>
      <c r="C744" s="102"/>
      <c r="D744" s="102"/>
      <c r="E744" s="102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</row>
    <row r="745" spans="2:18">
      <c r="B745" s="102"/>
      <c r="C745" s="102"/>
      <c r="D745" s="102"/>
      <c r="E745" s="102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</row>
    <row r="746" spans="2:18">
      <c r="B746" s="102"/>
      <c r="C746" s="102"/>
      <c r="D746" s="102"/>
      <c r="E746" s="102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</row>
    <row r="747" spans="2:18">
      <c r="B747" s="102"/>
      <c r="C747" s="102"/>
      <c r="D747" s="102"/>
      <c r="E747" s="102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</row>
    <row r="748" spans="2:18">
      <c r="B748" s="102"/>
      <c r="C748" s="102"/>
      <c r="D748" s="102"/>
      <c r="E748" s="102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</row>
    <row r="749" spans="2:18">
      <c r="B749" s="102"/>
      <c r="C749" s="102"/>
      <c r="D749" s="102"/>
      <c r="E749" s="102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</row>
    <row r="750" spans="2:18">
      <c r="B750" s="102"/>
      <c r="C750" s="102"/>
      <c r="D750" s="102"/>
      <c r="E750" s="102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</row>
    <row r="751" spans="2:18">
      <c r="B751" s="102"/>
      <c r="C751" s="102"/>
      <c r="D751" s="102"/>
      <c r="E751" s="102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</row>
    <row r="752" spans="2:18">
      <c r="B752" s="102"/>
      <c r="C752" s="102"/>
      <c r="D752" s="102"/>
      <c r="E752" s="102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</row>
    <row r="753" spans="2:18">
      <c r="B753" s="102"/>
      <c r="C753" s="102"/>
      <c r="D753" s="102"/>
      <c r="E753" s="102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</row>
    <row r="754" spans="2:18">
      <c r="B754" s="102"/>
      <c r="C754" s="102"/>
      <c r="D754" s="102"/>
      <c r="E754" s="102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</row>
    <row r="755" spans="2:18">
      <c r="B755" s="102"/>
      <c r="C755" s="102"/>
      <c r="D755" s="102"/>
      <c r="E755" s="102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</row>
    <row r="756" spans="2:18">
      <c r="B756" s="102"/>
      <c r="C756" s="102"/>
      <c r="D756" s="102"/>
      <c r="E756" s="102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</row>
    <row r="757" spans="2:18">
      <c r="B757" s="102"/>
      <c r="C757" s="102"/>
      <c r="D757" s="102"/>
      <c r="E757" s="102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</row>
    <row r="758" spans="2:18">
      <c r="B758" s="102"/>
      <c r="C758" s="102"/>
      <c r="D758" s="102"/>
      <c r="E758" s="102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</row>
    <row r="759" spans="2:18">
      <c r="B759" s="102"/>
      <c r="C759" s="102"/>
      <c r="D759" s="102"/>
      <c r="E759" s="102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</row>
    <row r="760" spans="2:18">
      <c r="B760" s="102"/>
      <c r="C760" s="102"/>
      <c r="D760" s="102"/>
      <c r="E760" s="102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</row>
    <row r="761" spans="2:18">
      <c r="B761" s="102"/>
      <c r="C761" s="102"/>
      <c r="D761" s="102"/>
      <c r="E761" s="102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</row>
    <row r="762" spans="2:18">
      <c r="B762" s="102"/>
      <c r="C762" s="102"/>
      <c r="D762" s="102"/>
      <c r="E762" s="102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</row>
    <row r="763" spans="2:18">
      <c r="B763" s="102"/>
      <c r="C763" s="102"/>
      <c r="D763" s="102"/>
      <c r="E763" s="102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</row>
    <row r="764" spans="2:18">
      <c r="B764" s="102"/>
      <c r="C764" s="102"/>
      <c r="D764" s="102"/>
      <c r="E764" s="102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</row>
    <row r="765" spans="2:18">
      <c r="B765" s="102"/>
      <c r="C765" s="102"/>
      <c r="D765" s="102"/>
      <c r="E765" s="102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</row>
    <row r="766" spans="2:18">
      <c r="B766" s="102"/>
      <c r="C766" s="102"/>
      <c r="D766" s="102"/>
      <c r="E766" s="102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</row>
    <row r="767" spans="2:18">
      <c r="B767" s="102"/>
      <c r="C767" s="102"/>
      <c r="D767" s="102"/>
      <c r="E767" s="102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</row>
    <row r="768" spans="2:18">
      <c r="B768" s="102"/>
      <c r="C768" s="102"/>
      <c r="D768" s="102"/>
      <c r="E768" s="102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</row>
    <row r="769" spans="2:18">
      <c r="B769" s="102"/>
      <c r="C769" s="102"/>
      <c r="D769" s="102"/>
      <c r="E769" s="102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</row>
    <row r="770" spans="2:18">
      <c r="B770" s="102"/>
      <c r="C770" s="102"/>
      <c r="D770" s="102"/>
      <c r="E770" s="102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</row>
    <row r="771" spans="2:18">
      <c r="B771" s="102"/>
      <c r="C771" s="102"/>
      <c r="D771" s="102"/>
      <c r="E771" s="102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</row>
    <row r="772" spans="2:18">
      <c r="B772" s="102"/>
      <c r="C772" s="102"/>
      <c r="D772" s="102"/>
      <c r="E772" s="102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</row>
    <row r="773" spans="2:18">
      <c r="B773" s="102"/>
      <c r="C773" s="102"/>
      <c r="D773" s="102"/>
      <c r="E773" s="102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</row>
    <row r="774" spans="2:18">
      <c r="B774" s="102"/>
      <c r="C774" s="102"/>
      <c r="D774" s="102"/>
      <c r="E774" s="102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</row>
    <row r="775" spans="2:18">
      <c r="B775" s="102"/>
      <c r="C775" s="102"/>
      <c r="D775" s="102"/>
      <c r="E775" s="102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</row>
    <row r="776" spans="2:18">
      <c r="B776" s="102"/>
      <c r="C776" s="102"/>
      <c r="D776" s="102"/>
      <c r="E776" s="102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</row>
    <row r="777" spans="2:18">
      <c r="B777" s="102"/>
      <c r="C777" s="102"/>
      <c r="D777" s="102"/>
      <c r="E777" s="102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</row>
    <row r="778" spans="2:18">
      <c r="B778" s="102"/>
      <c r="C778" s="102"/>
      <c r="D778" s="102"/>
      <c r="E778" s="102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</row>
    <row r="779" spans="2:18">
      <c r="B779" s="102"/>
      <c r="C779" s="102"/>
      <c r="D779" s="102"/>
      <c r="E779" s="102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</row>
    <row r="780" spans="2:18">
      <c r="B780" s="102"/>
      <c r="C780" s="102"/>
      <c r="D780" s="102"/>
      <c r="E780" s="102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</row>
    <row r="781" spans="2:18">
      <c r="B781" s="102"/>
      <c r="C781" s="102"/>
      <c r="D781" s="102"/>
      <c r="E781" s="102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</row>
    <row r="782" spans="2:18">
      <c r="B782" s="102"/>
      <c r="C782" s="102"/>
      <c r="D782" s="102"/>
      <c r="E782" s="102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</row>
    <row r="783" spans="2:18">
      <c r="B783" s="102"/>
      <c r="C783" s="102"/>
      <c r="D783" s="102"/>
      <c r="E783" s="102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</row>
    <row r="784" spans="2:18">
      <c r="B784" s="102"/>
      <c r="C784" s="102"/>
      <c r="D784" s="102"/>
      <c r="E784" s="102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</row>
    <row r="785" spans="2:18">
      <c r="B785" s="102"/>
      <c r="C785" s="102"/>
      <c r="D785" s="102"/>
      <c r="E785" s="102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</row>
    <row r="786" spans="2:18">
      <c r="B786" s="102"/>
      <c r="C786" s="102"/>
      <c r="D786" s="102"/>
      <c r="E786" s="102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</row>
    <row r="787" spans="2:18">
      <c r="B787" s="102"/>
      <c r="C787" s="102"/>
      <c r="D787" s="102"/>
      <c r="E787" s="102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</row>
    <row r="788" spans="2:18">
      <c r="B788" s="102"/>
      <c r="C788" s="102"/>
      <c r="D788" s="102"/>
      <c r="E788" s="102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</row>
    <row r="789" spans="2:18">
      <c r="B789" s="102"/>
      <c r="C789" s="102"/>
      <c r="D789" s="102"/>
      <c r="E789" s="102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</row>
    <row r="790" spans="2:18">
      <c r="B790" s="102"/>
      <c r="C790" s="102"/>
      <c r="D790" s="102"/>
      <c r="E790" s="102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</row>
    <row r="791" spans="2:18">
      <c r="B791" s="102"/>
      <c r="C791" s="102"/>
      <c r="D791" s="102"/>
      <c r="E791" s="102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</row>
    <row r="792" spans="2:18">
      <c r="B792" s="102"/>
      <c r="C792" s="102"/>
      <c r="D792" s="102"/>
      <c r="E792" s="102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</row>
    <row r="793" spans="2:18">
      <c r="B793" s="102"/>
      <c r="C793" s="102"/>
      <c r="D793" s="102"/>
      <c r="E793" s="102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</row>
    <row r="794" spans="2:18">
      <c r="B794" s="102"/>
      <c r="C794" s="102"/>
      <c r="D794" s="102"/>
      <c r="E794" s="102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</row>
    <row r="795" spans="2:18">
      <c r="B795" s="102"/>
      <c r="C795" s="102"/>
      <c r="D795" s="102"/>
      <c r="E795" s="102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</row>
    <row r="796" spans="2:18">
      <c r="B796" s="102"/>
      <c r="C796" s="102"/>
      <c r="D796" s="102"/>
      <c r="E796" s="102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</row>
    <row r="797" spans="2:18">
      <c r="B797" s="102"/>
      <c r="C797" s="102"/>
      <c r="D797" s="102"/>
      <c r="E797" s="102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</row>
    <row r="798" spans="2:18">
      <c r="B798" s="102"/>
      <c r="C798" s="102"/>
      <c r="D798" s="102"/>
      <c r="E798" s="102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</row>
    <row r="799" spans="2:18">
      <c r="B799" s="102"/>
      <c r="C799" s="102"/>
      <c r="D799" s="102"/>
      <c r="E799" s="102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</row>
    <row r="800" spans="2:18">
      <c r="B800" s="102"/>
      <c r="C800" s="102"/>
      <c r="D800" s="102"/>
      <c r="E800" s="102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</row>
    <row r="801" spans="2:18">
      <c r="B801" s="102"/>
      <c r="C801" s="102"/>
      <c r="D801" s="102"/>
      <c r="E801" s="102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</row>
    <row r="802" spans="2:18">
      <c r="B802" s="102"/>
      <c r="C802" s="102"/>
      <c r="D802" s="102"/>
      <c r="E802" s="102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</row>
    <row r="803" spans="2:18">
      <c r="B803" s="102"/>
      <c r="C803" s="102"/>
      <c r="D803" s="102"/>
      <c r="E803" s="102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</row>
    <row r="804" spans="2:18">
      <c r="B804" s="102"/>
      <c r="C804" s="102"/>
      <c r="D804" s="102"/>
      <c r="E804" s="102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</row>
    <row r="805" spans="2:18">
      <c r="B805" s="102"/>
      <c r="C805" s="102"/>
      <c r="D805" s="102"/>
      <c r="E805" s="102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</row>
    <row r="806" spans="2:18">
      <c r="B806" s="102"/>
      <c r="C806" s="102"/>
      <c r="D806" s="102"/>
      <c r="E806" s="102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</row>
    <row r="807" spans="2:18">
      <c r="B807" s="102"/>
      <c r="C807" s="102"/>
      <c r="D807" s="102"/>
      <c r="E807" s="102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</row>
    <row r="808" spans="2:18">
      <c r="B808" s="102"/>
      <c r="C808" s="102"/>
      <c r="D808" s="102"/>
      <c r="E808" s="102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</row>
    <row r="809" spans="2:18">
      <c r="B809" s="102"/>
      <c r="C809" s="102"/>
      <c r="D809" s="102"/>
      <c r="E809" s="102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</row>
    <row r="810" spans="2:18">
      <c r="B810" s="102"/>
      <c r="C810" s="102"/>
      <c r="D810" s="102"/>
      <c r="E810" s="102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</row>
    <row r="811" spans="2:18">
      <c r="B811" s="102"/>
      <c r="C811" s="102"/>
      <c r="D811" s="102"/>
      <c r="E811" s="102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</row>
    <row r="812" spans="2:18">
      <c r="B812" s="102"/>
      <c r="C812" s="102"/>
      <c r="D812" s="102"/>
      <c r="E812" s="102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</row>
    <row r="813" spans="2:18">
      <c r="B813" s="102"/>
      <c r="C813" s="102"/>
      <c r="D813" s="102"/>
      <c r="E813" s="102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</row>
    <row r="814" spans="2:18">
      <c r="B814" s="102"/>
      <c r="C814" s="102"/>
      <c r="D814" s="102"/>
      <c r="E814" s="102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</row>
    <row r="815" spans="2:18">
      <c r="B815" s="102"/>
      <c r="C815" s="102"/>
      <c r="D815" s="102"/>
      <c r="E815" s="102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</row>
    <row r="816" spans="2:18">
      <c r="B816" s="102"/>
      <c r="C816" s="102"/>
      <c r="D816" s="102"/>
      <c r="E816" s="102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</row>
    <row r="817" spans="2:18">
      <c r="B817" s="102"/>
      <c r="C817" s="102"/>
      <c r="D817" s="102"/>
      <c r="E817" s="102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</row>
    <row r="818" spans="2:18">
      <c r="B818" s="102"/>
      <c r="C818" s="102"/>
      <c r="D818" s="102"/>
      <c r="E818" s="102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</row>
    <row r="819" spans="2:18">
      <c r="B819" s="102"/>
      <c r="C819" s="102"/>
      <c r="D819" s="102"/>
      <c r="E819" s="102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</row>
    <row r="820" spans="2:18">
      <c r="B820" s="102"/>
      <c r="C820" s="102"/>
      <c r="D820" s="102"/>
      <c r="E820" s="102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</row>
    <row r="821" spans="2:18">
      <c r="B821" s="102"/>
      <c r="C821" s="102"/>
      <c r="D821" s="102"/>
      <c r="E821" s="102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</row>
    <row r="822" spans="2:18">
      <c r="B822" s="102"/>
      <c r="C822" s="102"/>
      <c r="D822" s="102"/>
      <c r="E822" s="102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</row>
    <row r="823" spans="2:18">
      <c r="B823" s="102"/>
      <c r="C823" s="102"/>
      <c r="D823" s="102"/>
      <c r="E823" s="102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</row>
    <row r="824" spans="2:18">
      <c r="B824" s="102"/>
      <c r="C824" s="102"/>
      <c r="D824" s="102"/>
      <c r="E824" s="102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</row>
    <row r="825" spans="2:18">
      <c r="B825" s="102"/>
      <c r="C825" s="102"/>
      <c r="D825" s="102"/>
      <c r="E825" s="102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</row>
    <row r="826" spans="2:18">
      <c r="B826" s="102"/>
      <c r="C826" s="102"/>
      <c r="D826" s="102"/>
      <c r="E826" s="102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</row>
    <row r="827" spans="2:18">
      <c r="B827" s="102"/>
      <c r="C827" s="102"/>
      <c r="D827" s="102"/>
      <c r="E827" s="102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</row>
    <row r="828" spans="2:18">
      <c r="B828" s="102"/>
      <c r="C828" s="102"/>
      <c r="D828" s="102"/>
      <c r="E828" s="102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</row>
    <row r="829" spans="2:18">
      <c r="B829" s="102"/>
      <c r="C829" s="102"/>
      <c r="D829" s="102"/>
      <c r="E829" s="102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</row>
    <row r="830" spans="2:18">
      <c r="B830" s="102"/>
      <c r="C830" s="102"/>
      <c r="D830" s="102"/>
      <c r="E830" s="102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</row>
    <row r="831" spans="2:18">
      <c r="B831" s="102"/>
      <c r="C831" s="102"/>
      <c r="D831" s="102"/>
      <c r="E831" s="102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</row>
    <row r="832" spans="2:18">
      <c r="B832" s="102"/>
      <c r="C832" s="102"/>
      <c r="D832" s="102"/>
      <c r="E832" s="102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</row>
    <row r="833" spans="2:18">
      <c r="B833" s="102"/>
      <c r="C833" s="102"/>
      <c r="D833" s="102"/>
      <c r="E833" s="102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</row>
    <row r="834" spans="2:18">
      <c r="B834" s="102"/>
      <c r="C834" s="102"/>
      <c r="D834" s="102"/>
      <c r="E834" s="102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</row>
    <row r="835" spans="2:18">
      <c r="B835" s="102"/>
      <c r="C835" s="102"/>
      <c r="D835" s="102"/>
      <c r="E835" s="102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</row>
    <row r="836" spans="2:18">
      <c r="B836" s="102"/>
      <c r="C836" s="102"/>
      <c r="D836" s="102"/>
      <c r="E836" s="102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</row>
    <row r="837" spans="2:18">
      <c r="B837" s="102"/>
      <c r="C837" s="102"/>
      <c r="D837" s="102"/>
      <c r="E837" s="102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</row>
    <row r="838" spans="2:18">
      <c r="B838" s="102"/>
      <c r="C838" s="102"/>
      <c r="D838" s="102"/>
      <c r="E838" s="102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</row>
    <row r="839" spans="2:18">
      <c r="B839" s="102"/>
      <c r="C839" s="102"/>
      <c r="D839" s="102"/>
      <c r="E839" s="102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</row>
    <row r="840" spans="2:18">
      <c r="B840" s="102"/>
      <c r="C840" s="102"/>
      <c r="D840" s="102"/>
      <c r="E840" s="102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</row>
    <row r="841" spans="2:18">
      <c r="B841" s="102"/>
      <c r="C841" s="102"/>
      <c r="D841" s="102"/>
      <c r="E841" s="102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</row>
    <row r="842" spans="2:18">
      <c r="B842" s="102"/>
      <c r="C842" s="102"/>
      <c r="D842" s="102"/>
      <c r="E842" s="102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</row>
    <row r="843" spans="2:18">
      <c r="B843" s="102"/>
      <c r="C843" s="102"/>
      <c r="D843" s="102"/>
      <c r="E843" s="102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</row>
    <row r="844" spans="2:18">
      <c r="B844" s="102"/>
      <c r="C844" s="102"/>
      <c r="D844" s="102"/>
      <c r="E844" s="102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</row>
    <row r="845" spans="2:18">
      <c r="B845" s="102"/>
      <c r="C845" s="102"/>
      <c r="D845" s="102"/>
      <c r="E845" s="102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</row>
    <row r="846" spans="2:18">
      <c r="B846" s="102"/>
      <c r="C846" s="102"/>
      <c r="D846" s="102"/>
      <c r="E846" s="102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</row>
    <row r="847" spans="2:18">
      <c r="B847" s="102"/>
      <c r="C847" s="102"/>
      <c r="D847" s="102"/>
      <c r="E847" s="102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</row>
    <row r="848" spans="2:18">
      <c r="B848" s="102"/>
      <c r="C848" s="102"/>
      <c r="D848" s="102"/>
      <c r="E848" s="102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</row>
    <row r="849" spans="2:18">
      <c r="B849" s="102"/>
      <c r="C849" s="102"/>
      <c r="D849" s="102"/>
      <c r="E849" s="102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</row>
    <row r="850" spans="2:18">
      <c r="B850" s="102"/>
      <c r="C850" s="102"/>
      <c r="D850" s="102"/>
      <c r="E850" s="102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</row>
    <row r="851" spans="2:18">
      <c r="B851" s="102"/>
      <c r="C851" s="102"/>
      <c r="D851" s="102"/>
      <c r="E851" s="102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</row>
    <row r="852" spans="2:18">
      <c r="B852" s="102"/>
      <c r="C852" s="102"/>
      <c r="D852" s="102"/>
      <c r="E852" s="102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</row>
    <row r="853" spans="2:18">
      <c r="B853" s="102"/>
      <c r="C853" s="102"/>
      <c r="D853" s="102"/>
      <c r="E853" s="102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</row>
    <row r="854" spans="2:18">
      <c r="B854" s="102"/>
      <c r="C854" s="102"/>
      <c r="D854" s="102"/>
      <c r="E854" s="102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</row>
    <row r="855" spans="2:18">
      <c r="B855" s="102"/>
      <c r="C855" s="102"/>
      <c r="D855" s="102"/>
      <c r="E855" s="102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</row>
    <row r="856" spans="2:18">
      <c r="B856" s="102"/>
      <c r="C856" s="102"/>
      <c r="D856" s="102"/>
      <c r="E856" s="102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</row>
    <row r="857" spans="2:18">
      <c r="B857" s="102"/>
      <c r="C857" s="102"/>
      <c r="D857" s="102"/>
      <c r="E857" s="102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</row>
    <row r="858" spans="2:18">
      <c r="B858" s="102"/>
      <c r="C858" s="102"/>
      <c r="D858" s="102"/>
      <c r="E858" s="102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</row>
    <row r="859" spans="2:18">
      <c r="B859" s="102"/>
      <c r="C859" s="102"/>
      <c r="D859" s="102"/>
      <c r="E859" s="102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</row>
    <row r="860" spans="2:18">
      <c r="B860" s="102"/>
      <c r="C860" s="102"/>
      <c r="D860" s="102"/>
      <c r="E860" s="102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</row>
    <row r="861" spans="2:18">
      <c r="B861" s="102"/>
      <c r="C861" s="102"/>
      <c r="D861" s="102"/>
      <c r="E861" s="102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</row>
    <row r="862" spans="2:18">
      <c r="B862" s="102"/>
      <c r="C862" s="102"/>
      <c r="D862" s="102"/>
      <c r="E862" s="102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</row>
    <row r="863" spans="2:18">
      <c r="B863" s="102"/>
      <c r="C863" s="102"/>
      <c r="D863" s="102"/>
      <c r="E863" s="102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</row>
    <row r="864" spans="2:18">
      <c r="B864" s="102"/>
      <c r="C864" s="102"/>
      <c r="D864" s="102"/>
      <c r="E864" s="102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</row>
    <row r="865" spans="2:18">
      <c r="B865" s="102"/>
      <c r="C865" s="102"/>
      <c r="D865" s="102"/>
      <c r="E865" s="102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</row>
    <row r="866" spans="2:18">
      <c r="B866" s="102"/>
      <c r="C866" s="102"/>
      <c r="D866" s="102"/>
      <c r="E866" s="102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</row>
    <row r="867" spans="2:18">
      <c r="B867" s="102"/>
      <c r="C867" s="102"/>
      <c r="D867" s="102"/>
      <c r="E867" s="102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</row>
    <row r="868" spans="2:18">
      <c r="B868" s="102"/>
      <c r="C868" s="102"/>
      <c r="D868" s="102"/>
      <c r="E868" s="102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</row>
    <row r="869" spans="2:18">
      <c r="B869" s="102"/>
      <c r="C869" s="102"/>
      <c r="D869" s="102"/>
      <c r="E869" s="102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</row>
    <row r="870" spans="2:18">
      <c r="B870" s="102"/>
      <c r="C870" s="102"/>
      <c r="D870" s="102"/>
      <c r="E870" s="102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</row>
    <row r="871" spans="2:18">
      <c r="B871" s="102"/>
      <c r="C871" s="102"/>
      <c r="D871" s="102"/>
      <c r="E871" s="102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</row>
    <row r="872" spans="2:18">
      <c r="B872" s="102"/>
      <c r="C872" s="102"/>
      <c r="D872" s="102"/>
      <c r="E872" s="102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</row>
    <row r="873" spans="2:18">
      <c r="B873" s="102"/>
      <c r="C873" s="102"/>
      <c r="D873" s="102"/>
      <c r="E873" s="102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</row>
    <row r="874" spans="2:18">
      <c r="B874" s="102"/>
      <c r="C874" s="102"/>
      <c r="D874" s="102"/>
      <c r="E874" s="102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</row>
    <row r="875" spans="2:18">
      <c r="B875" s="102"/>
      <c r="C875" s="102"/>
      <c r="D875" s="102"/>
      <c r="E875" s="102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</row>
    <row r="876" spans="2:18">
      <c r="B876" s="102"/>
      <c r="C876" s="102"/>
      <c r="D876" s="102"/>
      <c r="E876" s="102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</row>
    <row r="877" spans="2:18">
      <c r="B877" s="102"/>
      <c r="C877" s="102"/>
      <c r="D877" s="102"/>
      <c r="E877" s="102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</row>
    <row r="878" spans="2:18">
      <c r="B878" s="102"/>
      <c r="C878" s="102"/>
      <c r="D878" s="102"/>
      <c r="E878" s="102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</row>
    <row r="879" spans="2:18">
      <c r="B879" s="102"/>
      <c r="C879" s="102"/>
      <c r="D879" s="102"/>
      <c r="E879" s="102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</row>
    <row r="880" spans="2:18">
      <c r="B880" s="102"/>
      <c r="C880" s="102"/>
      <c r="D880" s="102"/>
      <c r="E880" s="102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</row>
    <row r="881" spans="2:18">
      <c r="B881" s="102"/>
      <c r="C881" s="102"/>
      <c r="D881" s="102"/>
      <c r="E881" s="102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</row>
    <row r="882" spans="2:18">
      <c r="B882" s="102"/>
      <c r="C882" s="102"/>
      <c r="D882" s="102"/>
      <c r="E882" s="102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</row>
    <row r="883" spans="2:18">
      <c r="B883" s="102"/>
      <c r="C883" s="102"/>
      <c r="D883" s="102"/>
      <c r="E883" s="102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</row>
    <row r="884" spans="2:18">
      <c r="B884" s="102"/>
      <c r="C884" s="102"/>
      <c r="D884" s="102"/>
      <c r="E884" s="102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</row>
    <row r="885" spans="2:18">
      <c r="B885" s="102"/>
      <c r="C885" s="102"/>
      <c r="D885" s="102"/>
      <c r="E885" s="102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</row>
    <row r="886" spans="2:18">
      <c r="B886" s="102"/>
      <c r="C886" s="102"/>
      <c r="D886" s="102"/>
      <c r="E886" s="102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</row>
    <row r="887" spans="2:18">
      <c r="B887" s="102"/>
      <c r="C887" s="102"/>
      <c r="D887" s="102"/>
      <c r="E887" s="102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</row>
    <row r="888" spans="2:18">
      <c r="B888" s="102"/>
      <c r="C888" s="102"/>
      <c r="D888" s="102"/>
      <c r="E888" s="102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</row>
    <row r="889" spans="2:18">
      <c r="B889" s="102"/>
      <c r="C889" s="102"/>
      <c r="D889" s="102"/>
      <c r="E889" s="102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</row>
    <row r="890" spans="2:18">
      <c r="B890" s="102"/>
      <c r="C890" s="102"/>
      <c r="D890" s="102"/>
      <c r="E890" s="102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</row>
    <row r="891" spans="2:18">
      <c r="B891" s="102"/>
      <c r="C891" s="102"/>
      <c r="D891" s="102"/>
      <c r="E891" s="102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</row>
    <row r="892" spans="2:18">
      <c r="B892" s="102"/>
      <c r="C892" s="102"/>
      <c r="D892" s="102"/>
      <c r="E892" s="102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</row>
    <row r="893" spans="2:18">
      <c r="B893" s="102"/>
      <c r="C893" s="102"/>
      <c r="D893" s="102"/>
      <c r="E893" s="102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</row>
    <row r="894" spans="2:18">
      <c r="B894" s="102"/>
      <c r="C894" s="102"/>
      <c r="D894" s="102"/>
      <c r="E894" s="102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</row>
    <row r="895" spans="2:18">
      <c r="B895" s="102"/>
      <c r="C895" s="102"/>
      <c r="D895" s="102"/>
      <c r="E895" s="102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</row>
    <row r="896" spans="2:18">
      <c r="B896" s="102"/>
      <c r="C896" s="102"/>
      <c r="D896" s="102"/>
      <c r="E896" s="102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</row>
    <row r="897" spans="2:18">
      <c r="B897" s="102"/>
      <c r="C897" s="102"/>
      <c r="D897" s="102"/>
      <c r="E897" s="102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</row>
    <row r="898" spans="2:18">
      <c r="B898" s="102"/>
      <c r="C898" s="102"/>
      <c r="D898" s="102"/>
      <c r="E898" s="102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</row>
    <row r="899" spans="2:18">
      <c r="B899" s="102"/>
      <c r="C899" s="102"/>
      <c r="D899" s="102"/>
      <c r="E899" s="102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</row>
    <row r="900" spans="2:18">
      <c r="B900" s="102"/>
      <c r="C900" s="102"/>
      <c r="D900" s="102"/>
      <c r="E900" s="102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</row>
    <row r="901" spans="2:18">
      <c r="B901" s="102"/>
      <c r="C901" s="102"/>
      <c r="D901" s="102"/>
      <c r="E901" s="102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</row>
    <row r="902" spans="2:18">
      <c r="B902" s="102"/>
      <c r="C902" s="102"/>
      <c r="D902" s="102"/>
      <c r="E902" s="102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</row>
    <row r="903" spans="2:18">
      <c r="B903" s="102"/>
      <c r="C903" s="102"/>
      <c r="D903" s="102"/>
      <c r="E903" s="102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</row>
    <row r="904" spans="2:18">
      <c r="B904" s="102"/>
      <c r="C904" s="102"/>
      <c r="D904" s="102"/>
      <c r="E904" s="102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</row>
    <row r="905" spans="2:18">
      <c r="B905" s="102"/>
      <c r="C905" s="102"/>
      <c r="D905" s="102"/>
      <c r="E905" s="102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</row>
    <row r="906" spans="2:18">
      <c r="B906" s="102"/>
      <c r="C906" s="102"/>
      <c r="D906" s="102"/>
      <c r="E906" s="102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</row>
    <row r="907" spans="2:18">
      <c r="B907" s="102"/>
      <c r="C907" s="102"/>
      <c r="D907" s="102"/>
      <c r="E907" s="102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</row>
    <row r="908" spans="2:18">
      <c r="B908" s="102"/>
      <c r="C908" s="102"/>
      <c r="D908" s="102"/>
      <c r="E908" s="102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</row>
    <row r="909" spans="2:18">
      <c r="B909" s="102"/>
      <c r="C909" s="102"/>
      <c r="D909" s="102"/>
      <c r="E909" s="102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</row>
    <row r="910" spans="2:18">
      <c r="B910" s="102"/>
      <c r="C910" s="102"/>
      <c r="D910" s="102"/>
      <c r="E910" s="102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</row>
    <row r="911" spans="2:18">
      <c r="B911" s="102"/>
      <c r="C911" s="102"/>
      <c r="D911" s="102"/>
      <c r="E911" s="102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</row>
    <row r="912" spans="2:18">
      <c r="B912" s="102"/>
      <c r="C912" s="102"/>
      <c r="D912" s="102"/>
      <c r="E912" s="102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</row>
    <row r="913" spans="2:18">
      <c r="B913" s="102"/>
      <c r="C913" s="102"/>
      <c r="D913" s="102"/>
      <c r="E913" s="102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</row>
    <row r="914" spans="2:18">
      <c r="B914" s="102"/>
      <c r="C914" s="102"/>
      <c r="D914" s="102"/>
      <c r="E914" s="102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</row>
    <row r="915" spans="2:18">
      <c r="B915" s="102"/>
      <c r="C915" s="102"/>
      <c r="D915" s="102"/>
      <c r="E915" s="102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</row>
    <row r="916" spans="2:18">
      <c r="B916" s="102"/>
      <c r="C916" s="102"/>
      <c r="D916" s="102"/>
      <c r="E916" s="102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</row>
    <row r="917" spans="2:18">
      <c r="B917" s="102"/>
      <c r="C917" s="102"/>
      <c r="D917" s="102"/>
      <c r="E917" s="102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</row>
    <row r="918" spans="2:18">
      <c r="B918" s="102"/>
      <c r="C918" s="102"/>
      <c r="D918" s="102"/>
      <c r="E918" s="102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</row>
    <row r="919" spans="2:18">
      <c r="B919" s="102"/>
      <c r="C919" s="102"/>
      <c r="D919" s="102"/>
      <c r="E919" s="102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</row>
    <row r="920" spans="2:18">
      <c r="B920" s="102"/>
      <c r="C920" s="102"/>
      <c r="D920" s="102"/>
      <c r="E920" s="102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</row>
    <row r="921" spans="2:18">
      <c r="B921" s="102"/>
      <c r="C921" s="102"/>
      <c r="D921" s="102"/>
      <c r="E921" s="102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</row>
    <row r="922" spans="2:18">
      <c r="B922" s="102"/>
      <c r="C922" s="102"/>
      <c r="D922" s="102"/>
      <c r="E922" s="102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</row>
    <row r="923" spans="2:18">
      <c r="B923" s="102"/>
      <c r="C923" s="102"/>
      <c r="D923" s="102"/>
      <c r="E923" s="102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</row>
    <row r="924" spans="2:18">
      <c r="B924" s="102"/>
      <c r="C924" s="102"/>
      <c r="D924" s="102"/>
      <c r="E924" s="102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</row>
    <row r="925" spans="2:18">
      <c r="B925" s="102"/>
      <c r="C925" s="102"/>
      <c r="D925" s="102"/>
      <c r="E925" s="102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</row>
    <row r="926" spans="2:18">
      <c r="B926" s="102"/>
      <c r="C926" s="102"/>
      <c r="D926" s="102"/>
      <c r="E926" s="102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</row>
    <row r="927" spans="2:18">
      <c r="B927" s="102"/>
      <c r="C927" s="102"/>
      <c r="D927" s="102"/>
      <c r="E927" s="102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</row>
    <row r="928" spans="2:18">
      <c r="B928" s="102"/>
      <c r="C928" s="102"/>
      <c r="D928" s="102"/>
      <c r="E928" s="102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</row>
    <row r="929" spans="2:18">
      <c r="B929" s="102"/>
      <c r="C929" s="102"/>
      <c r="D929" s="102"/>
      <c r="E929" s="102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</row>
    <row r="930" spans="2:18">
      <c r="B930" s="102"/>
      <c r="C930" s="102"/>
      <c r="D930" s="102"/>
      <c r="E930" s="102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</row>
    <row r="931" spans="2:18">
      <c r="B931" s="102"/>
      <c r="C931" s="102"/>
      <c r="D931" s="102"/>
      <c r="E931" s="102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</row>
    <row r="932" spans="2:18">
      <c r="B932" s="102"/>
      <c r="C932" s="102"/>
      <c r="D932" s="102"/>
      <c r="E932" s="102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</row>
    <row r="933" spans="2:18">
      <c r="B933" s="102"/>
      <c r="C933" s="102"/>
      <c r="D933" s="102"/>
      <c r="E933" s="102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</row>
    <row r="934" spans="2:18">
      <c r="B934" s="102"/>
      <c r="C934" s="102"/>
      <c r="D934" s="102"/>
      <c r="E934" s="102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</row>
    <row r="935" spans="2:18">
      <c r="B935" s="102"/>
      <c r="C935" s="102"/>
      <c r="D935" s="102"/>
      <c r="E935" s="102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</row>
    <row r="936" spans="2:18">
      <c r="B936" s="102"/>
      <c r="C936" s="102"/>
      <c r="D936" s="102"/>
      <c r="E936" s="102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</row>
    <row r="937" spans="2:18">
      <c r="B937" s="102"/>
      <c r="C937" s="102"/>
      <c r="D937" s="102"/>
      <c r="E937" s="102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</row>
    <row r="938" spans="2:18">
      <c r="B938" s="102"/>
      <c r="C938" s="102"/>
      <c r="D938" s="102"/>
      <c r="E938" s="102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</row>
    <row r="939" spans="2:18">
      <c r="B939" s="102"/>
      <c r="C939" s="102"/>
      <c r="D939" s="102"/>
      <c r="E939" s="102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</row>
    <row r="940" spans="2:18">
      <c r="B940" s="102"/>
      <c r="C940" s="102"/>
      <c r="D940" s="102"/>
      <c r="E940" s="102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</row>
    <row r="941" spans="2:18">
      <c r="B941" s="102"/>
      <c r="C941" s="102"/>
      <c r="D941" s="102"/>
      <c r="E941" s="102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</row>
    <row r="942" spans="2:18">
      <c r="B942" s="102"/>
      <c r="C942" s="102"/>
      <c r="D942" s="102"/>
      <c r="E942" s="102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</row>
    <row r="943" spans="2:18">
      <c r="B943" s="102"/>
      <c r="C943" s="102"/>
      <c r="D943" s="102"/>
      <c r="E943" s="102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</row>
    <row r="944" spans="2:18">
      <c r="B944" s="102"/>
      <c r="C944" s="102"/>
      <c r="D944" s="102"/>
      <c r="E944" s="102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</row>
    <row r="945" spans="2:18">
      <c r="B945" s="102"/>
      <c r="C945" s="102"/>
      <c r="D945" s="102"/>
      <c r="E945" s="102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</row>
    <row r="946" spans="2:18">
      <c r="B946" s="102"/>
      <c r="C946" s="102"/>
      <c r="D946" s="102"/>
      <c r="E946" s="102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</row>
    <row r="947" spans="2:18">
      <c r="B947" s="102"/>
      <c r="C947" s="102"/>
      <c r="D947" s="102"/>
      <c r="E947" s="102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</row>
    <row r="948" spans="2:18">
      <c r="B948" s="102"/>
      <c r="C948" s="102"/>
      <c r="D948" s="102"/>
      <c r="E948" s="102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</row>
    <row r="949" spans="2:18">
      <c r="B949" s="102"/>
      <c r="C949" s="102"/>
      <c r="D949" s="102"/>
      <c r="E949" s="102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</row>
    <row r="950" spans="2:18">
      <c r="B950" s="102"/>
      <c r="C950" s="102"/>
      <c r="D950" s="102"/>
      <c r="E950" s="102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</row>
    <row r="951" spans="2:18">
      <c r="B951" s="102"/>
      <c r="C951" s="102"/>
      <c r="D951" s="102"/>
      <c r="E951" s="102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</row>
    <row r="952" spans="2:18">
      <c r="B952" s="102"/>
      <c r="C952" s="102"/>
      <c r="D952" s="102"/>
      <c r="E952" s="102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</row>
    <row r="953" spans="2:18">
      <c r="B953" s="102"/>
      <c r="C953" s="102"/>
      <c r="D953" s="102"/>
      <c r="E953" s="102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</row>
    <row r="954" spans="2:18">
      <c r="B954" s="102"/>
      <c r="C954" s="102"/>
      <c r="D954" s="102"/>
      <c r="E954" s="102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</row>
    <row r="955" spans="2:18">
      <c r="B955" s="102"/>
      <c r="C955" s="102"/>
      <c r="D955" s="102"/>
      <c r="E955" s="102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</row>
    <row r="956" spans="2:18">
      <c r="B956" s="102"/>
      <c r="C956" s="102"/>
      <c r="D956" s="102"/>
      <c r="E956" s="102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</row>
    <row r="957" spans="2:18">
      <c r="B957" s="102"/>
      <c r="C957" s="102"/>
      <c r="D957" s="102"/>
      <c r="E957" s="102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</row>
    <row r="958" spans="2:18">
      <c r="B958" s="102"/>
      <c r="C958" s="102"/>
      <c r="D958" s="102"/>
      <c r="E958" s="102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</row>
    <row r="959" spans="2:18">
      <c r="B959" s="102"/>
      <c r="C959" s="102"/>
      <c r="D959" s="102"/>
      <c r="E959" s="102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</row>
    <row r="960" spans="2:18">
      <c r="B960" s="102"/>
      <c r="C960" s="102"/>
      <c r="D960" s="102"/>
      <c r="E960" s="102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</row>
    <row r="961" spans="2:18">
      <c r="B961" s="102"/>
      <c r="C961" s="102"/>
      <c r="D961" s="102"/>
      <c r="E961" s="102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</row>
    <row r="962" spans="2:18">
      <c r="B962" s="102"/>
      <c r="C962" s="102"/>
      <c r="D962" s="102"/>
      <c r="E962" s="102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</row>
    <row r="963" spans="2:18">
      <c r="B963" s="102"/>
      <c r="C963" s="102"/>
      <c r="D963" s="102"/>
      <c r="E963" s="102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</row>
    <row r="964" spans="2:18">
      <c r="B964" s="102"/>
      <c r="C964" s="102"/>
      <c r="D964" s="102"/>
      <c r="E964" s="102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</row>
    <row r="965" spans="2:18">
      <c r="B965" s="102"/>
      <c r="C965" s="102"/>
      <c r="D965" s="102"/>
      <c r="E965" s="102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</row>
    <row r="966" spans="2:18">
      <c r="B966" s="102"/>
      <c r="C966" s="102"/>
      <c r="D966" s="102"/>
      <c r="E966" s="102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</row>
    <row r="967" spans="2:18">
      <c r="B967" s="102"/>
      <c r="C967" s="102"/>
      <c r="D967" s="102"/>
      <c r="E967" s="102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</row>
    <row r="968" spans="2:18">
      <c r="B968" s="102"/>
      <c r="C968" s="102"/>
      <c r="D968" s="102"/>
      <c r="E968" s="102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</row>
    <row r="969" spans="2:18">
      <c r="B969" s="102"/>
      <c r="C969" s="102"/>
      <c r="D969" s="102"/>
      <c r="E969" s="102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</row>
    <row r="970" spans="2:18">
      <c r="B970" s="102"/>
      <c r="C970" s="102"/>
      <c r="D970" s="102"/>
      <c r="E970" s="102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</row>
    <row r="971" spans="2:18">
      <c r="B971" s="102"/>
      <c r="C971" s="102"/>
      <c r="D971" s="102"/>
      <c r="E971" s="102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</row>
    <row r="972" spans="2:18">
      <c r="B972" s="102"/>
      <c r="C972" s="102"/>
      <c r="D972" s="102"/>
      <c r="E972" s="102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</row>
    <row r="973" spans="2:18">
      <c r="B973" s="102"/>
      <c r="C973" s="102"/>
      <c r="D973" s="102"/>
      <c r="E973" s="102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</row>
    <row r="974" spans="2:18">
      <c r="B974" s="102"/>
      <c r="C974" s="102"/>
      <c r="D974" s="102"/>
      <c r="E974" s="102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</row>
    <row r="975" spans="2:18">
      <c r="B975" s="102"/>
      <c r="C975" s="102"/>
      <c r="D975" s="102"/>
      <c r="E975" s="102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</row>
    <row r="976" spans="2:18">
      <c r="B976" s="102"/>
      <c r="C976" s="102"/>
      <c r="D976" s="102"/>
      <c r="E976" s="102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</row>
    <row r="977" spans="2:18">
      <c r="B977" s="102"/>
      <c r="C977" s="102"/>
      <c r="D977" s="102"/>
      <c r="E977" s="102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</row>
    <row r="978" spans="2:18">
      <c r="B978" s="102"/>
      <c r="C978" s="102"/>
      <c r="D978" s="102"/>
      <c r="E978" s="102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</row>
    <row r="979" spans="2:18">
      <c r="B979" s="102"/>
      <c r="C979" s="102"/>
      <c r="D979" s="102"/>
      <c r="E979" s="102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</row>
    <row r="980" spans="2:18">
      <c r="B980" s="102"/>
      <c r="C980" s="102"/>
      <c r="D980" s="102"/>
      <c r="E980" s="102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</row>
    <row r="981" spans="2:18">
      <c r="B981" s="102"/>
      <c r="C981" s="102"/>
      <c r="D981" s="102"/>
      <c r="E981" s="102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</row>
    <row r="982" spans="2:18">
      <c r="B982" s="102"/>
      <c r="C982" s="102"/>
      <c r="D982" s="102"/>
      <c r="E982" s="102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</row>
    <row r="983" spans="2:18">
      <c r="B983" s="102"/>
      <c r="C983" s="102"/>
      <c r="D983" s="102"/>
      <c r="E983" s="102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</row>
    <row r="984" spans="2:18">
      <c r="B984" s="102"/>
      <c r="C984" s="102"/>
      <c r="D984" s="102"/>
      <c r="E984" s="102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</row>
    <row r="985" spans="2:18">
      <c r="B985" s="102"/>
      <c r="C985" s="102"/>
      <c r="D985" s="102"/>
      <c r="E985" s="102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</row>
    <row r="986" spans="2:18">
      <c r="B986" s="102"/>
      <c r="C986" s="102"/>
      <c r="D986" s="102"/>
      <c r="E986" s="102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</row>
    <row r="987" spans="2:18">
      <c r="B987" s="102"/>
      <c r="C987" s="102"/>
      <c r="D987" s="102"/>
      <c r="E987" s="102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</row>
    <row r="988" spans="2:18">
      <c r="B988" s="102"/>
      <c r="C988" s="102"/>
      <c r="D988" s="102"/>
      <c r="E988" s="102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</row>
    <row r="989" spans="2:18">
      <c r="B989" s="102"/>
      <c r="C989" s="102"/>
      <c r="D989" s="102"/>
      <c r="E989" s="102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</row>
    <row r="990" spans="2:18">
      <c r="B990" s="102"/>
      <c r="C990" s="102"/>
      <c r="D990" s="102"/>
      <c r="E990" s="102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</row>
    <row r="991" spans="2:18">
      <c r="B991" s="102"/>
      <c r="C991" s="102"/>
      <c r="D991" s="102"/>
      <c r="E991" s="102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</row>
    <row r="992" spans="2:18">
      <c r="B992" s="102"/>
      <c r="C992" s="102"/>
      <c r="D992" s="102"/>
      <c r="E992" s="102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</row>
    <row r="993" spans="2:18">
      <c r="B993" s="102"/>
      <c r="C993" s="102"/>
      <c r="D993" s="102"/>
      <c r="E993" s="102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</row>
    <row r="994" spans="2:18">
      <c r="B994" s="102"/>
      <c r="C994" s="102"/>
      <c r="D994" s="102"/>
      <c r="E994" s="102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</row>
    <row r="995" spans="2:18">
      <c r="B995" s="102"/>
      <c r="C995" s="102"/>
      <c r="D995" s="102"/>
      <c r="E995" s="102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</row>
    <row r="996" spans="2:18">
      <c r="B996" s="102"/>
      <c r="C996" s="102"/>
      <c r="D996" s="102"/>
      <c r="E996" s="102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</row>
    <row r="997" spans="2:18">
      <c r="B997" s="102"/>
      <c r="C997" s="102"/>
      <c r="D997" s="102"/>
      <c r="E997" s="102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</row>
    <row r="998" spans="2:18">
      <c r="B998" s="102"/>
      <c r="C998" s="102"/>
      <c r="D998" s="102"/>
      <c r="E998" s="102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</row>
    <row r="999" spans="2:18">
      <c r="B999" s="102"/>
      <c r="C999" s="102"/>
      <c r="D999" s="102"/>
      <c r="E999" s="102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</row>
    <row r="1000" spans="2:18">
      <c r="B1000" s="102"/>
      <c r="C1000" s="102"/>
      <c r="D1000" s="102"/>
      <c r="E1000" s="102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</row>
    <row r="1001" spans="2:18">
      <c r="B1001" s="102"/>
      <c r="C1001" s="102"/>
      <c r="D1001" s="102"/>
      <c r="E1001" s="102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</row>
    <row r="1002" spans="2:18">
      <c r="B1002" s="102"/>
      <c r="C1002" s="102"/>
      <c r="D1002" s="102"/>
      <c r="E1002" s="102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</row>
    <row r="1003" spans="2:18">
      <c r="B1003" s="102"/>
      <c r="C1003" s="102"/>
      <c r="D1003" s="102"/>
      <c r="E1003" s="102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</row>
    <row r="1004" spans="2:18">
      <c r="B1004" s="102"/>
      <c r="C1004" s="102"/>
      <c r="D1004" s="102"/>
      <c r="E1004" s="102"/>
      <c r="F1004" s="103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</row>
    <row r="1005" spans="2:18">
      <c r="B1005" s="102"/>
      <c r="C1005" s="102"/>
      <c r="D1005" s="102"/>
      <c r="E1005" s="102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</row>
    <row r="1006" spans="2:18">
      <c r="B1006" s="102"/>
      <c r="C1006" s="102"/>
      <c r="D1006" s="102"/>
      <c r="E1006" s="102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</row>
    <row r="1007" spans="2:18">
      <c r="B1007" s="102"/>
      <c r="C1007" s="102"/>
      <c r="D1007" s="102"/>
      <c r="E1007" s="102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</row>
    <row r="1008" spans="2:18">
      <c r="B1008" s="102"/>
      <c r="C1008" s="102"/>
      <c r="D1008" s="102"/>
      <c r="E1008" s="102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</row>
    <row r="1009" spans="2:18">
      <c r="B1009" s="102"/>
      <c r="C1009" s="102"/>
      <c r="D1009" s="102"/>
      <c r="E1009" s="102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</row>
    <row r="1010" spans="2:18">
      <c r="B1010" s="102"/>
      <c r="C1010" s="102"/>
      <c r="D1010" s="102"/>
      <c r="E1010" s="102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</row>
    <row r="1011" spans="2:18">
      <c r="B1011" s="102"/>
      <c r="C1011" s="102"/>
      <c r="D1011" s="102"/>
      <c r="E1011" s="102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</row>
    <row r="1012" spans="2:18">
      <c r="B1012" s="102"/>
      <c r="C1012" s="102"/>
      <c r="D1012" s="102"/>
      <c r="E1012" s="102"/>
      <c r="F1012" s="103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</row>
    <row r="1013" spans="2:18">
      <c r="B1013" s="102"/>
      <c r="C1013" s="102"/>
      <c r="D1013" s="102"/>
      <c r="E1013" s="102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</row>
    <row r="1014" spans="2:18">
      <c r="B1014" s="102"/>
      <c r="C1014" s="102"/>
      <c r="D1014" s="102"/>
      <c r="E1014" s="102"/>
      <c r="F1014" s="103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</row>
    <row r="1015" spans="2:18">
      <c r="B1015" s="102"/>
      <c r="C1015" s="102"/>
      <c r="D1015" s="102"/>
      <c r="E1015" s="102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</row>
    <row r="1016" spans="2:18">
      <c r="B1016" s="102"/>
      <c r="C1016" s="102"/>
      <c r="D1016" s="102"/>
      <c r="E1016" s="102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</row>
    <row r="1017" spans="2:18">
      <c r="B1017" s="102"/>
      <c r="C1017" s="102"/>
      <c r="D1017" s="102"/>
      <c r="E1017" s="102"/>
      <c r="F1017" s="103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</row>
    <row r="1018" spans="2:18">
      <c r="B1018" s="102"/>
      <c r="C1018" s="102"/>
      <c r="D1018" s="102"/>
      <c r="E1018" s="102"/>
      <c r="F1018" s="103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</row>
    <row r="1019" spans="2:18">
      <c r="B1019" s="102"/>
      <c r="C1019" s="102"/>
      <c r="D1019" s="102"/>
      <c r="E1019" s="102"/>
      <c r="F1019" s="103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</row>
    <row r="1020" spans="2:18">
      <c r="B1020" s="102"/>
      <c r="C1020" s="102"/>
      <c r="D1020" s="102"/>
      <c r="E1020" s="102"/>
      <c r="F1020" s="103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</row>
    <row r="1021" spans="2:18">
      <c r="B1021" s="102"/>
      <c r="C1021" s="102"/>
      <c r="D1021" s="102"/>
      <c r="E1021" s="102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</row>
    <row r="1022" spans="2:18">
      <c r="B1022" s="102"/>
      <c r="C1022" s="102"/>
      <c r="D1022" s="102"/>
      <c r="E1022" s="102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</row>
    <row r="1023" spans="2:18">
      <c r="B1023" s="102"/>
      <c r="C1023" s="102"/>
      <c r="D1023" s="102"/>
      <c r="E1023" s="102"/>
      <c r="F1023" s="103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03"/>
      <c r="Q1023" s="103"/>
      <c r="R1023" s="103"/>
    </row>
    <row r="1024" spans="2:18">
      <c r="B1024" s="102"/>
      <c r="C1024" s="102"/>
      <c r="D1024" s="102"/>
      <c r="E1024" s="102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3"/>
    </row>
    <row r="1025" spans="2:18">
      <c r="B1025" s="102"/>
      <c r="C1025" s="102"/>
      <c r="D1025" s="102"/>
      <c r="E1025" s="102"/>
      <c r="F1025" s="103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3"/>
    </row>
    <row r="1026" spans="2:18">
      <c r="B1026" s="102"/>
      <c r="C1026" s="102"/>
      <c r="D1026" s="102"/>
      <c r="E1026" s="102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3"/>
    </row>
    <row r="1027" spans="2:18">
      <c r="B1027" s="102"/>
      <c r="C1027" s="102"/>
      <c r="D1027" s="102"/>
      <c r="E1027" s="102"/>
      <c r="F1027" s="103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03"/>
      <c r="Q1027" s="103"/>
      <c r="R1027" s="103"/>
    </row>
    <row r="1028" spans="2:18">
      <c r="B1028" s="102"/>
      <c r="C1028" s="102"/>
      <c r="D1028" s="102"/>
      <c r="E1028" s="102"/>
      <c r="F1028" s="103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03"/>
      <c r="Q1028" s="103"/>
      <c r="R1028" s="103"/>
    </row>
    <row r="1029" spans="2:18">
      <c r="B1029" s="102"/>
      <c r="C1029" s="102"/>
      <c r="D1029" s="102"/>
      <c r="E1029" s="102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3"/>
    </row>
    <row r="1030" spans="2:18">
      <c r="B1030" s="102"/>
      <c r="C1030" s="102"/>
      <c r="D1030" s="102"/>
      <c r="E1030" s="102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3"/>
    </row>
    <row r="1031" spans="2:18">
      <c r="B1031" s="102"/>
      <c r="C1031" s="102"/>
      <c r="D1031" s="102"/>
      <c r="E1031" s="102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3"/>
    </row>
    <row r="1032" spans="2:18">
      <c r="B1032" s="102"/>
      <c r="C1032" s="102"/>
      <c r="D1032" s="102"/>
      <c r="E1032" s="102"/>
      <c r="F1032" s="103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03"/>
      <c r="Q1032" s="103"/>
      <c r="R1032" s="103"/>
    </row>
    <row r="1033" spans="2:18">
      <c r="B1033" s="102"/>
      <c r="C1033" s="102"/>
      <c r="D1033" s="102"/>
      <c r="E1033" s="102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03"/>
      <c r="Q1033" s="103"/>
      <c r="R1033" s="103"/>
    </row>
    <row r="1034" spans="2:18">
      <c r="B1034" s="102"/>
      <c r="C1034" s="102"/>
      <c r="D1034" s="102"/>
      <c r="E1034" s="102"/>
      <c r="F1034" s="103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03"/>
      <c r="Q1034" s="103"/>
      <c r="R1034" s="103"/>
    </row>
    <row r="1035" spans="2:18">
      <c r="B1035" s="102"/>
      <c r="C1035" s="102"/>
      <c r="D1035" s="102"/>
      <c r="E1035" s="102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3"/>
    </row>
    <row r="1036" spans="2:18">
      <c r="B1036" s="102"/>
      <c r="C1036" s="102"/>
      <c r="D1036" s="102"/>
      <c r="E1036" s="102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3"/>
    </row>
    <row r="1037" spans="2:18">
      <c r="B1037" s="102"/>
      <c r="C1037" s="102"/>
      <c r="D1037" s="102"/>
      <c r="E1037" s="102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3"/>
    </row>
    <row r="1038" spans="2:18">
      <c r="B1038" s="102"/>
      <c r="C1038" s="102"/>
      <c r="D1038" s="102"/>
      <c r="E1038" s="102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3"/>
    </row>
    <row r="1039" spans="2:18">
      <c r="B1039" s="102"/>
      <c r="C1039" s="102"/>
      <c r="D1039" s="102"/>
      <c r="E1039" s="102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3"/>
    </row>
    <row r="1040" spans="2:18">
      <c r="B1040" s="102"/>
      <c r="C1040" s="102"/>
      <c r="D1040" s="102"/>
      <c r="E1040" s="102"/>
      <c r="F1040" s="103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03"/>
      <c r="Q1040" s="103"/>
      <c r="R1040" s="103"/>
    </row>
    <row r="1041" spans="2:18">
      <c r="B1041" s="102"/>
      <c r="C1041" s="102"/>
      <c r="D1041" s="102"/>
      <c r="E1041" s="102"/>
      <c r="F1041" s="103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03"/>
      <c r="Q1041" s="103"/>
      <c r="R1041" s="103"/>
    </row>
    <row r="1042" spans="2:18">
      <c r="B1042" s="102"/>
      <c r="C1042" s="102"/>
      <c r="D1042" s="102"/>
      <c r="E1042" s="102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3"/>
    </row>
    <row r="1043" spans="2:18">
      <c r="B1043" s="102"/>
      <c r="C1043" s="102"/>
      <c r="D1043" s="102"/>
      <c r="E1043" s="102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3"/>
    </row>
    <row r="1044" spans="2:18">
      <c r="B1044" s="102"/>
      <c r="C1044" s="102"/>
      <c r="D1044" s="102"/>
      <c r="E1044" s="102"/>
      <c r="F1044" s="103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03"/>
      <c r="Q1044" s="103"/>
      <c r="R1044" s="103"/>
    </row>
    <row r="1045" spans="2:18">
      <c r="B1045" s="102"/>
      <c r="C1045" s="102"/>
      <c r="D1045" s="102"/>
      <c r="E1045" s="102"/>
      <c r="F1045" s="103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03"/>
      <c r="Q1045" s="103"/>
      <c r="R1045" s="103"/>
    </row>
    <row r="1046" spans="2:18">
      <c r="B1046" s="102"/>
      <c r="C1046" s="102"/>
      <c r="D1046" s="102"/>
      <c r="E1046" s="102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3"/>
    </row>
    <row r="1047" spans="2:18">
      <c r="B1047" s="102"/>
      <c r="C1047" s="102"/>
      <c r="D1047" s="102"/>
      <c r="E1047" s="102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3"/>
    </row>
    <row r="1048" spans="2:18">
      <c r="B1048" s="102"/>
      <c r="C1048" s="102"/>
      <c r="D1048" s="102"/>
      <c r="E1048" s="102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3"/>
    </row>
    <row r="1049" spans="2:18">
      <c r="B1049" s="102"/>
      <c r="C1049" s="102"/>
      <c r="D1049" s="102"/>
      <c r="E1049" s="102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3"/>
    </row>
    <row r="1050" spans="2:18">
      <c r="B1050" s="102"/>
      <c r="C1050" s="102"/>
      <c r="D1050" s="102"/>
      <c r="E1050" s="102"/>
      <c r="F1050" s="103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03"/>
      <c r="Q1050" s="103"/>
      <c r="R1050" s="103"/>
    </row>
    <row r="1051" spans="2:18">
      <c r="B1051" s="102"/>
      <c r="C1051" s="102"/>
      <c r="D1051" s="102"/>
      <c r="E1051" s="102"/>
      <c r="F1051" s="103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03"/>
      <c r="Q1051" s="103"/>
      <c r="R1051" s="103"/>
    </row>
    <row r="1052" spans="2:18">
      <c r="B1052" s="102"/>
      <c r="C1052" s="102"/>
      <c r="D1052" s="102"/>
      <c r="E1052" s="102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3"/>
    </row>
    <row r="1053" spans="2:18">
      <c r="B1053" s="102"/>
      <c r="C1053" s="102"/>
      <c r="D1053" s="102"/>
      <c r="E1053" s="102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3"/>
    </row>
    <row r="1054" spans="2:18">
      <c r="B1054" s="102"/>
      <c r="C1054" s="102"/>
      <c r="D1054" s="102"/>
      <c r="E1054" s="102"/>
      <c r="F1054" s="103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03"/>
      <c r="Q1054" s="103"/>
      <c r="R1054" s="103"/>
    </row>
    <row r="1055" spans="2:18">
      <c r="B1055" s="102"/>
      <c r="C1055" s="102"/>
      <c r="D1055" s="102"/>
      <c r="E1055" s="102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3"/>
    </row>
    <row r="1056" spans="2:18">
      <c r="B1056" s="102"/>
      <c r="C1056" s="102"/>
      <c r="D1056" s="102"/>
      <c r="E1056" s="102"/>
      <c r="F1056" s="103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03"/>
      <c r="Q1056" s="103"/>
      <c r="R1056" s="103"/>
    </row>
    <row r="1057" spans="2:18">
      <c r="B1057" s="102"/>
      <c r="C1057" s="102"/>
      <c r="D1057" s="102"/>
      <c r="E1057" s="102"/>
      <c r="F1057" s="103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03"/>
      <c r="Q1057" s="103"/>
      <c r="R1057" s="103"/>
    </row>
    <row r="1058" spans="2:18">
      <c r="B1058" s="102"/>
      <c r="C1058" s="102"/>
      <c r="D1058" s="102"/>
      <c r="E1058" s="102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3"/>
    </row>
    <row r="1059" spans="2:18">
      <c r="B1059" s="102"/>
      <c r="C1059" s="102"/>
      <c r="D1059" s="102"/>
      <c r="E1059" s="102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3"/>
    </row>
    <row r="1060" spans="2:18">
      <c r="B1060" s="102"/>
      <c r="C1060" s="102"/>
      <c r="D1060" s="102"/>
      <c r="E1060" s="102"/>
      <c r="F1060" s="103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03"/>
      <c r="Q1060" s="103"/>
      <c r="R1060" s="103"/>
    </row>
    <row r="1061" spans="2:18">
      <c r="B1061" s="102"/>
      <c r="C1061" s="102"/>
      <c r="D1061" s="102"/>
      <c r="E1061" s="102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3"/>
    </row>
    <row r="1062" spans="2:18">
      <c r="B1062" s="102"/>
      <c r="C1062" s="102"/>
      <c r="D1062" s="102"/>
      <c r="E1062" s="102"/>
      <c r="F1062" s="103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03"/>
      <c r="Q1062" s="103"/>
      <c r="R1062" s="103"/>
    </row>
    <row r="1063" spans="2:18">
      <c r="B1063" s="102"/>
      <c r="C1063" s="102"/>
      <c r="D1063" s="102"/>
      <c r="E1063" s="102"/>
      <c r="F1063" s="103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03"/>
      <c r="Q1063" s="103"/>
      <c r="R1063" s="103"/>
    </row>
    <row r="1064" spans="2:18">
      <c r="B1064" s="102"/>
      <c r="C1064" s="102"/>
      <c r="D1064" s="102"/>
      <c r="E1064" s="102"/>
      <c r="F1064" s="103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3"/>
    </row>
    <row r="1065" spans="2:18">
      <c r="B1065" s="102"/>
      <c r="C1065" s="102"/>
      <c r="D1065" s="102"/>
      <c r="E1065" s="102"/>
      <c r="F1065" s="103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03"/>
      <c r="Q1065" s="103"/>
      <c r="R1065" s="103"/>
    </row>
    <row r="1066" spans="2:18">
      <c r="B1066" s="102"/>
      <c r="C1066" s="102"/>
      <c r="D1066" s="102"/>
      <c r="E1066" s="102"/>
      <c r="F1066" s="103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03"/>
      <c r="Q1066" s="103"/>
      <c r="R1066" s="103"/>
    </row>
  </sheetData>
  <sheetProtection sheet="1" objects="1" scenarios="1"/>
  <mergeCells count="1">
    <mergeCell ref="B6:R6"/>
  </mergeCells>
  <phoneticPr fontId="3" type="noConversion"/>
  <conditionalFormatting sqref="B58:B351">
    <cfRule type="cellIs" dxfId="6" priority="6" operator="equal">
      <formula>2958465</formula>
    </cfRule>
    <cfRule type="cellIs" dxfId="5" priority="7" operator="equal">
      <formula>"NR3"</formula>
    </cfRule>
    <cfRule type="cellIs" dxfId="4" priority="8" operator="equal">
      <formula>"דירוג פנימי"</formula>
    </cfRule>
  </conditionalFormatting>
  <conditionalFormatting sqref="B58:B351">
    <cfRule type="cellIs" dxfId="3" priority="5" operator="equal">
      <formula>2958465</formula>
    </cfRule>
  </conditionalFormatting>
  <conditionalFormatting sqref="B11:B12 B17 B21:B43">
    <cfRule type="cellIs" dxfId="2" priority="4" operator="equal">
      <formula>"NR3"</formula>
    </cfRule>
  </conditionalFormatting>
  <conditionalFormatting sqref="B13:B16">
    <cfRule type="cellIs" dxfId="1" priority="2" operator="equal">
      <formula>"NR3"</formula>
    </cfRule>
  </conditionalFormatting>
  <conditionalFormatting sqref="B18:B20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144</v>
      </c>
      <c r="C1" s="46" t="s" vm="1">
        <v>226</v>
      </c>
    </row>
    <row r="2" spans="2:15">
      <c r="B2" s="46" t="s">
        <v>143</v>
      </c>
      <c r="C2" s="46" t="s">
        <v>227</v>
      </c>
    </row>
    <row r="3" spans="2:15">
      <c r="B3" s="46" t="s">
        <v>145</v>
      </c>
      <c r="C3" s="46" t="s">
        <v>228</v>
      </c>
    </row>
    <row r="4" spans="2:15">
      <c r="B4" s="46" t="s">
        <v>146</v>
      </c>
      <c r="C4" s="46">
        <v>414</v>
      </c>
    </row>
    <row r="6" spans="2:15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s="3" customFormat="1" ht="63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65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203</v>
      </c>
      <c r="L7" s="48" t="s">
        <v>202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210</v>
      </c>
      <c r="L8" s="31"/>
      <c r="M8" s="31" t="s">
        <v>206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2" t="s">
        <v>2669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13">
        <v>0</v>
      </c>
      <c r="N10" s="114">
        <v>0</v>
      </c>
      <c r="O10" s="114">
        <v>0</v>
      </c>
    </row>
    <row r="11" spans="2:15" ht="20.25" customHeight="1">
      <c r="B11" s="115" t="s">
        <v>218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2:15">
      <c r="B12" s="115" t="s">
        <v>110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2:15">
      <c r="B13" s="115" t="s">
        <v>201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2:15">
      <c r="B14" s="115" t="s">
        <v>209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2:1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</row>
    <row r="16" spans="2: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spans="2:1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2:1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spans="2:1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2:1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2:1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2:1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2:1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2:1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2:1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2:1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2:1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2:15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2:1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2:1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2:1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2:1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2:1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2:1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2:1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2:15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2:15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</row>
    <row r="39" spans="2:15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2:15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2:1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2:1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  <row r="43" spans="2:1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2:1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2:15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5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2:15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</row>
    <row r="48" spans="2:15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2:15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2:15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2:15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2:15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2:15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2:15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2:15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2:15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2:15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2:15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2:15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2:15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2:1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2:1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2:15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2:15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2:1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2:1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2:15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2:15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2:15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2:15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</row>
    <row r="74" spans="2:15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2:15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2:15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</row>
    <row r="77" spans="2:1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2:15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2:15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</row>
    <row r="80" spans="2:15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2:15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</row>
    <row r="82" spans="2:15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</row>
    <row r="83" spans="2:15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</row>
    <row r="84" spans="2:15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</row>
    <row r="85" spans="2:15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</row>
    <row r="86" spans="2:15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</row>
    <row r="87" spans="2:15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</row>
    <row r="88" spans="2:15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</row>
    <row r="89" spans="2:15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2:1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</row>
    <row r="91" spans="2:1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</row>
    <row r="92" spans="2:1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spans="2:1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</row>
    <row r="94" spans="2:1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spans="2:1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</row>
    <row r="96" spans="2:1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</row>
    <row r="97" spans="2:1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</row>
    <row r="98" spans="2:1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</row>
    <row r="99" spans="2:1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</row>
    <row r="100" spans="2:1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</row>
    <row r="101" spans="2:1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</row>
    <row r="102" spans="2:1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</row>
    <row r="103" spans="2:1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</row>
    <row r="104" spans="2:1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</row>
    <row r="105" spans="2:1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</row>
    <row r="106" spans="2:1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</row>
    <row r="107" spans="2:1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8" spans="2:1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</row>
    <row r="109" spans="2:1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</row>
    <row r="110" spans="2:15">
      <c r="B110" s="102"/>
      <c r="C110" s="102"/>
      <c r="D110" s="102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2"/>
      <c r="C111" s="102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2"/>
      <c r="C112" s="102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2"/>
      <c r="C113" s="102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2"/>
      <c r="C114" s="102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2"/>
      <c r="C116" s="102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2"/>
      <c r="C117" s="102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2"/>
      <c r="C118" s="102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2"/>
      <c r="C119" s="102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2"/>
      <c r="C126" s="102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2"/>
      <c r="C127" s="102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2"/>
      <c r="C128" s="102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2"/>
      <c r="C129" s="102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2"/>
      <c r="C130" s="102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2"/>
      <c r="C131" s="102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2"/>
      <c r="C132" s="102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2"/>
      <c r="C133" s="102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2"/>
      <c r="C134" s="102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2"/>
      <c r="C135" s="102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B136" s="102"/>
      <c r="C136" s="102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>
      <c r="B137" s="102"/>
      <c r="C137" s="102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>
      <c r="B138" s="102"/>
      <c r="C138" s="102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>
      <c r="B139" s="102"/>
      <c r="C139" s="102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>
      <c r="B140" s="102"/>
      <c r="C140" s="102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2:15">
      <c r="B141" s="102"/>
      <c r="C141" s="102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2:15">
      <c r="B142" s="102"/>
      <c r="C142" s="102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2:15">
      <c r="B143" s="102"/>
      <c r="C143" s="102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2:15">
      <c r="B144" s="102"/>
      <c r="C144" s="102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2:15">
      <c r="B145" s="102"/>
      <c r="C145" s="102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2:15">
      <c r="B146" s="102"/>
      <c r="C146" s="102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2:15">
      <c r="B147" s="102"/>
      <c r="C147" s="102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2:15">
      <c r="B148" s="102"/>
      <c r="C148" s="102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2:15">
      <c r="B149" s="102"/>
      <c r="C149" s="102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2:15">
      <c r="B150" s="102"/>
      <c r="C150" s="102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2:15">
      <c r="B151" s="102"/>
      <c r="C151" s="102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2:15">
      <c r="B152" s="102"/>
      <c r="C152" s="102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2:15">
      <c r="B153" s="102"/>
      <c r="C153" s="102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2:15">
      <c r="B154" s="102"/>
      <c r="C154" s="102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2:15">
      <c r="B155" s="102"/>
      <c r="C155" s="102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2:15">
      <c r="B156" s="102"/>
      <c r="C156" s="102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2:15">
      <c r="B157" s="102"/>
      <c r="C157" s="102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2:15">
      <c r="B158" s="102"/>
      <c r="C158" s="102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2:15">
      <c r="B159" s="102"/>
      <c r="C159" s="102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2:15">
      <c r="B160" s="102"/>
      <c r="C160" s="102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2:15">
      <c r="B161" s="102"/>
      <c r="C161" s="102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2:15">
      <c r="B162" s="102"/>
      <c r="C162" s="102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2:15">
      <c r="B163" s="102"/>
      <c r="C163" s="102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2:15">
      <c r="B164" s="102"/>
      <c r="C164" s="102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2:15">
      <c r="B165" s="102"/>
      <c r="C165" s="102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2:15">
      <c r="B166" s="102"/>
      <c r="C166" s="102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2:15">
      <c r="B167" s="102"/>
      <c r="C167" s="102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2:15">
      <c r="B168" s="102"/>
      <c r="C168" s="102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2:15">
      <c r="B169" s="102"/>
      <c r="C169" s="102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2:15">
      <c r="B170" s="102"/>
      <c r="C170" s="102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2:15">
      <c r="B171" s="102"/>
      <c r="C171" s="102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2:15">
      <c r="B172" s="102"/>
      <c r="C172" s="102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2:15">
      <c r="B173" s="102"/>
      <c r="C173" s="102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2:15">
      <c r="B174" s="102"/>
      <c r="C174" s="102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2:15">
      <c r="B175" s="102"/>
      <c r="C175" s="102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2:15">
      <c r="B176" s="102"/>
      <c r="C176" s="102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2:15">
      <c r="B177" s="102"/>
      <c r="C177" s="102"/>
      <c r="D177" s="102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2:15">
      <c r="B178" s="102"/>
      <c r="C178" s="102"/>
      <c r="D178" s="102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2:15">
      <c r="B179" s="102"/>
      <c r="C179" s="102"/>
      <c r="D179" s="102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2:15">
      <c r="B180" s="102"/>
      <c r="C180" s="102"/>
      <c r="D180" s="102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2:15">
      <c r="B181" s="102"/>
      <c r="C181" s="102"/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2:15">
      <c r="B182" s="102"/>
      <c r="C182" s="102"/>
      <c r="D182" s="102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2:15">
      <c r="B183" s="102"/>
      <c r="C183" s="102"/>
      <c r="D183" s="102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2:15">
      <c r="B184" s="102"/>
      <c r="C184" s="102"/>
      <c r="D184" s="102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2:15">
      <c r="B185" s="102"/>
      <c r="C185" s="102"/>
      <c r="D185" s="102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2:15">
      <c r="B186" s="102"/>
      <c r="C186" s="102"/>
      <c r="D186" s="102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2:15">
      <c r="B187" s="102"/>
      <c r="C187" s="102"/>
      <c r="D187" s="102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2:15">
      <c r="B188" s="102"/>
      <c r="C188" s="102"/>
      <c r="D188" s="102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2:15">
      <c r="B189" s="102"/>
      <c r="C189" s="102"/>
      <c r="D189" s="102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2:15">
      <c r="B190" s="102"/>
      <c r="C190" s="102"/>
      <c r="D190" s="102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2:15">
      <c r="B191" s="102"/>
      <c r="C191" s="102"/>
      <c r="D191" s="102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2:15">
      <c r="B192" s="102"/>
      <c r="C192" s="102"/>
      <c r="D192" s="102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2:15">
      <c r="B193" s="102"/>
      <c r="C193" s="102"/>
      <c r="D193" s="102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2:15">
      <c r="B194" s="102"/>
      <c r="C194" s="102"/>
      <c r="D194" s="102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2:15">
      <c r="B195" s="102"/>
      <c r="C195" s="102"/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2:15">
      <c r="B196" s="102"/>
      <c r="C196" s="102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2:15">
      <c r="B197" s="102"/>
      <c r="C197" s="102"/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2:15">
      <c r="B198" s="102"/>
      <c r="C198" s="102"/>
      <c r="D198" s="102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2:15">
      <c r="B199" s="102"/>
      <c r="C199" s="102"/>
      <c r="D199" s="102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2:15">
      <c r="B200" s="102"/>
      <c r="C200" s="102"/>
      <c r="D200" s="102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2:15">
      <c r="B201" s="102"/>
      <c r="C201" s="102"/>
      <c r="D201" s="102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2:15">
      <c r="B202" s="102"/>
      <c r="C202" s="102"/>
      <c r="D202" s="102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2:15">
      <c r="B203" s="102"/>
      <c r="C203" s="102"/>
      <c r="D203" s="102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2:15">
      <c r="B204" s="102"/>
      <c r="C204" s="102"/>
      <c r="D204" s="102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2:15">
      <c r="B205" s="102"/>
      <c r="C205" s="102"/>
      <c r="D205" s="102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2:15">
      <c r="B206" s="102"/>
      <c r="C206" s="102"/>
      <c r="D206" s="102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2:15">
      <c r="B207" s="102"/>
      <c r="C207" s="102"/>
      <c r="D207" s="102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2:15">
      <c r="B208" s="102"/>
      <c r="C208" s="102"/>
      <c r="D208" s="102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2:15">
      <c r="B209" s="102"/>
      <c r="C209" s="102"/>
      <c r="D209" s="102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2:15">
      <c r="B210" s="102"/>
      <c r="C210" s="102"/>
      <c r="D210" s="102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2:15">
      <c r="B211" s="102"/>
      <c r="C211" s="102"/>
      <c r="D211" s="102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2:15">
      <c r="B212" s="102"/>
      <c r="C212" s="102"/>
      <c r="D212" s="102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2:15">
      <c r="B213" s="102"/>
      <c r="C213" s="102"/>
      <c r="D213" s="102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2:15">
      <c r="B214" s="102"/>
      <c r="C214" s="102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2:15">
      <c r="B215" s="102"/>
      <c r="C215" s="102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2:15">
      <c r="B216" s="102"/>
      <c r="C216" s="102"/>
      <c r="D216" s="10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2:15">
      <c r="B217" s="102"/>
      <c r="C217" s="102"/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2:15">
      <c r="B218" s="102"/>
      <c r="C218" s="102"/>
      <c r="D218" s="102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2:15">
      <c r="B219" s="102"/>
      <c r="C219" s="102"/>
      <c r="D219" s="102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2:15">
      <c r="B220" s="102"/>
      <c r="C220" s="102"/>
      <c r="D220" s="102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2:15">
      <c r="B221" s="102"/>
      <c r="C221" s="102"/>
      <c r="D221" s="102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2:15">
      <c r="B222" s="102"/>
      <c r="C222" s="102"/>
      <c r="D222" s="102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2:15">
      <c r="B223" s="102"/>
      <c r="C223" s="102"/>
      <c r="D223" s="102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2:15">
      <c r="B224" s="102"/>
      <c r="C224" s="102"/>
      <c r="D224" s="102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2:15">
      <c r="B225" s="102"/>
      <c r="C225" s="102"/>
      <c r="D225" s="102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2:15">
      <c r="B226" s="102"/>
      <c r="C226" s="102"/>
      <c r="D226" s="102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2:15">
      <c r="B227" s="102"/>
      <c r="C227" s="102"/>
      <c r="D227" s="102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2:15">
      <c r="B228" s="102"/>
      <c r="C228" s="102"/>
      <c r="D228" s="102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2:15">
      <c r="B229" s="102"/>
      <c r="C229" s="102"/>
      <c r="D229" s="102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2:15">
      <c r="B230" s="102"/>
      <c r="C230" s="102"/>
      <c r="D230" s="102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2:15">
      <c r="B231" s="102"/>
      <c r="C231" s="102"/>
      <c r="D231" s="102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2:15">
      <c r="B232" s="102"/>
      <c r="C232" s="102"/>
      <c r="D232" s="102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2:15">
      <c r="B233" s="102"/>
      <c r="C233" s="102"/>
      <c r="D233" s="102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2:15">
      <c r="B234" s="102"/>
      <c r="C234" s="102"/>
      <c r="D234" s="102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2:15">
      <c r="B235" s="102"/>
      <c r="C235" s="102"/>
      <c r="D235" s="102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2:15">
      <c r="B236" s="102"/>
      <c r="C236" s="102"/>
      <c r="D236" s="102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2:15">
      <c r="B237" s="102"/>
      <c r="C237" s="102"/>
      <c r="D237" s="102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2:15">
      <c r="B238" s="102"/>
      <c r="C238" s="102"/>
      <c r="D238" s="102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2:15">
      <c r="B239" s="102"/>
      <c r="C239" s="102"/>
      <c r="D239" s="102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2:15">
      <c r="B240" s="102"/>
      <c r="C240" s="102"/>
      <c r="D240" s="102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2:15">
      <c r="B241" s="102"/>
      <c r="C241" s="102"/>
      <c r="D241" s="102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>
      <c r="B242" s="102"/>
      <c r="C242" s="102"/>
      <c r="D242" s="102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2:15">
      <c r="B243" s="102"/>
      <c r="C243" s="102"/>
      <c r="D243" s="102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2:15">
      <c r="B244" s="102"/>
      <c r="C244" s="102"/>
      <c r="D244" s="102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2:15">
      <c r="B245" s="102"/>
      <c r="C245" s="102"/>
      <c r="D245" s="102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2:15">
      <c r="B246" s="102"/>
      <c r="C246" s="102"/>
      <c r="D246" s="102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2:15">
      <c r="B247" s="102"/>
      <c r="C247" s="102"/>
      <c r="D247" s="102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2:15">
      <c r="B248" s="102"/>
      <c r="C248" s="102"/>
      <c r="D248" s="102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2:15">
      <c r="B249" s="102"/>
      <c r="C249" s="102"/>
      <c r="D249" s="102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2:15">
      <c r="B250" s="102"/>
      <c r="C250" s="102"/>
      <c r="D250" s="102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2:15">
      <c r="B251" s="102"/>
      <c r="C251" s="102"/>
      <c r="D251" s="102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2:15">
      <c r="B252" s="102"/>
      <c r="C252" s="102"/>
      <c r="D252" s="102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2:15">
      <c r="B253" s="102"/>
      <c r="C253" s="102"/>
      <c r="D253" s="102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2:15">
      <c r="B254" s="102"/>
      <c r="C254" s="102"/>
      <c r="D254" s="102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2:15">
      <c r="B255" s="102"/>
      <c r="C255" s="102"/>
      <c r="D255" s="102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2:15">
      <c r="B256" s="102"/>
      <c r="C256" s="102"/>
      <c r="D256" s="102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2:15">
      <c r="B257" s="102"/>
      <c r="C257" s="102"/>
      <c r="D257" s="102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2:15">
      <c r="B258" s="102"/>
      <c r="C258" s="102"/>
      <c r="D258" s="102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2:15">
      <c r="B259" s="102"/>
      <c r="C259" s="102"/>
      <c r="D259" s="102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2:15">
      <c r="B260" s="102"/>
      <c r="C260" s="102"/>
      <c r="D260" s="102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2:15">
      <c r="B261" s="102"/>
      <c r="C261" s="102"/>
      <c r="D261" s="102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2:15">
      <c r="B262" s="102"/>
      <c r="C262" s="102"/>
      <c r="D262" s="102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2:15">
      <c r="B263" s="102"/>
      <c r="C263" s="102"/>
      <c r="D263" s="102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2:15">
      <c r="B264" s="102"/>
      <c r="C264" s="102"/>
      <c r="D264" s="102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2:15">
      <c r="B265" s="102"/>
      <c r="C265" s="102"/>
      <c r="D265" s="102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2"/>
      <c r="D266" s="102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02"/>
      <c r="C267" s="102"/>
      <c r="D267" s="102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02"/>
      <c r="C268" s="102"/>
      <c r="D268" s="102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02"/>
      <c r="C269" s="102"/>
      <c r="D269" s="102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2"/>
      <c r="D270" s="102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2"/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02"/>
      <c r="C272" s="102"/>
      <c r="D272" s="102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02"/>
      <c r="C273" s="102"/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2"/>
      <c r="C274" s="102"/>
      <c r="D274" s="102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2"/>
      <c r="C275" s="102"/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2"/>
      <c r="D276" s="102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2"/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2"/>
      <c r="D278" s="102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2"/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2"/>
      <c r="D280" s="102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2"/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2"/>
      <c r="D282" s="102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2"/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2"/>
      <c r="D284" s="102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2"/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2"/>
      <c r="D286" s="102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2"/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2"/>
      <c r="D288" s="102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2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2"/>
      <c r="D290" s="102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2"/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2"/>
      <c r="D292" s="102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02"/>
      <c r="C293" s="102"/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02"/>
      <c r="C294" s="102"/>
      <c r="D294" s="102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2"/>
      <c r="C295" s="102"/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2"/>
      <c r="D296" s="102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2"/>
      <c r="D297" s="102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2"/>
      <c r="D298" s="102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2"/>
      <c r="D299" s="102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2"/>
      <c r="D300" s="102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14.5703125" style="1" bestFit="1" customWidth="1"/>
    <col min="11" max="16384" width="9.140625" style="1"/>
  </cols>
  <sheetData>
    <row r="1" spans="2:10">
      <c r="B1" s="46" t="s">
        <v>144</v>
      </c>
      <c r="C1" s="46" t="s" vm="1">
        <v>226</v>
      </c>
    </row>
    <row r="2" spans="2:10">
      <c r="B2" s="46" t="s">
        <v>143</v>
      </c>
      <c r="C2" s="46" t="s">
        <v>227</v>
      </c>
    </row>
    <row r="3" spans="2:10">
      <c r="B3" s="46" t="s">
        <v>145</v>
      </c>
      <c r="C3" s="46" t="s">
        <v>228</v>
      </c>
    </row>
    <row r="4" spans="2:10">
      <c r="B4" s="46" t="s">
        <v>146</v>
      </c>
      <c r="C4" s="46">
        <v>414</v>
      </c>
    </row>
    <row r="6" spans="2:10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8"/>
    </row>
    <row r="7" spans="2:10" s="3" customFormat="1" ht="63">
      <c r="B7" s="47" t="s">
        <v>114</v>
      </c>
      <c r="C7" s="49" t="s">
        <v>55</v>
      </c>
      <c r="D7" s="49" t="s">
        <v>85</v>
      </c>
      <c r="E7" s="49" t="s">
        <v>56</v>
      </c>
      <c r="F7" s="49" t="s">
        <v>101</v>
      </c>
      <c r="G7" s="49" t="s">
        <v>186</v>
      </c>
      <c r="H7" s="49" t="s">
        <v>147</v>
      </c>
      <c r="I7" s="49" t="s">
        <v>148</v>
      </c>
      <c r="J7" s="64" t="s">
        <v>213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5" t="s">
        <v>40</v>
      </c>
      <c r="C10" s="95"/>
      <c r="D10" s="95"/>
      <c r="E10" s="97"/>
      <c r="F10" s="96"/>
      <c r="G10" s="98">
        <v>2882.9074200000005</v>
      </c>
      <c r="H10" s="99">
        <f>IFERROR(G10/$G$10,0)</f>
        <v>1</v>
      </c>
      <c r="I10" s="99">
        <f>G10/'סכום נכסי הקרן'!$C$42</f>
        <v>1.4475864537122551E-3</v>
      </c>
      <c r="J10" s="95"/>
    </row>
    <row r="11" spans="2:10" ht="22.5" customHeight="1">
      <c r="B11" s="120" t="s">
        <v>200</v>
      </c>
      <c r="C11" s="95"/>
      <c r="D11" s="95"/>
      <c r="E11" s="97"/>
      <c r="F11" s="96" t="s">
        <v>131</v>
      </c>
      <c r="G11" s="98">
        <v>2882.9074200000005</v>
      </c>
      <c r="H11" s="99">
        <f t="shared" ref="H11:H13" si="0">IFERROR(G11/$G$10,0)</f>
        <v>1</v>
      </c>
      <c r="I11" s="99">
        <f>G11/'סכום נכסי הקרן'!$C$42</f>
        <v>1.4475864537122551E-3</v>
      </c>
      <c r="J11" s="95"/>
    </row>
    <row r="12" spans="2:10">
      <c r="B12" s="92" t="s">
        <v>86</v>
      </c>
      <c r="C12" s="87"/>
      <c r="D12" s="87"/>
      <c r="E12" s="89"/>
      <c r="F12" s="88" t="s">
        <v>131</v>
      </c>
      <c r="G12" s="90">
        <v>2882.9074200000005</v>
      </c>
      <c r="H12" s="91">
        <f t="shared" si="0"/>
        <v>1</v>
      </c>
      <c r="I12" s="91">
        <f>G12/'סכום נכסי הקרן'!$C$42</f>
        <v>1.4475864537122551E-3</v>
      </c>
      <c r="J12" s="87"/>
    </row>
    <row r="13" spans="2:10">
      <c r="B13" s="93" t="s">
        <v>2663</v>
      </c>
      <c r="C13" s="95" t="s">
        <v>2664</v>
      </c>
      <c r="D13" s="95" t="s">
        <v>2665</v>
      </c>
      <c r="E13" s="97"/>
      <c r="F13" s="96" t="s">
        <v>131</v>
      </c>
      <c r="G13" s="98">
        <v>2882.9074200000005</v>
      </c>
      <c r="H13" s="99">
        <f t="shared" si="0"/>
        <v>1</v>
      </c>
      <c r="I13" s="99">
        <f>G13/'סכום נכסי הקרן'!$C$42</f>
        <v>1.4475864537122551E-3</v>
      </c>
      <c r="J13" s="95" t="s">
        <v>2666</v>
      </c>
    </row>
    <row r="14" spans="2:10">
      <c r="B14" s="120"/>
      <c r="C14" s="95"/>
      <c r="D14" s="95"/>
      <c r="E14" s="95"/>
      <c r="F14" s="95"/>
      <c r="G14" s="95"/>
      <c r="H14" s="99"/>
      <c r="I14" s="95"/>
      <c r="J14" s="95"/>
    </row>
    <row r="15" spans="2:10">
      <c r="B15" s="95"/>
      <c r="C15" s="95"/>
      <c r="D15" s="95"/>
      <c r="E15" s="95"/>
      <c r="F15" s="95"/>
      <c r="G15" s="95"/>
      <c r="H15" s="95"/>
      <c r="I15" s="95"/>
      <c r="J15" s="95"/>
    </row>
    <row r="16" spans="2:10">
      <c r="B16" s="95"/>
      <c r="C16" s="95"/>
      <c r="D16" s="95"/>
      <c r="E16" s="95"/>
      <c r="F16" s="95"/>
      <c r="G16" s="95"/>
      <c r="H16" s="95"/>
      <c r="I16" s="95"/>
      <c r="J16" s="95"/>
    </row>
    <row r="17" spans="2:10">
      <c r="B17" s="127"/>
      <c r="C17" s="95"/>
      <c r="D17" s="95"/>
      <c r="E17" s="95"/>
      <c r="F17" s="95"/>
      <c r="G17" s="95"/>
      <c r="H17" s="95"/>
      <c r="I17" s="95"/>
      <c r="J17" s="95"/>
    </row>
    <row r="18" spans="2:10">
      <c r="B18" s="127"/>
      <c r="C18" s="95"/>
      <c r="D18" s="95"/>
      <c r="E18" s="95"/>
      <c r="F18" s="95"/>
      <c r="G18" s="95"/>
      <c r="H18" s="95"/>
      <c r="I18" s="95"/>
      <c r="J18" s="95"/>
    </row>
    <row r="19" spans="2:10">
      <c r="B19" s="95"/>
      <c r="C19" s="95"/>
      <c r="D19" s="95"/>
      <c r="E19" s="95"/>
      <c r="F19" s="95"/>
      <c r="G19" s="95"/>
      <c r="H19" s="95"/>
      <c r="I19" s="95"/>
      <c r="J19" s="95"/>
    </row>
    <row r="20" spans="2:10">
      <c r="B20" s="95"/>
      <c r="C20" s="95"/>
      <c r="D20" s="95"/>
      <c r="E20" s="95"/>
      <c r="F20" s="95"/>
      <c r="G20" s="95"/>
      <c r="H20" s="95"/>
      <c r="I20" s="95"/>
      <c r="J20" s="95"/>
    </row>
    <row r="21" spans="2:10">
      <c r="B21" s="95"/>
      <c r="C21" s="95"/>
      <c r="D21" s="95"/>
      <c r="E21" s="95"/>
      <c r="F21" s="95"/>
      <c r="G21" s="95"/>
      <c r="H21" s="95"/>
      <c r="I21" s="95"/>
      <c r="J21" s="95"/>
    </row>
    <row r="22" spans="2:10">
      <c r="B22" s="95"/>
      <c r="C22" s="95"/>
      <c r="D22" s="95"/>
      <c r="E22" s="95"/>
      <c r="F22" s="95"/>
      <c r="G22" s="95"/>
      <c r="H22" s="95"/>
      <c r="I22" s="95"/>
      <c r="J22" s="95"/>
    </row>
    <row r="23" spans="2:10">
      <c r="B23" s="95"/>
      <c r="C23" s="95"/>
      <c r="D23" s="95"/>
      <c r="E23" s="95"/>
      <c r="F23" s="95"/>
      <c r="G23" s="95"/>
      <c r="H23" s="95"/>
      <c r="I23" s="95"/>
      <c r="J23" s="95"/>
    </row>
    <row r="24" spans="2:10">
      <c r="B24" s="95"/>
      <c r="C24" s="95"/>
      <c r="D24" s="95"/>
      <c r="E24" s="95"/>
      <c r="F24" s="95"/>
      <c r="G24" s="95"/>
      <c r="H24" s="95"/>
      <c r="I24" s="95"/>
      <c r="J24" s="95"/>
    </row>
    <row r="25" spans="2:10">
      <c r="B25" s="95"/>
      <c r="C25" s="95"/>
      <c r="D25" s="95"/>
      <c r="E25" s="95"/>
      <c r="F25" s="95"/>
      <c r="G25" s="95"/>
      <c r="H25" s="95"/>
      <c r="I25" s="95"/>
      <c r="J25" s="95"/>
    </row>
    <row r="26" spans="2:10">
      <c r="B26" s="95"/>
      <c r="C26" s="95"/>
      <c r="D26" s="95"/>
      <c r="E26" s="95"/>
      <c r="F26" s="95"/>
      <c r="G26" s="95"/>
      <c r="H26" s="95"/>
      <c r="I26" s="95"/>
      <c r="J26" s="95"/>
    </row>
    <row r="27" spans="2:10">
      <c r="B27" s="95"/>
      <c r="C27" s="95"/>
      <c r="D27" s="95"/>
      <c r="E27" s="95"/>
      <c r="F27" s="95"/>
      <c r="G27" s="95"/>
      <c r="H27" s="95"/>
      <c r="I27" s="95"/>
      <c r="J27" s="95"/>
    </row>
    <row r="28" spans="2:10">
      <c r="B28" s="95"/>
      <c r="C28" s="95"/>
      <c r="D28" s="95"/>
      <c r="E28" s="95"/>
      <c r="F28" s="95"/>
      <c r="G28" s="95"/>
      <c r="H28" s="95"/>
      <c r="I28" s="95"/>
      <c r="J28" s="95"/>
    </row>
    <row r="29" spans="2:10">
      <c r="B29" s="95"/>
      <c r="C29" s="95"/>
      <c r="D29" s="95"/>
      <c r="E29" s="95"/>
      <c r="F29" s="95"/>
      <c r="G29" s="95"/>
      <c r="H29" s="95"/>
      <c r="I29" s="95"/>
      <c r="J29" s="95"/>
    </row>
    <row r="30" spans="2:10">
      <c r="B30" s="95"/>
      <c r="C30" s="95"/>
      <c r="D30" s="95"/>
      <c r="E30" s="95"/>
      <c r="F30" s="95"/>
      <c r="G30" s="95"/>
      <c r="H30" s="95"/>
      <c r="I30" s="95"/>
      <c r="J30" s="95"/>
    </row>
    <row r="31" spans="2:10">
      <c r="B31" s="95"/>
      <c r="C31" s="95"/>
      <c r="D31" s="95"/>
      <c r="E31" s="95"/>
      <c r="F31" s="95"/>
      <c r="G31" s="95"/>
      <c r="H31" s="95"/>
      <c r="I31" s="95"/>
      <c r="J31" s="95"/>
    </row>
    <row r="32" spans="2:10">
      <c r="B32" s="95"/>
      <c r="C32" s="95"/>
      <c r="D32" s="95"/>
      <c r="E32" s="95"/>
      <c r="F32" s="95"/>
      <c r="G32" s="95"/>
      <c r="H32" s="95"/>
      <c r="I32" s="95"/>
      <c r="J32" s="95"/>
    </row>
    <row r="33" spans="2:10">
      <c r="B33" s="95"/>
      <c r="C33" s="95"/>
      <c r="D33" s="95"/>
      <c r="E33" s="95"/>
      <c r="F33" s="95"/>
      <c r="G33" s="95"/>
      <c r="H33" s="95"/>
      <c r="I33" s="95"/>
      <c r="J33" s="95"/>
    </row>
    <row r="34" spans="2:10">
      <c r="B34" s="95"/>
      <c r="C34" s="95"/>
      <c r="D34" s="95"/>
      <c r="E34" s="95"/>
      <c r="F34" s="95"/>
      <c r="G34" s="95"/>
      <c r="H34" s="95"/>
      <c r="I34" s="95"/>
      <c r="J34" s="95"/>
    </row>
    <row r="35" spans="2:10">
      <c r="B35" s="95"/>
      <c r="C35" s="95"/>
      <c r="D35" s="95"/>
      <c r="E35" s="95"/>
      <c r="F35" s="95"/>
      <c r="G35" s="95"/>
      <c r="H35" s="95"/>
      <c r="I35" s="95"/>
      <c r="J35" s="95"/>
    </row>
    <row r="36" spans="2:10">
      <c r="B36" s="95"/>
      <c r="C36" s="95"/>
      <c r="D36" s="95"/>
      <c r="E36" s="95"/>
      <c r="F36" s="95"/>
      <c r="G36" s="95"/>
      <c r="H36" s="95"/>
      <c r="I36" s="95"/>
      <c r="J36" s="95"/>
    </row>
    <row r="37" spans="2:10">
      <c r="B37" s="95"/>
      <c r="C37" s="95"/>
      <c r="D37" s="95"/>
      <c r="E37" s="95"/>
      <c r="F37" s="95"/>
      <c r="G37" s="95"/>
      <c r="H37" s="95"/>
      <c r="I37" s="95"/>
      <c r="J37" s="95"/>
    </row>
    <row r="38" spans="2:10">
      <c r="B38" s="95"/>
      <c r="C38" s="95"/>
      <c r="D38" s="95"/>
      <c r="E38" s="95"/>
      <c r="F38" s="95"/>
      <c r="G38" s="95"/>
      <c r="H38" s="95"/>
      <c r="I38" s="95"/>
      <c r="J38" s="95"/>
    </row>
    <row r="39" spans="2:10">
      <c r="B39" s="95"/>
      <c r="C39" s="95"/>
      <c r="D39" s="95"/>
      <c r="E39" s="95"/>
      <c r="F39" s="95"/>
      <c r="G39" s="95"/>
      <c r="H39" s="95"/>
      <c r="I39" s="95"/>
      <c r="J39" s="95"/>
    </row>
    <row r="40" spans="2:10">
      <c r="B40" s="95"/>
      <c r="C40" s="95"/>
      <c r="D40" s="95"/>
      <c r="E40" s="95"/>
      <c r="F40" s="95"/>
      <c r="G40" s="95"/>
      <c r="H40" s="95"/>
      <c r="I40" s="95"/>
      <c r="J40" s="95"/>
    </row>
    <row r="41" spans="2:10">
      <c r="B41" s="95"/>
      <c r="C41" s="95"/>
      <c r="D41" s="95"/>
      <c r="E41" s="95"/>
      <c r="F41" s="95"/>
      <c r="G41" s="95"/>
      <c r="H41" s="95"/>
      <c r="I41" s="95"/>
      <c r="J41" s="95"/>
    </row>
    <row r="42" spans="2:10">
      <c r="B42" s="95"/>
      <c r="C42" s="95"/>
      <c r="D42" s="95"/>
      <c r="E42" s="95"/>
      <c r="F42" s="95"/>
      <c r="G42" s="95"/>
      <c r="H42" s="95"/>
      <c r="I42" s="95"/>
      <c r="J42" s="95"/>
    </row>
    <row r="43" spans="2:10">
      <c r="B43" s="95"/>
      <c r="C43" s="95"/>
      <c r="D43" s="95"/>
      <c r="E43" s="95"/>
      <c r="F43" s="95"/>
      <c r="G43" s="95"/>
      <c r="H43" s="95"/>
      <c r="I43" s="95"/>
      <c r="J43" s="95"/>
    </row>
    <row r="44" spans="2:10">
      <c r="B44" s="95"/>
      <c r="C44" s="95"/>
      <c r="D44" s="95"/>
      <c r="E44" s="95"/>
      <c r="F44" s="95"/>
      <c r="G44" s="95"/>
      <c r="H44" s="95"/>
      <c r="I44" s="95"/>
      <c r="J44" s="95"/>
    </row>
    <row r="45" spans="2:10">
      <c r="B45" s="95"/>
      <c r="C45" s="95"/>
      <c r="D45" s="95"/>
      <c r="E45" s="95"/>
      <c r="F45" s="95"/>
      <c r="G45" s="95"/>
      <c r="H45" s="95"/>
      <c r="I45" s="95"/>
      <c r="J45" s="95"/>
    </row>
    <row r="46" spans="2:10">
      <c r="B46" s="95"/>
      <c r="C46" s="95"/>
      <c r="D46" s="95"/>
      <c r="E46" s="95"/>
      <c r="F46" s="95"/>
      <c r="G46" s="95"/>
      <c r="H46" s="95"/>
      <c r="I46" s="95"/>
      <c r="J46" s="95"/>
    </row>
    <row r="47" spans="2:10">
      <c r="B47" s="95"/>
      <c r="C47" s="95"/>
      <c r="D47" s="95"/>
      <c r="E47" s="95"/>
      <c r="F47" s="95"/>
      <c r="G47" s="95"/>
      <c r="H47" s="95"/>
      <c r="I47" s="95"/>
      <c r="J47" s="95"/>
    </row>
    <row r="48" spans="2:10">
      <c r="B48" s="95"/>
      <c r="C48" s="95"/>
      <c r="D48" s="95"/>
      <c r="E48" s="95"/>
      <c r="F48" s="95"/>
      <c r="G48" s="95"/>
      <c r="H48" s="95"/>
      <c r="I48" s="95"/>
      <c r="J48" s="95"/>
    </row>
    <row r="49" spans="2:10">
      <c r="B49" s="95"/>
      <c r="C49" s="95"/>
      <c r="D49" s="95"/>
      <c r="E49" s="95"/>
      <c r="F49" s="95"/>
      <c r="G49" s="95"/>
      <c r="H49" s="95"/>
      <c r="I49" s="95"/>
      <c r="J49" s="95"/>
    </row>
    <row r="50" spans="2:10">
      <c r="B50" s="95"/>
      <c r="C50" s="95"/>
      <c r="D50" s="95"/>
      <c r="E50" s="95"/>
      <c r="F50" s="95"/>
      <c r="G50" s="95"/>
      <c r="H50" s="95"/>
      <c r="I50" s="95"/>
      <c r="J50" s="95"/>
    </row>
    <row r="51" spans="2:10">
      <c r="B51" s="95"/>
      <c r="C51" s="95"/>
      <c r="D51" s="95"/>
      <c r="E51" s="95"/>
      <c r="F51" s="95"/>
      <c r="G51" s="95"/>
      <c r="H51" s="95"/>
      <c r="I51" s="95"/>
      <c r="J51" s="95"/>
    </row>
    <row r="52" spans="2:10">
      <c r="B52" s="95"/>
      <c r="C52" s="95"/>
      <c r="D52" s="95"/>
      <c r="E52" s="95"/>
      <c r="F52" s="95"/>
      <c r="G52" s="95"/>
      <c r="H52" s="95"/>
      <c r="I52" s="95"/>
      <c r="J52" s="95"/>
    </row>
    <row r="53" spans="2:10">
      <c r="B53" s="95"/>
      <c r="C53" s="95"/>
      <c r="D53" s="95"/>
      <c r="E53" s="95"/>
      <c r="F53" s="95"/>
      <c r="G53" s="95"/>
      <c r="H53" s="95"/>
      <c r="I53" s="95"/>
      <c r="J53" s="95"/>
    </row>
    <row r="54" spans="2:10">
      <c r="B54" s="95"/>
      <c r="C54" s="95"/>
      <c r="D54" s="95"/>
      <c r="E54" s="95"/>
      <c r="F54" s="95"/>
      <c r="G54" s="95"/>
      <c r="H54" s="95"/>
      <c r="I54" s="95"/>
      <c r="J54" s="95"/>
    </row>
    <row r="55" spans="2:10">
      <c r="B55" s="95"/>
      <c r="C55" s="95"/>
      <c r="D55" s="95"/>
      <c r="E55" s="95"/>
      <c r="F55" s="95"/>
      <c r="G55" s="95"/>
      <c r="H55" s="95"/>
      <c r="I55" s="95"/>
      <c r="J55" s="95"/>
    </row>
    <row r="56" spans="2:10">
      <c r="B56" s="95"/>
      <c r="C56" s="95"/>
      <c r="D56" s="95"/>
      <c r="E56" s="95"/>
      <c r="F56" s="95"/>
      <c r="G56" s="95"/>
      <c r="H56" s="95"/>
      <c r="I56" s="95"/>
      <c r="J56" s="95"/>
    </row>
    <row r="57" spans="2:10">
      <c r="B57" s="95"/>
      <c r="C57" s="95"/>
      <c r="D57" s="95"/>
      <c r="E57" s="95"/>
      <c r="F57" s="95"/>
      <c r="G57" s="95"/>
      <c r="H57" s="95"/>
      <c r="I57" s="95"/>
      <c r="J57" s="95"/>
    </row>
    <row r="58" spans="2:10">
      <c r="B58" s="95"/>
      <c r="C58" s="95"/>
      <c r="D58" s="95"/>
      <c r="E58" s="95"/>
      <c r="F58" s="95"/>
      <c r="G58" s="95"/>
      <c r="H58" s="95"/>
      <c r="I58" s="95"/>
      <c r="J58" s="95"/>
    </row>
    <row r="59" spans="2:10">
      <c r="B59" s="95"/>
      <c r="C59" s="95"/>
      <c r="D59" s="95"/>
      <c r="E59" s="95"/>
      <c r="F59" s="95"/>
      <c r="G59" s="95"/>
      <c r="H59" s="95"/>
      <c r="I59" s="95"/>
      <c r="J59" s="95"/>
    </row>
    <row r="60" spans="2:10">
      <c r="B60" s="95"/>
      <c r="C60" s="95"/>
      <c r="D60" s="95"/>
      <c r="E60" s="95"/>
      <c r="F60" s="95"/>
      <c r="G60" s="95"/>
      <c r="H60" s="95"/>
      <c r="I60" s="95"/>
      <c r="J60" s="95"/>
    </row>
    <row r="61" spans="2:10">
      <c r="B61" s="95"/>
      <c r="C61" s="95"/>
      <c r="D61" s="95"/>
      <c r="E61" s="95"/>
      <c r="F61" s="95"/>
      <c r="G61" s="95"/>
      <c r="H61" s="95"/>
      <c r="I61" s="95"/>
      <c r="J61" s="95"/>
    </row>
    <row r="62" spans="2:10">
      <c r="B62" s="95"/>
      <c r="C62" s="95"/>
      <c r="D62" s="95"/>
      <c r="E62" s="95"/>
      <c r="F62" s="95"/>
      <c r="G62" s="95"/>
      <c r="H62" s="95"/>
      <c r="I62" s="95"/>
      <c r="J62" s="95"/>
    </row>
    <row r="63" spans="2:10">
      <c r="B63" s="95"/>
      <c r="C63" s="95"/>
      <c r="D63" s="95"/>
      <c r="E63" s="95"/>
      <c r="F63" s="95"/>
      <c r="G63" s="95"/>
      <c r="H63" s="95"/>
      <c r="I63" s="95"/>
      <c r="J63" s="95"/>
    </row>
    <row r="64" spans="2:10">
      <c r="B64" s="95"/>
      <c r="C64" s="95"/>
      <c r="D64" s="95"/>
      <c r="E64" s="95"/>
      <c r="F64" s="95"/>
      <c r="G64" s="95"/>
      <c r="H64" s="95"/>
      <c r="I64" s="95"/>
      <c r="J64" s="95"/>
    </row>
    <row r="65" spans="2:10">
      <c r="B65" s="95"/>
      <c r="C65" s="95"/>
      <c r="D65" s="95"/>
      <c r="E65" s="95"/>
      <c r="F65" s="95"/>
      <c r="G65" s="95"/>
      <c r="H65" s="95"/>
      <c r="I65" s="95"/>
      <c r="J65" s="95"/>
    </row>
    <row r="66" spans="2:10">
      <c r="B66" s="95"/>
      <c r="C66" s="95"/>
      <c r="D66" s="95"/>
      <c r="E66" s="95"/>
      <c r="F66" s="95"/>
      <c r="G66" s="95"/>
      <c r="H66" s="95"/>
      <c r="I66" s="95"/>
      <c r="J66" s="95"/>
    </row>
    <row r="67" spans="2:10">
      <c r="B67" s="95"/>
      <c r="C67" s="95"/>
      <c r="D67" s="95"/>
      <c r="E67" s="95"/>
      <c r="F67" s="95"/>
      <c r="G67" s="95"/>
      <c r="H67" s="95"/>
      <c r="I67" s="95"/>
      <c r="J67" s="95"/>
    </row>
    <row r="68" spans="2:10">
      <c r="B68" s="95"/>
      <c r="C68" s="95"/>
      <c r="D68" s="95"/>
      <c r="E68" s="95"/>
      <c r="F68" s="95"/>
      <c r="G68" s="95"/>
      <c r="H68" s="95"/>
      <c r="I68" s="95"/>
      <c r="J68" s="95"/>
    </row>
    <row r="69" spans="2:10">
      <c r="B69" s="95"/>
      <c r="C69" s="95"/>
      <c r="D69" s="95"/>
      <c r="E69" s="95"/>
      <c r="F69" s="95"/>
      <c r="G69" s="95"/>
      <c r="H69" s="95"/>
      <c r="I69" s="95"/>
      <c r="J69" s="95"/>
    </row>
    <row r="70" spans="2:10">
      <c r="B70" s="95"/>
      <c r="C70" s="95"/>
      <c r="D70" s="95"/>
      <c r="E70" s="95"/>
      <c r="F70" s="95"/>
      <c r="G70" s="95"/>
      <c r="H70" s="95"/>
      <c r="I70" s="95"/>
      <c r="J70" s="95"/>
    </row>
    <row r="71" spans="2:10">
      <c r="B71" s="95"/>
      <c r="C71" s="95"/>
      <c r="D71" s="95"/>
      <c r="E71" s="95"/>
      <c r="F71" s="95"/>
      <c r="G71" s="95"/>
      <c r="H71" s="95"/>
      <c r="I71" s="95"/>
      <c r="J71" s="95"/>
    </row>
    <row r="72" spans="2:10">
      <c r="B72" s="95"/>
      <c r="C72" s="95"/>
      <c r="D72" s="95"/>
      <c r="E72" s="95"/>
      <c r="F72" s="95"/>
      <c r="G72" s="95"/>
      <c r="H72" s="95"/>
      <c r="I72" s="95"/>
      <c r="J72" s="95"/>
    </row>
    <row r="73" spans="2:10">
      <c r="B73" s="95"/>
      <c r="C73" s="95"/>
      <c r="D73" s="95"/>
      <c r="E73" s="95"/>
      <c r="F73" s="95"/>
      <c r="G73" s="95"/>
      <c r="H73" s="95"/>
      <c r="I73" s="95"/>
      <c r="J73" s="95"/>
    </row>
    <row r="74" spans="2:10">
      <c r="B74" s="95"/>
      <c r="C74" s="95"/>
      <c r="D74" s="95"/>
      <c r="E74" s="95"/>
      <c r="F74" s="95"/>
      <c r="G74" s="95"/>
      <c r="H74" s="95"/>
      <c r="I74" s="95"/>
      <c r="J74" s="95"/>
    </row>
    <row r="75" spans="2:10">
      <c r="B75" s="95"/>
      <c r="C75" s="95"/>
      <c r="D75" s="95"/>
      <c r="E75" s="95"/>
      <c r="F75" s="95"/>
      <c r="G75" s="95"/>
      <c r="H75" s="95"/>
      <c r="I75" s="95"/>
      <c r="J75" s="95"/>
    </row>
    <row r="76" spans="2:10">
      <c r="B76" s="95"/>
      <c r="C76" s="95"/>
      <c r="D76" s="95"/>
      <c r="E76" s="95"/>
      <c r="F76" s="95"/>
      <c r="G76" s="95"/>
      <c r="H76" s="95"/>
      <c r="I76" s="95"/>
      <c r="J76" s="95"/>
    </row>
    <row r="77" spans="2:10">
      <c r="B77" s="95"/>
      <c r="C77" s="95"/>
      <c r="D77" s="95"/>
      <c r="E77" s="95"/>
      <c r="F77" s="95"/>
      <c r="G77" s="95"/>
      <c r="H77" s="95"/>
      <c r="I77" s="95"/>
      <c r="J77" s="95"/>
    </row>
    <row r="78" spans="2:10">
      <c r="B78" s="95"/>
      <c r="C78" s="95"/>
      <c r="D78" s="95"/>
      <c r="E78" s="95"/>
      <c r="F78" s="95"/>
      <c r="G78" s="95"/>
      <c r="H78" s="95"/>
      <c r="I78" s="95"/>
      <c r="J78" s="95"/>
    </row>
    <row r="79" spans="2:10">
      <c r="B79" s="95"/>
      <c r="C79" s="95"/>
      <c r="D79" s="95"/>
      <c r="E79" s="95"/>
      <c r="F79" s="95"/>
      <c r="G79" s="95"/>
      <c r="H79" s="95"/>
      <c r="I79" s="95"/>
      <c r="J79" s="95"/>
    </row>
    <row r="80" spans="2:10">
      <c r="B80" s="95"/>
      <c r="C80" s="95"/>
      <c r="D80" s="95"/>
      <c r="E80" s="95"/>
      <c r="F80" s="95"/>
      <c r="G80" s="95"/>
      <c r="H80" s="95"/>
      <c r="I80" s="95"/>
      <c r="J80" s="95"/>
    </row>
    <row r="81" spans="2:10">
      <c r="B81" s="95"/>
      <c r="C81" s="95"/>
      <c r="D81" s="95"/>
      <c r="E81" s="95"/>
      <c r="F81" s="95"/>
      <c r="G81" s="95"/>
      <c r="H81" s="95"/>
      <c r="I81" s="95"/>
      <c r="J81" s="95"/>
    </row>
    <row r="82" spans="2:10">
      <c r="B82" s="95"/>
      <c r="C82" s="95"/>
      <c r="D82" s="95"/>
      <c r="E82" s="95"/>
      <c r="F82" s="95"/>
      <c r="G82" s="95"/>
      <c r="H82" s="95"/>
      <c r="I82" s="95"/>
      <c r="J82" s="95"/>
    </row>
    <row r="83" spans="2:10">
      <c r="B83" s="95"/>
      <c r="C83" s="95"/>
      <c r="D83" s="95"/>
      <c r="E83" s="95"/>
      <c r="F83" s="95"/>
      <c r="G83" s="95"/>
      <c r="H83" s="95"/>
      <c r="I83" s="95"/>
      <c r="J83" s="95"/>
    </row>
    <row r="84" spans="2:10">
      <c r="B84" s="95"/>
      <c r="C84" s="95"/>
      <c r="D84" s="95"/>
      <c r="E84" s="95"/>
      <c r="F84" s="95"/>
      <c r="G84" s="95"/>
      <c r="H84" s="95"/>
      <c r="I84" s="95"/>
      <c r="J84" s="95"/>
    </row>
    <row r="85" spans="2:10">
      <c r="B85" s="95"/>
      <c r="C85" s="95"/>
      <c r="D85" s="95"/>
      <c r="E85" s="95"/>
      <c r="F85" s="95"/>
      <c r="G85" s="95"/>
      <c r="H85" s="95"/>
      <c r="I85" s="95"/>
      <c r="J85" s="95"/>
    </row>
    <row r="86" spans="2:10">
      <c r="B86" s="95"/>
      <c r="C86" s="95"/>
      <c r="D86" s="95"/>
      <c r="E86" s="95"/>
      <c r="F86" s="95"/>
      <c r="G86" s="95"/>
      <c r="H86" s="95"/>
      <c r="I86" s="95"/>
      <c r="J86" s="95"/>
    </row>
    <row r="87" spans="2:10">
      <c r="B87" s="95"/>
      <c r="C87" s="95"/>
      <c r="D87" s="95"/>
      <c r="E87" s="95"/>
      <c r="F87" s="95"/>
      <c r="G87" s="95"/>
      <c r="H87" s="95"/>
      <c r="I87" s="95"/>
      <c r="J87" s="95"/>
    </row>
    <row r="88" spans="2:10">
      <c r="B88" s="95"/>
      <c r="C88" s="95"/>
      <c r="D88" s="95"/>
      <c r="E88" s="95"/>
      <c r="F88" s="95"/>
      <c r="G88" s="95"/>
      <c r="H88" s="95"/>
      <c r="I88" s="95"/>
      <c r="J88" s="95"/>
    </row>
    <row r="89" spans="2:10">
      <c r="B89" s="95"/>
      <c r="C89" s="95"/>
      <c r="D89" s="95"/>
      <c r="E89" s="95"/>
      <c r="F89" s="95"/>
      <c r="G89" s="95"/>
      <c r="H89" s="95"/>
      <c r="I89" s="95"/>
      <c r="J89" s="95"/>
    </row>
    <row r="90" spans="2:10">
      <c r="B90" s="95"/>
      <c r="C90" s="95"/>
      <c r="D90" s="95"/>
      <c r="E90" s="95"/>
      <c r="F90" s="95"/>
      <c r="G90" s="95"/>
      <c r="H90" s="95"/>
      <c r="I90" s="95"/>
      <c r="J90" s="95"/>
    </row>
    <row r="91" spans="2:10">
      <c r="B91" s="95"/>
      <c r="C91" s="95"/>
      <c r="D91" s="95"/>
      <c r="E91" s="95"/>
      <c r="F91" s="95"/>
      <c r="G91" s="95"/>
      <c r="H91" s="95"/>
      <c r="I91" s="95"/>
      <c r="J91" s="95"/>
    </row>
    <row r="92" spans="2:10">
      <c r="B92" s="95"/>
      <c r="C92" s="95"/>
      <c r="D92" s="95"/>
      <c r="E92" s="95"/>
      <c r="F92" s="95"/>
      <c r="G92" s="95"/>
      <c r="H92" s="95"/>
      <c r="I92" s="95"/>
      <c r="J92" s="95"/>
    </row>
    <row r="93" spans="2:10">
      <c r="B93" s="95"/>
      <c r="C93" s="95"/>
      <c r="D93" s="95"/>
      <c r="E93" s="95"/>
      <c r="F93" s="95"/>
      <c r="G93" s="95"/>
      <c r="H93" s="95"/>
      <c r="I93" s="95"/>
      <c r="J93" s="95"/>
    </row>
    <row r="94" spans="2:10">
      <c r="B94" s="95"/>
      <c r="C94" s="95"/>
      <c r="D94" s="95"/>
      <c r="E94" s="95"/>
      <c r="F94" s="95"/>
      <c r="G94" s="95"/>
      <c r="H94" s="95"/>
      <c r="I94" s="95"/>
      <c r="J94" s="95"/>
    </row>
    <row r="95" spans="2:10">
      <c r="B95" s="95"/>
      <c r="C95" s="95"/>
      <c r="D95" s="95"/>
      <c r="E95" s="95"/>
      <c r="F95" s="95"/>
      <c r="G95" s="95"/>
      <c r="H95" s="95"/>
      <c r="I95" s="95"/>
      <c r="J95" s="95"/>
    </row>
    <row r="96" spans="2:10">
      <c r="B96" s="95"/>
      <c r="C96" s="95"/>
      <c r="D96" s="95"/>
      <c r="E96" s="95"/>
      <c r="F96" s="95"/>
      <c r="G96" s="95"/>
      <c r="H96" s="95"/>
      <c r="I96" s="95"/>
      <c r="J96" s="95"/>
    </row>
    <row r="97" spans="2:10">
      <c r="B97" s="95"/>
      <c r="C97" s="95"/>
      <c r="D97" s="95"/>
      <c r="E97" s="95"/>
      <c r="F97" s="95"/>
      <c r="G97" s="95"/>
      <c r="H97" s="95"/>
      <c r="I97" s="95"/>
      <c r="J97" s="95"/>
    </row>
    <row r="98" spans="2:10">
      <c r="B98" s="95"/>
      <c r="C98" s="95"/>
      <c r="D98" s="95"/>
      <c r="E98" s="95"/>
      <c r="F98" s="95"/>
      <c r="G98" s="95"/>
      <c r="H98" s="95"/>
      <c r="I98" s="95"/>
      <c r="J98" s="95"/>
    </row>
    <row r="99" spans="2:10">
      <c r="B99" s="95"/>
      <c r="C99" s="95"/>
      <c r="D99" s="95"/>
      <c r="E99" s="95"/>
      <c r="F99" s="95"/>
      <c r="G99" s="95"/>
      <c r="H99" s="95"/>
      <c r="I99" s="95"/>
      <c r="J99" s="95"/>
    </row>
    <row r="100" spans="2:10"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2:10"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2:10"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2:10"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2:10"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2:10"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2:10"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2:10"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2:10"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2:10"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2:10"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2:10"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2:10"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2:10"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2:10">
      <c r="B114" s="102"/>
      <c r="C114" s="102"/>
      <c r="D114" s="103"/>
      <c r="E114" s="103"/>
      <c r="F114" s="119"/>
      <c r="G114" s="119"/>
      <c r="H114" s="119"/>
      <c r="I114" s="119"/>
      <c r="J114" s="103"/>
    </row>
    <row r="115" spans="2:10">
      <c r="B115" s="102"/>
      <c r="C115" s="102"/>
      <c r="D115" s="103"/>
      <c r="E115" s="103"/>
      <c r="F115" s="119"/>
      <c r="G115" s="119"/>
      <c r="H115" s="119"/>
      <c r="I115" s="119"/>
      <c r="J115" s="103"/>
    </row>
    <row r="116" spans="2:10">
      <c r="B116" s="102"/>
      <c r="C116" s="102"/>
      <c r="D116" s="103"/>
      <c r="E116" s="103"/>
      <c r="F116" s="119"/>
      <c r="G116" s="119"/>
      <c r="H116" s="119"/>
      <c r="I116" s="119"/>
      <c r="J116" s="103"/>
    </row>
    <row r="117" spans="2:10">
      <c r="B117" s="102"/>
      <c r="C117" s="102"/>
      <c r="D117" s="103"/>
      <c r="E117" s="103"/>
      <c r="F117" s="119"/>
      <c r="G117" s="119"/>
      <c r="H117" s="119"/>
      <c r="I117" s="119"/>
      <c r="J117" s="103"/>
    </row>
    <row r="118" spans="2:10">
      <c r="B118" s="102"/>
      <c r="C118" s="102"/>
      <c r="D118" s="103"/>
      <c r="E118" s="103"/>
      <c r="F118" s="119"/>
      <c r="G118" s="119"/>
      <c r="H118" s="119"/>
      <c r="I118" s="119"/>
      <c r="J118" s="103"/>
    </row>
    <row r="119" spans="2:10">
      <c r="B119" s="102"/>
      <c r="C119" s="102"/>
      <c r="D119" s="103"/>
      <c r="E119" s="103"/>
      <c r="F119" s="119"/>
      <c r="G119" s="119"/>
      <c r="H119" s="119"/>
      <c r="I119" s="119"/>
      <c r="J119" s="103"/>
    </row>
    <row r="120" spans="2:10">
      <c r="B120" s="102"/>
      <c r="C120" s="102"/>
      <c r="D120" s="103"/>
      <c r="E120" s="103"/>
      <c r="F120" s="119"/>
      <c r="G120" s="119"/>
      <c r="H120" s="119"/>
      <c r="I120" s="119"/>
      <c r="J120" s="103"/>
    </row>
    <row r="121" spans="2:10">
      <c r="B121" s="102"/>
      <c r="C121" s="102"/>
      <c r="D121" s="103"/>
      <c r="E121" s="103"/>
      <c r="F121" s="119"/>
      <c r="G121" s="119"/>
      <c r="H121" s="119"/>
      <c r="I121" s="119"/>
      <c r="J121" s="103"/>
    </row>
    <row r="122" spans="2:10">
      <c r="B122" s="102"/>
      <c r="C122" s="102"/>
      <c r="D122" s="103"/>
      <c r="E122" s="103"/>
      <c r="F122" s="119"/>
      <c r="G122" s="119"/>
      <c r="H122" s="119"/>
      <c r="I122" s="119"/>
      <c r="J122" s="103"/>
    </row>
    <row r="123" spans="2:10">
      <c r="B123" s="102"/>
      <c r="C123" s="102"/>
      <c r="D123" s="103"/>
      <c r="E123" s="103"/>
      <c r="F123" s="119"/>
      <c r="G123" s="119"/>
      <c r="H123" s="119"/>
      <c r="I123" s="119"/>
      <c r="J123" s="103"/>
    </row>
    <row r="124" spans="2:10">
      <c r="B124" s="102"/>
      <c r="C124" s="102"/>
      <c r="D124" s="103"/>
      <c r="E124" s="103"/>
      <c r="F124" s="119"/>
      <c r="G124" s="119"/>
      <c r="H124" s="119"/>
      <c r="I124" s="119"/>
      <c r="J124" s="103"/>
    </row>
    <row r="125" spans="2:10">
      <c r="B125" s="102"/>
      <c r="C125" s="102"/>
      <c r="D125" s="103"/>
      <c r="E125" s="103"/>
      <c r="F125" s="119"/>
      <c r="G125" s="119"/>
      <c r="H125" s="119"/>
      <c r="I125" s="119"/>
      <c r="J125" s="103"/>
    </row>
    <row r="126" spans="2:10">
      <c r="B126" s="102"/>
      <c r="C126" s="102"/>
      <c r="D126" s="103"/>
      <c r="E126" s="103"/>
      <c r="F126" s="119"/>
      <c r="G126" s="119"/>
      <c r="H126" s="119"/>
      <c r="I126" s="119"/>
      <c r="J126" s="103"/>
    </row>
    <row r="127" spans="2:10">
      <c r="B127" s="102"/>
      <c r="C127" s="102"/>
      <c r="D127" s="103"/>
      <c r="E127" s="103"/>
      <c r="F127" s="119"/>
      <c r="G127" s="119"/>
      <c r="H127" s="119"/>
      <c r="I127" s="119"/>
      <c r="J127" s="103"/>
    </row>
    <row r="128" spans="2:10">
      <c r="B128" s="102"/>
      <c r="C128" s="102"/>
      <c r="D128" s="103"/>
      <c r="E128" s="103"/>
      <c r="F128" s="119"/>
      <c r="G128" s="119"/>
      <c r="H128" s="119"/>
      <c r="I128" s="119"/>
      <c r="J128" s="103"/>
    </row>
    <row r="129" spans="2:10">
      <c r="B129" s="102"/>
      <c r="C129" s="102"/>
      <c r="D129" s="103"/>
      <c r="E129" s="103"/>
      <c r="F129" s="119"/>
      <c r="G129" s="119"/>
      <c r="H129" s="119"/>
      <c r="I129" s="119"/>
      <c r="J129" s="103"/>
    </row>
    <row r="130" spans="2:10">
      <c r="B130" s="102"/>
      <c r="C130" s="102"/>
      <c r="D130" s="103"/>
      <c r="E130" s="103"/>
      <c r="F130" s="119"/>
      <c r="G130" s="119"/>
      <c r="H130" s="119"/>
      <c r="I130" s="119"/>
      <c r="J130" s="103"/>
    </row>
    <row r="131" spans="2:10">
      <c r="B131" s="102"/>
      <c r="C131" s="102"/>
      <c r="D131" s="103"/>
      <c r="E131" s="103"/>
      <c r="F131" s="119"/>
      <c r="G131" s="119"/>
      <c r="H131" s="119"/>
      <c r="I131" s="119"/>
      <c r="J131" s="103"/>
    </row>
    <row r="132" spans="2:10">
      <c r="B132" s="102"/>
      <c r="C132" s="102"/>
      <c r="D132" s="103"/>
      <c r="E132" s="103"/>
      <c r="F132" s="119"/>
      <c r="G132" s="119"/>
      <c r="H132" s="119"/>
      <c r="I132" s="119"/>
      <c r="J132" s="103"/>
    </row>
    <row r="133" spans="2:10">
      <c r="B133" s="102"/>
      <c r="C133" s="102"/>
      <c r="D133" s="103"/>
      <c r="E133" s="103"/>
      <c r="F133" s="119"/>
      <c r="G133" s="119"/>
      <c r="H133" s="119"/>
      <c r="I133" s="119"/>
      <c r="J133" s="103"/>
    </row>
    <row r="134" spans="2:10">
      <c r="B134" s="102"/>
      <c r="C134" s="102"/>
      <c r="D134" s="103"/>
      <c r="E134" s="103"/>
      <c r="F134" s="119"/>
      <c r="G134" s="119"/>
      <c r="H134" s="119"/>
      <c r="I134" s="119"/>
      <c r="J134" s="103"/>
    </row>
    <row r="135" spans="2:10">
      <c r="B135" s="102"/>
      <c r="C135" s="102"/>
      <c r="D135" s="103"/>
      <c r="E135" s="103"/>
      <c r="F135" s="119"/>
      <c r="G135" s="119"/>
      <c r="H135" s="119"/>
      <c r="I135" s="119"/>
      <c r="J135" s="103"/>
    </row>
    <row r="136" spans="2:10">
      <c r="B136" s="102"/>
      <c r="C136" s="102"/>
      <c r="D136" s="103"/>
      <c r="E136" s="103"/>
      <c r="F136" s="119"/>
      <c r="G136" s="119"/>
      <c r="H136" s="119"/>
      <c r="I136" s="119"/>
      <c r="J136" s="103"/>
    </row>
    <row r="137" spans="2:10">
      <c r="B137" s="102"/>
      <c r="C137" s="102"/>
      <c r="D137" s="103"/>
      <c r="E137" s="103"/>
      <c r="F137" s="119"/>
      <c r="G137" s="119"/>
      <c r="H137" s="119"/>
      <c r="I137" s="119"/>
      <c r="J137" s="103"/>
    </row>
    <row r="138" spans="2:10">
      <c r="B138" s="102"/>
      <c r="C138" s="102"/>
      <c r="D138" s="103"/>
      <c r="E138" s="103"/>
      <c r="F138" s="119"/>
      <c r="G138" s="119"/>
      <c r="H138" s="119"/>
      <c r="I138" s="119"/>
      <c r="J138" s="103"/>
    </row>
    <row r="139" spans="2:10">
      <c r="B139" s="102"/>
      <c r="C139" s="102"/>
      <c r="D139" s="103"/>
      <c r="E139" s="103"/>
      <c r="F139" s="119"/>
      <c r="G139" s="119"/>
      <c r="H139" s="119"/>
      <c r="I139" s="119"/>
      <c r="J139" s="103"/>
    </row>
    <row r="140" spans="2:10">
      <c r="B140" s="102"/>
      <c r="C140" s="102"/>
      <c r="D140" s="103"/>
      <c r="E140" s="103"/>
      <c r="F140" s="119"/>
      <c r="G140" s="119"/>
      <c r="H140" s="119"/>
      <c r="I140" s="119"/>
      <c r="J140" s="103"/>
    </row>
    <row r="141" spans="2:10">
      <c r="B141" s="102"/>
      <c r="C141" s="102"/>
      <c r="D141" s="103"/>
      <c r="E141" s="103"/>
      <c r="F141" s="119"/>
      <c r="G141" s="119"/>
      <c r="H141" s="119"/>
      <c r="I141" s="119"/>
      <c r="J141" s="103"/>
    </row>
    <row r="142" spans="2:10">
      <c r="B142" s="102"/>
      <c r="C142" s="102"/>
      <c r="D142" s="103"/>
      <c r="E142" s="103"/>
      <c r="F142" s="119"/>
      <c r="G142" s="119"/>
      <c r="H142" s="119"/>
      <c r="I142" s="119"/>
      <c r="J142" s="103"/>
    </row>
    <row r="143" spans="2:10">
      <c r="B143" s="102"/>
      <c r="C143" s="102"/>
      <c r="D143" s="103"/>
      <c r="E143" s="103"/>
      <c r="F143" s="119"/>
      <c r="G143" s="119"/>
      <c r="H143" s="119"/>
      <c r="I143" s="119"/>
      <c r="J143" s="103"/>
    </row>
    <row r="144" spans="2:10">
      <c r="B144" s="102"/>
      <c r="C144" s="102"/>
      <c r="D144" s="103"/>
      <c r="E144" s="103"/>
      <c r="F144" s="119"/>
      <c r="G144" s="119"/>
      <c r="H144" s="119"/>
      <c r="I144" s="119"/>
      <c r="J144" s="103"/>
    </row>
    <row r="145" spans="2:10">
      <c r="B145" s="102"/>
      <c r="C145" s="102"/>
      <c r="D145" s="103"/>
      <c r="E145" s="103"/>
      <c r="F145" s="119"/>
      <c r="G145" s="119"/>
      <c r="H145" s="119"/>
      <c r="I145" s="119"/>
      <c r="J145" s="103"/>
    </row>
    <row r="146" spans="2:10">
      <c r="B146" s="102"/>
      <c r="C146" s="102"/>
      <c r="D146" s="103"/>
      <c r="E146" s="103"/>
      <c r="F146" s="119"/>
      <c r="G146" s="119"/>
      <c r="H146" s="119"/>
      <c r="I146" s="119"/>
      <c r="J146" s="103"/>
    </row>
    <row r="147" spans="2:10">
      <c r="B147" s="102"/>
      <c r="C147" s="102"/>
      <c r="D147" s="103"/>
      <c r="E147" s="103"/>
      <c r="F147" s="119"/>
      <c r="G147" s="119"/>
      <c r="H147" s="119"/>
      <c r="I147" s="119"/>
      <c r="J147" s="103"/>
    </row>
    <row r="148" spans="2:10">
      <c r="B148" s="102"/>
      <c r="C148" s="102"/>
      <c r="D148" s="103"/>
      <c r="E148" s="103"/>
      <c r="F148" s="119"/>
      <c r="G148" s="119"/>
      <c r="H148" s="119"/>
      <c r="I148" s="119"/>
      <c r="J148" s="103"/>
    </row>
    <row r="149" spans="2:10">
      <c r="B149" s="102"/>
      <c r="C149" s="102"/>
      <c r="D149" s="103"/>
      <c r="E149" s="103"/>
      <c r="F149" s="119"/>
      <c r="G149" s="119"/>
      <c r="H149" s="119"/>
      <c r="I149" s="119"/>
      <c r="J149" s="103"/>
    </row>
    <row r="150" spans="2:10">
      <c r="B150" s="102"/>
      <c r="C150" s="102"/>
      <c r="D150" s="103"/>
      <c r="E150" s="103"/>
      <c r="F150" s="119"/>
      <c r="G150" s="119"/>
      <c r="H150" s="119"/>
      <c r="I150" s="119"/>
      <c r="J150" s="103"/>
    </row>
    <row r="151" spans="2:10">
      <c r="B151" s="102"/>
      <c r="C151" s="102"/>
      <c r="D151" s="103"/>
      <c r="E151" s="103"/>
      <c r="F151" s="119"/>
      <c r="G151" s="119"/>
      <c r="H151" s="119"/>
      <c r="I151" s="119"/>
      <c r="J151" s="103"/>
    </row>
    <row r="152" spans="2:10">
      <c r="B152" s="102"/>
      <c r="C152" s="102"/>
      <c r="D152" s="103"/>
      <c r="E152" s="103"/>
      <c r="F152" s="119"/>
      <c r="G152" s="119"/>
      <c r="H152" s="119"/>
      <c r="I152" s="119"/>
      <c r="J152" s="103"/>
    </row>
    <row r="153" spans="2:10">
      <c r="B153" s="102"/>
      <c r="C153" s="102"/>
      <c r="D153" s="103"/>
      <c r="E153" s="103"/>
      <c r="F153" s="119"/>
      <c r="G153" s="119"/>
      <c r="H153" s="119"/>
      <c r="I153" s="119"/>
      <c r="J153" s="103"/>
    </row>
    <row r="154" spans="2:10">
      <c r="B154" s="102"/>
      <c r="C154" s="102"/>
      <c r="D154" s="103"/>
      <c r="E154" s="103"/>
      <c r="F154" s="119"/>
      <c r="G154" s="119"/>
      <c r="H154" s="119"/>
      <c r="I154" s="119"/>
      <c r="J154" s="103"/>
    </row>
    <row r="155" spans="2:10">
      <c r="B155" s="102"/>
      <c r="C155" s="102"/>
      <c r="D155" s="103"/>
      <c r="E155" s="103"/>
      <c r="F155" s="119"/>
      <c r="G155" s="119"/>
      <c r="H155" s="119"/>
      <c r="I155" s="119"/>
      <c r="J155" s="103"/>
    </row>
    <row r="156" spans="2:10">
      <c r="B156" s="102"/>
      <c r="C156" s="102"/>
      <c r="D156" s="103"/>
      <c r="E156" s="103"/>
      <c r="F156" s="119"/>
      <c r="G156" s="119"/>
      <c r="H156" s="119"/>
      <c r="I156" s="119"/>
      <c r="J156" s="103"/>
    </row>
    <row r="157" spans="2:10">
      <c r="B157" s="102"/>
      <c r="C157" s="102"/>
      <c r="D157" s="103"/>
      <c r="E157" s="103"/>
      <c r="F157" s="119"/>
      <c r="G157" s="119"/>
      <c r="H157" s="119"/>
      <c r="I157" s="119"/>
      <c r="J157" s="103"/>
    </row>
    <row r="158" spans="2:10">
      <c r="B158" s="102"/>
      <c r="C158" s="102"/>
      <c r="D158" s="103"/>
      <c r="E158" s="103"/>
      <c r="F158" s="119"/>
      <c r="G158" s="119"/>
      <c r="H158" s="119"/>
      <c r="I158" s="119"/>
      <c r="J158" s="103"/>
    </row>
    <row r="159" spans="2:10">
      <c r="B159" s="102"/>
      <c r="C159" s="102"/>
      <c r="D159" s="103"/>
      <c r="E159" s="103"/>
      <c r="F159" s="119"/>
      <c r="G159" s="119"/>
      <c r="H159" s="119"/>
      <c r="I159" s="119"/>
      <c r="J159" s="103"/>
    </row>
    <row r="160" spans="2:10">
      <c r="B160" s="102"/>
      <c r="C160" s="102"/>
      <c r="D160" s="103"/>
      <c r="E160" s="103"/>
      <c r="F160" s="119"/>
      <c r="G160" s="119"/>
      <c r="H160" s="119"/>
      <c r="I160" s="119"/>
      <c r="J160" s="103"/>
    </row>
    <row r="161" spans="2:10">
      <c r="B161" s="102"/>
      <c r="C161" s="102"/>
      <c r="D161" s="103"/>
      <c r="E161" s="103"/>
      <c r="F161" s="119"/>
      <c r="G161" s="119"/>
      <c r="H161" s="119"/>
      <c r="I161" s="119"/>
      <c r="J161" s="103"/>
    </row>
    <row r="162" spans="2:10">
      <c r="B162" s="102"/>
      <c r="C162" s="102"/>
      <c r="D162" s="103"/>
      <c r="E162" s="103"/>
      <c r="F162" s="119"/>
      <c r="G162" s="119"/>
      <c r="H162" s="119"/>
      <c r="I162" s="119"/>
      <c r="J162" s="103"/>
    </row>
    <row r="163" spans="2:10">
      <c r="B163" s="102"/>
      <c r="C163" s="102"/>
      <c r="D163" s="103"/>
      <c r="E163" s="103"/>
      <c r="F163" s="119"/>
      <c r="G163" s="119"/>
      <c r="H163" s="119"/>
      <c r="I163" s="119"/>
      <c r="J163" s="103"/>
    </row>
    <row r="164" spans="2:10">
      <c r="B164" s="102"/>
      <c r="C164" s="102"/>
      <c r="D164" s="103"/>
      <c r="E164" s="103"/>
      <c r="F164" s="119"/>
      <c r="G164" s="119"/>
      <c r="H164" s="119"/>
      <c r="I164" s="119"/>
      <c r="J164" s="103"/>
    </row>
    <row r="165" spans="2:10">
      <c r="B165" s="102"/>
      <c r="C165" s="102"/>
      <c r="D165" s="103"/>
      <c r="E165" s="103"/>
      <c r="F165" s="119"/>
      <c r="G165" s="119"/>
      <c r="H165" s="119"/>
      <c r="I165" s="119"/>
      <c r="J165" s="103"/>
    </row>
    <row r="166" spans="2:10">
      <c r="B166" s="102"/>
      <c r="C166" s="102"/>
      <c r="D166" s="103"/>
      <c r="E166" s="103"/>
      <c r="F166" s="119"/>
      <c r="G166" s="119"/>
      <c r="H166" s="119"/>
      <c r="I166" s="119"/>
      <c r="J166" s="103"/>
    </row>
    <row r="167" spans="2:10">
      <c r="B167" s="102"/>
      <c r="C167" s="102"/>
      <c r="D167" s="103"/>
      <c r="E167" s="103"/>
      <c r="F167" s="119"/>
      <c r="G167" s="119"/>
      <c r="H167" s="119"/>
      <c r="I167" s="119"/>
      <c r="J167" s="103"/>
    </row>
    <row r="168" spans="2:10">
      <c r="B168" s="102"/>
      <c r="C168" s="102"/>
      <c r="D168" s="103"/>
      <c r="E168" s="103"/>
      <c r="F168" s="119"/>
      <c r="G168" s="119"/>
      <c r="H168" s="119"/>
      <c r="I168" s="119"/>
      <c r="J168" s="103"/>
    </row>
    <row r="169" spans="2:10">
      <c r="B169" s="102"/>
      <c r="C169" s="102"/>
      <c r="D169" s="103"/>
      <c r="E169" s="103"/>
      <c r="F169" s="119"/>
      <c r="G169" s="119"/>
      <c r="H169" s="119"/>
      <c r="I169" s="119"/>
      <c r="J169" s="103"/>
    </row>
    <row r="170" spans="2:10">
      <c r="B170" s="102"/>
      <c r="C170" s="102"/>
      <c r="D170" s="103"/>
      <c r="E170" s="103"/>
      <c r="F170" s="119"/>
      <c r="G170" s="119"/>
      <c r="H170" s="119"/>
      <c r="I170" s="119"/>
      <c r="J170" s="103"/>
    </row>
    <row r="171" spans="2:10">
      <c r="B171" s="102"/>
      <c r="C171" s="102"/>
      <c r="D171" s="103"/>
      <c r="E171" s="103"/>
      <c r="F171" s="119"/>
      <c r="G171" s="119"/>
      <c r="H171" s="119"/>
      <c r="I171" s="119"/>
      <c r="J171" s="103"/>
    </row>
    <row r="172" spans="2:10">
      <c r="B172" s="102"/>
      <c r="C172" s="102"/>
      <c r="D172" s="103"/>
      <c r="E172" s="103"/>
      <c r="F172" s="119"/>
      <c r="G172" s="119"/>
      <c r="H172" s="119"/>
      <c r="I172" s="119"/>
      <c r="J172" s="103"/>
    </row>
    <row r="173" spans="2:10">
      <c r="B173" s="102"/>
      <c r="C173" s="102"/>
      <c r="D173" s="103"/>
      <c r="E173" s="103"/>
      <c r="F173" s="119"/>
      <c r="G173" s="119"/>
      <c r="H173" s="119"/>
      <c r="I173" s="119"/>
      <c r="J173" s="103"/>
    </row>
    <row r="174" spans="2:10">
      <c r="B174" s="102"/>
      <c r="C174" s="102"/>
      <c r="D174" s="103"/>
      <c r="E174" s="103"/>
      <c r="F174" s="119"/>
      <c r="G174" s="119"/>
      <c r="H174" s="119"/>
      <c r="I174" s="119"/>
      <c r="J174" s="103"/>
    </row>
    <row r="175" spans="2:10">
      <c r="B175" s="102"/>
      <c r="C175" s="102"/>
      <c r="D175" s="103"/>
      <c r="E175" s="103"/>
      <c r="F175" s="119"/>
      <c r="G175" s="119"/>
      <c r="H175" s="119"/>
      <c r="I175" s="119"/>
      <c r="J175" s="103"/>
    </row>
    <row r="176" spans="2:10">
      <c r="B176" s="102"/>
      <c r="C176" s="102"/>
      <c r="D176" s="103"/>
      <c r="E176" s="103"/>
      <c r="F176" s="119"/>
      <c r="G176" s="119"/>
      <c r="H176" s="119"/>
      <c r="I176" s="119"/>
      <c r="J176" s="103"/>
    </row>
    <row r="177" spans="2:10">
      <c r="B177" s="102"/>
      <c r="C177" s="102"/>
      <c r="D177" s="103"/>
      <c r="E177" s="103"/>
      <c r="F177" s="119"/>
      <c r="G177" s="119"/>
      <c r="H177" s="119"/>
      <c r="I177" s="119"/>
      <c r="J177" s="103"/>
    </row>
    <row r="178" spans="2:10">
      <c r="B178" s="102"/>
      <c r="C178" s="102"/>
      <c r="D178" s="103"/>
      <c r="E178" s="103"/>
      <c r="F178" s="119"/>
      <c r="G178" s="119"/>
      <c r="H178" s="119"/>
      <c r="I178" s="119"/>
      <c r="J178" s="103"/>
    </row>
    <row r="179" spans="2:10">
      <c r="B179" s="102"/>
      <c r="C179" s="102"/>
      <c r="D179" s="103"/>
      <c r="E179" s="103"/>
      <c r="F179" s="119"/>
      <c r="G179" s="119"/>
      <c r="H179" s="119"/>
      <c r="I179" s="119"/>
      <c r="J179" s="103"/>
    </row>
    <row r="180" spans="2:10">
      <c r="B180" s="102"/>
      <c r="C180" s="102"/>
      <c r="D180" s="103"/>
      <c r="E180" s="103"/>
      <c r="F180" s="119"/>
      <c r="G180" s="119"/>
      <c r="H180" s="119"/>
      <c r="I180" s="119"/>
      <c r="J180" s="103"/>
    </row>
    <row r="181" spans="2:10">
      <c r="B181" s="102"/>
      <c r="C181" s="102"/>
      <c r="D181" s="103"/>
      <c r="E181" s="103"/>
      <c r="F181" s="119"/>
      <c r="G181" s="119"/>
      <c r="H181" s="119"/>
      <c r="I181" s="119"/>
      <c r="J181" s="103"/>
    </row>
    <row r="182" spans="2:10">
      <c r="B182" s="102"/>
      <c r="C182" s="102"/>
      <c r="D182" s="103"/>
      <c r="E182" s="103"/>
      <c r="F182" s="119"/>
      <c r="G182" s="119"/>
      <c r="H182" s="119"/>
      <c r="I182" s="119"/>
      <c r="J182" s="103"/>
    </row>
    <row r="183" spans="2:10">
      <c r="B183" s="102"/>
      <c r="C183" s="102"/>
      <c r="D183" s="103"/>
      <c r="E183" s="103"/>
      <c r="F183" s="119"/>
      <c r="G183" s="119"/>
      <c r="H183" s="119"/>
      <c r="I183" s="119"/>
      <c r="J183" s="103"/>
    </row>
    <row r="184" spans="2:10">
      <c r="B184" s="102"/>
      <c r="C184" s="102"/>
      <c r="D184" s="103"/>
      <c r="E184" s="103"/>
      <c r="F184" s="119"/>
      <c r="G184" s="119"/>
      <c r="H184" s="119"/>
      <c r="I184" s="119"/>
      <c r="J184" s="103"/>
    </row>
    <row r="185" spans="2:10">
      <c r="B185" s="102"/>
      <c r="C185" s="102"/>
      <c r="D185" s="103"/>
      <c r="E185" s="103"/>
      <c r="F185" s="119"/>
      <c r="G185" s="119"/>
      <c r="H185" s="119"/>
      <c r="I185" s="119"/>
      <c r="J185" s="103"/>
    </row>
    <row r="186" spans="2:10">
      <c r="B186" s="102"/>
      <c r="C186" s="102"/>
      <c r="D186" s="103"/>
      <c r="E186" s="103"/>
      <c r="F186" s="119"/>
      <c r="G186" s="119"/>
      <c r="H186" s="119"/>
      <c r="I186" s="119"/>
      <c r="J186" s="103"/>
    </row>
    <row r="187" spans="2:10">
      <c r="B187" s="102"/>
      <c r="C187" s="102"/>
      <c r="D187" s="103"/>
      <c r="E187" s="103"/>
      <c r="F187" s="119"/>
      <c r="G187" s="119"/>
      <c r="H187" s="119"/>
      <c r="I187" s="119"/>
      <c r="J187" s="103"/>
    </row>
    <row r="188" spans="2:10">
      <c r="B188" s="102"/>
      <c r="C188" s="102"/>
      <c r="D188" s="103"/>
      <c r="E188" s="103"/>
      <c r="F188" s="119"/>
      <c r="G188" s="119"/>
      <c r="H188" s="119"/>
      <c r="I188" s="119"/>
      <c r="J188" s="103"/>
    </row>
    <row r="189" spans="2:10">
      <c r="B189" s="102"/>
      <c r="C189" s="102"/>
      <c r="D189" s="103"/>
      <c r="E189" s="103"/>
      <c r="F189" s="119"/>
      <c r="G189" s="119"/>
      <c r="H189" s="119"/>
      <c r="I189" s="119"/>
      <c r="J189" s="103"/>
    </row>
    <row r="190" spans="2:10">
      <c r="B190" s="102"/>
      <c r="C190" s="102"/>
      <c r="D190" s="103"/>
      <c r="E190" s="103"/>
      <c r="F190" s="119"/>
      <c r="G190" s="119"/>
      <c r="H190" s="119"/>
      <c r="I190" s="119"/>
      <c r="J190" s="103"/>
    </row>
    <row r="191" spans="2:10">
      <c r="B191" s="102"/>
      <c r="C191" s="102"/>
      <c r="D191" s="103"/>
      <c r="E191" s="103"/>
      <c r="F191" s="119"/>
      <c r="G191" s="119"/>
      <c r="H191" s="119"/>
      <c r="I191" s="119"/>
      <c r="J191" s="103"/>
    </row>
    <row r="192" spans="2:10">
      <c r="B192" s="102"/>
      <c r="C192" s="102"/>
      <c r="D192" s="103"/>
      <c r="E192" s="103"/>
      <c r="F192" s="119"/>
      <c r="G192" s="119"/>
      <c r="H192" s="119"/>
      <c r="I192" s="119"/>
      <c r="J192" s="103"/>
    </row>
    <row r="193" spans="2:10">
      <c r="B193" s="102"/>
      <c r="C193" s="102"/>
      <c r="D193" s="103"/>
      <c r="E193" s="103"/>
      <c r="F193" s="119"/>
      <c r="G193" s="119"/>
      <c r="H193" s="119"/>
      <c r="I193" s="119"/>
      <c r="J193" s="103"/>
    </row>
    <row r="194" spans="2:10">
      <c r="B194" s="102"/>
      <c r="C194" s="102"/>
      <c r="D194" s="103"/>
      <c r="E194" s="103"/>
      <c r="F194" s="119"/>
      <c r="G194" s="119"/>
      <c r="H194" s="119"/>
      <c r="I194" s="119"/>
      <c r="J194" s="103"/>
    </row>
    <row r="195" spans="2:10">
      <c r="B195" s="102"/>
      <c r="C195" s="102"/>
      <c r="D195" s="103"/>
      <c r="E195" s="103"/>
      <c r="F195" s="119"/>
      <c r="G195" s="119"/>
      <c r="H195" s="119"/>
      <c r="I195" s="119"/>
      <c r="J195" s="103"/>
    </row>
    <row r="196" spans="2:10">
      <c r="B196" s="102"/>
      <c r="C196" s="102"/>
      <c r="D196" s="103"/>
      <c r="E196" s="103"/>
      <c r="F196" s="119"/>
      <c r="G196" s="119"/>
      <c r="H196" s="119"/>
      <c r="I196" s="119"/>
      <c r="J196" s="103"/>
    </row>
    <row r="197" spans="2:10">
      <c r="B197" s="102"/>
      <c r="C197" s="102"/>
      <c r="D197" s="103"/>
      <c r="E197" s="103"/>
      <c r="F197" s="119"/>
      <c r="G197" s="119"/>
      <c r="H197" s="119"/>
      <c r="I197" s="119"/>
      <c r="J197" s="103"/>
    </row>
    <row r="198" spans="2:10">
      <c r="B198" s="102"/>
      <c r="C198" s="102"/>
      <c r="D198" s="103"/>
      <c r="E198" s="103"/>
      <c r="F198" s="119"/>
      <c r="G198" s="119"/>
      <c r="H198" s="119"/>
      <c r="I198" s="119"/>
      <c r="J198" s="103"/>
    </row>
    <row r="199" spans="2:10">
      <c r="B199" s="102"/>
      <c r="C199" s="102"/>
      <c r="D199" s="103"/>
      <c r="E199" s="103"/>
      <c r="F199" s="119"/>
      <c r="G199" s="119"/>
      <c r="H199" s="119"/>
      <c r="I199" s="119"/>
      <c r="J199" s="103"/>
    </row>
    <row r="200" spans="2:10">
      <c r="B200" s="102"/>
      <c r="C200" s="102"/>
      <c r="D200" s="103"/>
      <c r="E200" s="103"/>
      <c r="F200" s="119"/>
      <c r="G200" s="119"/>
      <c r="H200" s="119"/>
      <c r="I200" s="119"/>
      <c r="J200" s="10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144</v>
      </c>
      <c r="C1" s="46" t="s" vm="1">
        <v>226</v>
      </c>
    </row>
    <row r="2" spans="2:11">
      <c r="B2" s="46" t="s">
        <v>143</v>
      </c>
      <c r="C2" s="46" t="s">
        <v>227</v>
      </c>
    </row>
    <row r="3" spans="2:11">
      <c r="B3" s="46" t="s">
        <v>145</v>
      </c>
      <c r="C3" s="46" t="s">
        <v>228</v>
      </c>
    </row>
    <row r="4" spans="2:11">
      <c r="B4" s="46" t="s">
        <v>146</v>
      </c>
      <c r="C4" s="46">
        <v>414</v>
      </c>
    </row>
    <row r="6" spans="2:11" ht="26.25" customHeight="1">
      <c r="B6" s="136" t="s">
        <v>176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2" t="s">
        <v>2670</v>
      </c>
      <c r="C10" s="95"/>
      <c r="D10" s="95"/>
      <c r="E10" s="95"/>
      <c r="F10" s="95"/>
      <c r="G10" s="95"/>
      <c r="H10" s="95"/>
      <c r="I10" s="113">
        <v>0</v>
      </c>
      <c r="J10" s="114">
        <v>0</v>
      </c>
      <c r="K10" s="114">
        <v>0</v>
      </c>
    </row>
    <row r="11" spans="2:11" ht="21" customHeight="1">
      <c r="B11" s="127"/>
      <c r="C11" s="95"/>
      <c r="D11" s="95"/>
      <c r="E11" s="95"/>
      <c r="F11" s="95"/>
      <c r="G11" s="95"/>
      <c r="H11" s="95"/>
      <c r="I11" s="95"/>
      <c r="J11" s="95"/>
      <c r="K11" s="95"/>
    </row>
    <row r="12" spans="2:11">
      <c r="B12" s="127"/>
      <c r="C12" s="95"/>
      <c r="D12" s="95"/>
      <c r="E12" s="95"/>
      <c r="F12" s="95"/>
      <c r="G12" s="95"/>
      <c r="H12" s="95"/>
      <c r="I12" s="95"/>
      <c r="J12" s="95"/>
      <c r="K12" s="95"/>
    </row>
    <row r="13" spans="2:11"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2:11"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2:11"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2:11"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2:11"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2:11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2:11"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2:11"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2:11"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2:11"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2:11"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2:11"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2:11"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2:11"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2:11"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2:11"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2:11"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2:11"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2:11"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2:11"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2:11"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2:11"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2:11"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2:11"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2:11"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2:11"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2:11"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2:11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>
      <c r="B41" s="95"/>
      <c r="C41" s="95"/>
      <c r="D41" s="95"/>
      <c r="E41" s="95"/>
      <c r="F41" s="95"/>
      <c r="G41" s="95"/>
      <c r="H41" s="95"/>
      <c r="I41" s="95"/>
      <c r="J41" s="95"/>
      <c r="K41" s="95"/>
    </row>
    <row r="42" spans="2:11">
      <c r="B42" s="95"/>
      <c r="C42" s="95"/>
      <c r="D42" s="95"/>
      <c r="E42" s="95"/>
      <c r="F42" s="95"/>
      <c r="G42" s="95"/>
      <c r="H42" s="95"/>
      <c r="I42" s="95"/>
      <c r="J42" s="95"/>
      <c r="K42" s="95"/>
    </row>
    <row r="43" spans="2:11">
      <c r="B43" s="95"/>
      <c r="C43" s="95"/>
      <c r="D43" s="95"/>
      <c r="E43" s="95"/>
      <c r="F43" s="95"/>
      <c r="G43" s="95"/>
      <c r="H43" s="95"/>
      <c r="I43" s="95"/>
      <c r="J43" s="95"/>
      <c r="K43" s="95"/>
    </row>
    <row r="44" spans="2:11"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2:11"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2:11"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2:11">
      <c r="B47" s="95"/>
      <c r="C47" s="95"/>
      <c r="D47" s="95"/>
      <c r="E47" s="95"/>
      <c r="F47" s="95"/>
      <c r="G47" s="95"/>
      <c r="H47" s="95"/>
      <c r="I47" s="95"/>
      <c r="J47" s="95"/>
      <c r="K47" s="95"/>
    </row>
    <row r="48" spans="2:11">
      <c r="B48" s="95"/>
      <c r="C48" s="95"/>
      <c r="D48" s="95"/>
      <c r="E48" s="95"/>
      <c r="F48" s="95"/>
      <c r="G48" s="95"/>
      <c r="H48" s="95"/>
      <c r="I48" s="95"/>
      <c r="J48" s="95"/>
      <c r="K48" s="95"/>
    </row>
    <row r="49" spans="2:11">
      <c r="B49" s="95"/>
      <c r="C49" s="95"/>
      <c r="D49" s="95"/>
      <c r="E49" s="95"/>
      <c r="F49" s="95"/>
      <c r="G49" s="95"/>
      <c r="H49" s="95"/>
      <c r="I49" s="95"/>
      <c r="J49" s="95"/>
      <c r="K49" s="95"/>
    </row>
    <row r="50" spans="2:11"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2:11">
      <c r="B51" s="95"/>
      <c r="C51" s="95"/>
      <c r="D51" s="95"/>
      <c r="E51" s="95"/>
      <c r="F51" s="95"/>
      <c r="G51" s="95"/>
      <c r="H51" s="95"/>
      <c r="I51" s="95"/>
      <c r="J51" s="95"/>
      <c r="K51" s="95"/>
    </row>
    <row r="52" spans="2:11"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2:11"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2:11"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2:11">
      <c r="B55" s="95"/>
      <c r="C55" s="95"/>
      <c r="D55" s="95"/>
      <c r="E55" s="95"/>
      <c r="F55" s="95"/>
      <c r="G55" s="95"/>
      <c r="H55" s="95"/>
      <c r="I55" s="95"/>
      <c r="J55" s="95"/>
      <c r="K55" s="95"/>
    </row>
    <row r="56" spans="2:11">
      <c r="B56" s="95"/>
      <c r="C56" s="95"/>
      <c r="D56" s="95"/>
      <c r="E56" s="95"/>
      <c r="F56" s="95"/>
      <c r="G56" s="95"/>
      <c r="H56" s="95"/>
      <c r="I56" s="95"/>
      <c r="J56" s="95"/>
      <c r="K56" s="95"/>
    </row>
    <row r="57" spans="2:11"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2:11"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2:11"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2:11"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2:11"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2:11"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2:11">
      <c r="B63" s="95"/>
      <c r="C63" s="95"/>
      <c r="D63" s="95"/>
      <c r="E63" s="95"/>
      <c r="F63" s="95"/>
      <c r="G63" s="95"/>
      <c r="H63" s="95"/>
      <c r="I63" s="95"/>
      <c r="J63" s="95"/>
      <c r="K63" s="95"/>
    </row>
    <row r="64" spans="2:11">
      <c r="B64" s="95"/>
      <c r="C64" s="95"/>
      <c r="D64" s="95"/>
      <c r="E64" s="95"/>
      <c r="F64" s="95"/>
      <c r="G64" s="95"/>
      <c r="H64" s="95"/>
      <c r="I64" s="95"/>
      <c r="J64" s="95"/>
      <c r="K64" s="95"/>
    </row>
    <row r="65" spans="2:11">
      <c r="B65" s="95"/>
      <c r="C65" s="95"/>
      <c r="D65" s="95"/>
      <c r="E65" s="95"/>
      <c r="F65" s="95"/>
      <c r="G65" s="95"/>
      <c r="H65" s="95"/>
      <c r="I65" s="95"/>
      <c r="J65" s="95"/>
      <c r="K65" s="95"/>
    </row>
    <row r="66" spans="2:11"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2:11"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2:11"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2:11"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2:11"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2:11"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2:11"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2:11"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2:11">
      <c r="B74" s="95"/>
      <c r="C74" s="95"/>
      <c r="D74" s="95"/>
      <c r="E74" s="95"/>
      <c r="F74" s="95"/>
      <c r="G74" s="95"/>
      <c r="H74" s="95"/>
      <c r="I74" s="95"/>
      <c r="J74" s="95"/>
      <c r="K74" s="95"/>
    </row>
    <row r="75" spans="2:11">
      <c r="B75" s="95"/>
      <c r="C75" s="95"/>
      <c r="D75" s="95"/>
      <c r="E75" s="95"/>
      <c r="F75" s="95"/>
      <c r="G75" s="95"/>
      <c r="H75" s="95"/>
      <c r="I75" s="95"/>
      <c r="J75" s="95"/>
      <c r="K75" s="95"/>
    </row>
    <row r="76" spans="2:11">
      <c r="B76" s="95"/>
      <c r="C76" s="95"/>
      <c r="D76" s="95"/>
      <c r="E76" s="95"/>
      <c r="F76" s="95"/>
      <c r="G76" s="95"/>
      <c r="H76" s="95"/>
      <c r="I76" s="95"/>
      <c r="J76" s="95"/>
      <c r="K76" s="95"/>
    </row>
    <row r="77" spans="2:11">
      <c r="B77" s="95"/>
      <c r="C77" s="95"/>
      <c r="D77" s="95"/>
      <c r="E77" s="95"/>
      <c r="F77" s="95"/>
      <c r="G77" s="95"/>
      <c r="H77" s="95"/>
      <c r="I77" s="95"/>
      <c r="J77" s="95"/>
      <c r="K77" s="95"/>
    </row>
    <row r="78" spans="2:11">
      <c r="B78" s="95"/>
      <c r="C78" s="95"/>
      <c r="D78" s="95"/>
      <c r="E78" s="95"/>
      <c r="F78" s="95"/>
      <c r="G78" s="95"/>
      <c r="H78" s="95"/>
      <c r="I78" s="95"/>
      <c r="J78" s="95"/>
      <c r="K78" s="95"/>
    </row>
    <row r="79" spans="2:11">
      <c r="B79" s="95"/>
      <c r="C79" s="95"/>
      <c r="D79" s="95"/>
      <c r="E79" s="95"/>
      <c r="F79" s="95"/>
      <c r="G79" s="95"/>
      <c r="H79" s="95"/>
      <c r="I79" s="95"/>
      <c r="J79" s="95"/>
      <c r="K79" s="95"/>
    </row>
    <row r="80" spans="2:11">
      <c r="B80" s="95"/>
      <c r="C80" s="95"/>
      <c r="D80" s="95"/>
      <c r="E80" s="95"/>
      <c r="F80" s="95"/>
      <c r="G80" s="95"/>
      <c r="H80" s="95"/>
      <c r="I80" s="95"/>
      <c r="J80" s="95"/>
      <c r="K80" s="95"/>
    </row>
    <row r="81" spans="2:11">
      <c r="B81" s="95"/>
      <c r="C81" s="95"/>
      <c r="D81" s="95"/>
      <c r="E81" s="95"/>
      <c r="F81" s="95"/>
      <c r="G81" s="95"/>
      <c r="H81" s="95"/>
      <c r="I81" s="95"/>
      <c r="J81" s="95"/>
      <c r="K81" s="95"/>
    </row>
    <row r="82" spans="2:11">
      <c r="B82" s="95"/>
      <c r="C82" s="95"/>
      <c r="D82" s="95"/>
      <c r="E82" s="95"/>
      <c r="F82" s="95"/>
      <c r="G82" s="95"/>
      <c r="H82" s="95"/>
      <c r="I82" s="95"/>
      <c r="J82" s="95"/>
      <c r="K82" s="95"/>
    </row>
    <row r="83" spans="2:11">
      <c r="B83" s="95"/>
      <c r="C83" s="95"/>
      <c r="D83" s="95"/>
      <c r="E83" s="95"/>
      <c r="F83" s="95"/>
      <c r="G83" s="95"/>
      <c r="H83" s="95"/>
      <c r="I83" s="95"/>
      <c r="J83" s="95"/>
      <c r="K83" s="95"/>
    </row>
    <row r="84" spans="2:11">
      <c r="B84" s="95"/>
      <c r="C84" s="95"/>
      <c r="D84" s="95"/>
      <c r="E84" s="95"/>
      <c r="F84" s="95"/>
      <c r="G84" s="95"/>
      <c r="H84" s="95"/>
      <c r="I84" s="95"/>
      <c r="J84" s="95"/>
      <c r="K84" s="95"/>
    </row>
    <row r="85" spans="2:11">
      <c r="B85" s="95"/>
      <c r="C85" s="95"/>
      <c r="D85" s="95"/>
      <c r="E85" s="95"/>
      <c r="F85" s="95"/>
      <c r="G85" s="95"/>
      <c r="H85" s="95"/>
      <c r="I85" s="95"/>
      <c r="J85" s="95"/>
      <c r="K85" s="95"/>
    </row>
    <row r="86" spans="2:11">
      <c r="B86" s="95"/>
      <c r="C86" s="95"/>
      <c r="D86" s="95"/>
      <c r="E86" s="95"/>
      <c r="F86" s="95"/>
      <c r="G86" s="95"/>
      <c r="H86" s="95"/>
      <c r="I86" s="95"/>
      <c r="J86" s="95"/>
      <c r="K86" s="95"/>
    </row>
    <row r="87" spans="2:11"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2:11"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2:11"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0" spans="2:11">
      <c r="B90" s="95"/>
      <c r="C90" s="95"/>
      <c r="D90" s="95"/>
      <c r="E90" s="95"/>
      <c r="F90" s="95"/>
      <c r="G90" s="95"/>
      <c r="H90" s="95"/>
      <c r="I90" s="95"/>
      <c r="J90" s="95"/>
      <c r="K90" s="95"/>
    </row>
    <row r="91" spans="2:11"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2:11">
      <c r="B92" s="95"/>
      <c r="C92" s="95"/>
      <c r="D92" s="95"/>
      <c r="E92" s="95"/>
      <c r="F92" s="95"/>
      <c r="G92" s="95"/>
      <c r="H92" s="95"/>
      <c r="I92" s="95"/>
      <c r="J92" s="95"/>
      <c r="K92" s="95"/>
    </row>
    <row r="93" spans="2:11">
      <c r="B93" s="95"/>
      <c r="C93" s="95"/>
      <c r="D93" s="95"/>
      <c r="E93" s="95"/>
      <c r="F93" s="95"/>
      <c r="G93" s="95"/>
      <c r="H93" s="95"/>
      <c r="I93" s="95"/>
      <c r="J93" s="95"/>
      <c r="K93" s="95"/>
    </row>
    <row r="94" spans="2:11"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2:11"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2:11"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2:11"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2:11"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2:11"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2:11"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2:11"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2:11"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2:11"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2:11"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2:11"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2:11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1"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2:11"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2:11"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2:11">
      <c r="B110" s="102"/>
      <c r="C110" s="102"/>
      <c r="D110" s="119"/>
      <c r="E110" s="119"/>
      <c r="F110" s="119"/>
      <c r="G110" s="119"/>
      <c r="H110" s="119"/>
      <c r="I110" s="103"/>
      <c r="J110" s="103"/>
      <c r="K110" s="103"/>
    </row>
    <row r="111" spans="2:11">
      <c r="B111" s="102"/>
      <c r="C111" s="102"/>
      <c r="D111" s="119"/>
      <c r="E111" s="119"/>
      <c r="F111" s="119"/>
      <c r="G111" s="119"/>
      <c r="H111" s="119"/>
      <c r="I111" s="103"/>
      <c r="J111" s="103"/>
      <c r="K111" s="103"/>
    </row>
    <row r="112" spans="2:11">
      <c r="B112" s="102"/>
      <c r="C112" s="102"/>
      <c r="D112" s="119"/>
      <c r="E112" s="119"/>
      <c r="F112" s="119"/>
      <c r="G112" s="119"/>
      <c r="H112" s="119"/>
      <c r="I112" s="103"/>
      <c r="J112" s="103"/>
      <c r="K112" s="103"/>
    </row>
    <row r="113" spans="2:11">
      <c r="B113" s="102"/>
      <c r="C113" s="102"/>
      <c r="D113" s="119"/>
      <c r="E113" s="119"/>
      <c r="F113" s="119"/>
      <c r="G113" s="119"/>
      <c r="H113" s="119"/>
      <c r="I113" s="103"/>
      <c r="J113" s="103"/>
      <c r="K113" s="103"/>
    </row>
    <row r="114" spans="2:11">
      <c r="B114" s="102"/>
      <c r="C114" s="102"/>
      <c r="D114" s="119"/>
      <c r="E114" s="119"/>
      <c r="F114" s="119"/>
      <c r="G114" s="119"/>
      <c r="H114" s="119"/>
      <c r="I114" s="103"/>
      <c r="J114" s="103"/>
      <c r="K114" s="103"/>
    </row>
    <row r="115" spans="2:11">
      <c r="B115" s="102"/>
      <c r="C115" s="102"/>
      <c r="D115" s="119"/>
      <c r="E115" s="119"/>
      <c r="F115" s="119"/>
      <c r="G115" s="119"/>
      <c r="H115" s="119"/>
      <c r="I115" s="103"/>
      <c r="J115" s="103"/>
      <c r="K115" s="103"/>
    </row>
    <row r="116" spans="2:11">
      <c r="B116" s="102"/>
      <c r="C116" s="102"/>
      <c r="D116" s="119"/>
      <c r="E116" s="119"/>
      <c r="F116" s="119"/>
      <c r="G116" s="119"/>
      <c r="H116" s="119"/>
      <c r="I116" s="103"/>
      <c r="J116" s="103"/>
      <c r="K116" s="103"/>
    </row>
    <row r="117" spans="2:11">
      <c r="B117" s="102"/>
      <c r="C117" s="102"/>
      <c r="D117" s="119"/>
      <c r="E117" s="119"/>
      <c r="F117" s="119"/>
      <c r="G117" s="119"/>
      <c r="H117" s="119"/>
      <c r="I117" s="103"/>
      <c r="J117" s="103"/>
      <c r="K117" s="103"/>
    </row>
    <row r="118" spans="2:11">
      <c r="B118" s="102"/>
      <c r="C118" s="102"/>
      <c r="D118" s="119"/>
      <c r="E118" s="119"/>
      <c r="F118" s="119"/>
      <c r="G118" s="119"/>
      <c r="H118" s="119"/>
      <c r="I118" s="103"/>
      <c r="J118" s="103"/>
      <c r="K118" s="103"/>
    </row>
    <row r="119" spans="2:11">
      <c r="B119" s="102"/>
      <c r="C119" s="102"/>
      <c r="D119" s="119"/>
      <c r="E119" s="119"/>
      <c r="F119" s="119"/>
      <c r="G119" s="119"/>
      <c r="H119" s="119"/>
      <c r="I119" s="103"/>
      <c r="J119" s="103"/>
      <c r="K119" s="103"/>
    </row>
    <row r="120" spans="2:11">
      <c r="B120" s="102"/>
      <c r="C120" s="102"/>
      <c r="D120" s="119"/>
      <c r="E120" s="119"/>
      <c r="F120" s="119"/>
      <c r="G120" s="119"/>
      <c r="H120" s="119"/>
      <c r="I120" s="103"/>
      <c r="J120" s="103"/>
      <c r="K120" s="103"/>
    </row>
    <row r="121" spans="2:11">
      <c r="B121" s="102"/>
      <c r="C121" s="102"/>
      <c r="D121" s="119"/>
      <c r="E121" s="119"/>
      <c r="F121" s="119"/>
      <c r="G121" s="119"/>
      <c r="H121" s="119"/>
      <c r="I121" s="103"/>
      <c r="J121" s="103"/>
      <c r="K121" s="103"/>
    </row>
    <row r="122" spans="2:11">
      <c r="B122" s="102"/>
      <c r="C122" s="102"/>
      <c r="D122" s="119"/>
      <c r="E122" s="119"/>
      <c r="F122" s="119"/>
      <c r="G122" s="119"/>
      <c r="H122" s="119"/>
      <c r="I122" s="103"/>
      <c r="J122" s="103"/>
      <c r="K122" s="103"/>
    </row>
    <row r="123" spans="2:11">
      <c r="B123" s="102"/>
      <c r="C123" s="102"/>
      <c r="D123" s="119"/>
      <c r="E123" s="119"/>
      <c r="F123" s="119"/>
      <c r="G123" s="119"/>
      <c r="H123" s="119"/>
      <c r="I123" s="103"/>
      <c r="J123" s="103"/>
      <c r="K123" s="103"/>
    </row>
    <row r="124" spans="2:11">
      <c r="B124" s="102"/>
      <c r="C124" s="102"/>
      <c r="D124" s="119"/>
      <c r="E124" s="119"/>
      <c r="F124" s="119"/>
      <c r="G124" s="119"/>
      <c r="H124" s="119"/>
      <c r="I124" s="103"/>
      <c r="J124" s="103"/>
      <c r="K124" s="103"/>
    </row>
    <row r="125" spans="2:11">
      <c r="B125" s="102"/>
      <c r="C125" s="102"/>
      <c r="D125" s="119"/>
      <c r="E125" s="119"/>
      <c r="F125" s="119"/>
      <c r="G125" s="119"/>
      <c r="H125" s="119"/>
      <c r="I125" s="103"/>
      <c r="J125" s="103"/>
      <c r="K125" s="103"/>
    </row>
    <row r="126" spans="2:11">
      <c r="B126" s="102"/>
      <c r="C126" s="102"/>
      <c r="D126" s="119"/>
      <c r="E126" s="119"/>
      <c r="F126" s="119"/>
      <c r="G126" s="119"/>
      <c r="H126" s="119"/>
      <c r="I126" s="103"/>
      <c r="J126" s="103"/>
      <c r="K126" s="103"/>
    </row>
    <row r="127" spans="2:11">
      <c r="B127" s="102"/>
      <c r="C127" s="102"/>
      <c r="D127" s="119"/>
      <c r="E127" s="119"/>
      <c r="F127" s="119"/>
      <c r="G127" s="119"/>
      <c r="H127" s="119"/>
      <c r="I127" s="103"/>
      <c r="J127" s="103"/>
      <c r="K127" s="103"/>
    </row>
    <row r="128" spans="2:11">
      <c r="B128" s="102"/>
      <c r="C128" s="102"/>
      <c r="D128" s="119"/>
      <c r="E128" s="119"/>
      <c r="F128" s="119"/>
      <c r="G128" s="119"/>
      <c r="H128" s="119"/>
      <c r="I128" s="103"/>
      <c r="J128" s="103"/>
      <c r="K128" s="103"/>
    </row>
    <row r="129" spans="2:11">
      <c r="B129" s="102"/>
      <c r="C129" s="102"/>
      <c r="D129" s="119"/>
      <c r="E129" s="119"/>
      <c r="F129" s="119"/>
      <c r="G129" s="119"/>
      <c r="H129" s="119"/>
      <c r="I129" s="103"/>
      <c r="J129" s="103"/>
      <c r="K129" s="103"/>
    </row>
    <row r="130" spans="2:11">
      <c r="B130" s="102"/>
      <c r="C130" s="102"/>
      <c r="D130" s="119"/>
      <c r="E130" s="119"/>
      <c r="F130" s="119"/>
      <c r="G130" s="119"/>
      <c r="H130" s="119"/>
      <c r="I130" s="103"/>
      <c r="J130" s="103"/>
      <c r="K130" s="103"/>
    </row>
    <row r="131" spans="2:11">
      <c r="B131" s="102"/>
      <c r="C131" s="102"/>
      <c r="D131" s="119"/>
      <c r="E131" s="119"/>
      <c r="F131" s="119"/>
      <c r="G131" s="119"/>
      <c r="H131" s="119"/>
      <c r="I131" s="103"/>
      <c r="J131" s="103"/>
      <c r="K131" s="103"/>
    </row>
    <row r="132" spans="2:11">
      <c r="B132" s="102"/>
      <c r="C132" s="102"/>
      <c r="D132" s="119"/>
      <c r="E132" s="119"/>
      <c r="F132" s="119"/>
      <c r="G132" s="119"/>
      <c r="H132" s="119"/>
      <c r="I132" s="103"/>
      <c r="J132" s="103"/>
      <c r="K132" s="103"/>
    </row>
    <row r="133" spans="2:11">
      <c r="B133" s="102"/>
      <c r="C133" s="102"/>
      <c r="D133" s="119"/>
      <c r="E133" s="119"/>
      <c r="F133" s="119"/>
      <c r="G133" s="119"/>
      <c r="H133" s="119"/>
      <c r="I133" s="103"/>
      <c r="J133" s="103"/>
      <c r="K133" s="103"/>
    </row>
    <row r="134" spans="2:11">
      <c r="B134" s="102"/>
      <c r="C134" s="102"/>
      <c r="D134" s="119"/>
      <c r="E134" s="119"/>
      <c r="F134" s="119"/>
      <c r="G134" s="119"/>
      <c r="H134" s="119"/>
      <c r="I134" s="103"/>
      <c r="J134" s="103"/>
      <c r="K134" s="103"/>
    </row>
    <row r="135" spans="2:11">
      <c r="B135" s="102"/>
      <c r="C135" s="102"/>
      <c r="D135" s="119"/>
      <c r="E135" s="119"/>
      <c r="F135" s="119"/>
      <c r="G135" s="119"/>
      <c r="H135" s="119"/>
      <c r="I135" s="103"/>
      <c r="J135" s="103"/>
      <c r="K135" s="103"/>
    </row>
    <row r="136" spans="2:11">
      <c r="B136" s="102"/>
      <c r="C136" s="102"/>
      <c r="D136" s="119"/>
      <c r="E136" s="119"/>
      <c r="F136" s="119"/>
      <c r="G136" s="119"/>
      <c r="H136" s="119"/>
      <c r="I136" s="103"/>
      <c r="J136" s="103"/>
      <c r="K136" s="103"/>
    </row>
    <row r="137" spans="2:11">
      <c r="B137" s="102"/>
      <c r="C137" s="102"/>
      <c r="D137" s="119"/>
      <c r="E137" s="119"/>
      <c r="F137" s="119"/>
      <c r="G137" s="119"/>
      <c r="H137" s="119"/>
      <c r="I137" s="103"/>
      <c r="J137" s="103"/>
      <c r="K137" s="103"/>
    </row>
    <row r="138" spans="2:11">
      <c r="B138" s="102"/>
      <c r="C138" s="102"/>
      <c r="D138" s="119"/>
      <c r="E138" s="119"/>
      <c r="F138" s="119"/>
      <c r="G138" s="119"/>
      <c r="H138" s="119"/>
      <c r="I138" s="103"/>
      <c r="J138" s="103"/>
      <c r="K138" s="103"/>
    </row>
    <row r="139" spans="2:11">
      <c r="B139" s="102"/>
      <c r="C139" s="102"/>
      <c r="D139" s="119"/>
      <c r="E139" s="119"/>
      <c r="F139" s="119"/>
      <c r="G139" s="119"/>
      <c r="H139" s="119"/>
      <c r="I139" s="103"/>
      <c r="J139" s="103"/>
      <c r="K139" s="103"/>
    </row>
    <row r="140" spans="2:11">
      <c r="B140" s="102"/>
      <c r="C140" s="102"/>
      <c r="D140" s="119"/>
      <c r="E140" s="119"/>
      <c r="F140" s="119"/>
      <c r="G140" s="119"/>
      <c r="H140" s="119"/>
      <c r="I140" s="103"/>
      <c r="J140" s="103"/>
      <c r="K140" s="103"/>
    </row>
    <row r="141" spans="2:11">
      <c r="B141" s="102"/>
      <c r="C141" s="102"/>
      <c r="D141" s="119"/>
      <c r="E141" s="119"/>
      <c r="F141" s="119"/>
      <c r="G141" s="119"/>
      <c r="H141" s="119"/>
      <c r="I141" s="103"/>
      <c r="J141" s="103"/>
      <c r="K141" s="103"/>
    </row>
    <row r="142" spans="2:11">
      <c r="B142" s="102"/>
      <c r="C142" s="102"/>
      <c r="D142" s="119"/>
      <c r="E142" s="119"/>
      <c r="F142" s="119"/>
      <c r="G142" s="119"/>
      <c r="H142" s="119"/>
      <c r="I142" s="103"/>
      <c r="J142" s="103"/>
      <c r="K142" s="103"/>
    </row>
    <row r="143" spans="2:11">
      <c r="B143" s="102"/>
      <c r="C143" s="102"/>
      <c r="D143" s="119"/>
      <c r="E143" s="119"/>
      <c r="F143" s="119"/>
      <c r="G143" s="119"/>
      <c r="H143" s="119"/>
      <c r="I143" s="103"/>
      <c r="J143" s="103"/>
      <c r="K143" s="103"/>
    </row>
    <row r="144" spans="2:11">
      <c r="B144" s="102"/>
      <c r="C144" s="102"/>
      <c r="D144" s="119"/>
      <c r="E144" s="119"/>
      <c r="F144" s="119"/>
      <c r="G144" s="119"/>
      <c r="H144" s="119"/>
      <c r="I144" s="103"/>
      <c r="J144" s="103"/>
      <c r="K144" s="103"/>
    </row>
    <row r="145" spans="2:11">
      <c r="B145" s="102"/>
      <c r="C145" s="102"/>
      <c r="D145" s="119"/>
      <c r="E145" s="119"/>
      <c r="F145" s="119"/>
      <c r="G145" s="119"/>
      <c r="H145" s="119"/>
      <c r="I145" s="103"/>
      <c r="J145" s="103"/>
      <c r="K145" s="103"/>
    </row>
    <row r="146" spans="2:11">
      <c r="B146" s="102"/>
      <c r="C146" s="102"/>
      <c r="D146" s="119"/>
      <c r="E146" s="119"/>
      <c r="F146" s="119"/>
      <c r="G146" s="119"/>
      <c r="H146" s="119"/>
      <c r="I146" s="103"/>
      <c r="J146" s="103"/>
      <c r="K146" s="103"/>
    </row>
    <row r="147" spans="2:11">
      <c r="B147" s="102"/>
      <c r="C147" s="102"/>
      <c r="D147" s="119"/>
      <c r="E147" s="119"/>
      <c r="F147" s="119"/>
      <c r="G147" s="119"/>
      <c r="H147" s="119"/>
      <c r="I147" s="103"/>
      <c r="J147" s="103"/>
      <c r="K147" s="103"/>
    </row>
    <row r="148" spans="2:11">
      <c r="B148" s="102"/>
      <c r="C148" s="102"/>
      <c r="D148" s="119"/>
      <c r="E148" s="119"/>
      <c r="F148" s="119"/>
      <c r="G148" s="119"/>
      <c r="H148" s="119"/>
      <c r="I148" s="103"/>
      <c r="J148" s="103"/>
      <c r="K148" s="103"/>
    </row>
    <row r="149" spans="2:11">
      <c r="B149" s="102"/>
      <c r="C149" s="102"/>
      <c r="D149" s="119"/>
      <c r="E149" s="119"/>
      <c r="F149" s="119"/>
      <c r="G149" s="119"/>
      <c r="H149" s="119"/>
      <c r="I149" s="103"/>
      <c r="J149" s="103"/>
      <c r="K149" s="103"/>
    </row>
    <row r="150" spans="2:11">
      <c r="B150" s="102"/>
      <c r="C150" s="102"/>
      <c r="D150" s="119"/>
      <c r="E150" s="119"/>
      <c r="F150" s="119"/>
      <c r="G150" s="119"/>
      <c r="H150" s="119"/>
      <c r="I150" s="103"/>
      <c r="J150" s="103"/>
      <c r="K150" s="103"/>
    </row>
    <row r="151" spans="2:11">
      <c r="B151" s="102"/>
      <c r="C151" s="102"/>
      <c r="D151" s="119"/>
      <c r="E151" s="119"/>
      <c r="F151" s="119"/>
      <c r="G151" s="119"/>
      <c r="H151" s="119"/>
      <c r="I151" s="103"/>
      <c r="J151" s="103"/>
      <c r="K151" s="103"/>
    </row>
    <row r="152" spans="2:11">
      <c r="B152" s="102"/>
      <c r="C152" s="102"/>
      <c r="D152" s="119"/>
      <c r="E152" s="119"/>
      <c r="F152" s="119"/>
      <c r="G152" s="119"/>
      <c r="H152" s="119"/>
      <c r="I152" s="103"/>
      <c r="J152" s="103"/>
      <c r="K152" s="103"/>
    </row>
    <row r="153" spans="2:11">
      <c r="B153" s="102"/>
      <c r="C153" s="102"/>
      <c r="D153" s="119"/>
      <c r="E153" s="119"/>
      <c r="F153" s="119"/>
      <c r="G153" s="119"/>
      <c r="H153" s="119"/>
      <c r="I153" s="103"/>
      <c r="J153" s="103"/>
      <c r="K153" s="103"/>
    </row>
    <row r="154" spans="2:11">
      <c r="B154" s="102"/>
      <c r="C154" s="102"/>
      <c r="D154" s="119"/>
      <c r="E154" s="119"/>
      <c r="F154" s="119"/>
      <c r="G154" s="119"/>
      <c r="H154" s="119"/>
      <c r="I154" s="103"/>
      <c r="J154" s="103"/>
      <c r="K154" s="103"/>
    </row>
    <row r="155" spans="2:11">
      <c r="B155" s="102"/>
      <c r="C155" s="102"/>
      <c r="D155" s="119"/>
      <c r="E155" s="119"/>
      <c r="F155" s="119"/>
      <c r="G155" s="119"/>
      <c r="H155" s="119"/>
      <c r="I155" s="103"/>
      <c r="J155" s="103"/>
      <c r="K155" s="103"/>
    </row>
    <row r="156" spans="2:11">
      <c r="B156" s="102"/>
      <c r="C156" s="102"/>
      <c r="D156" s="119"/>
      <c r="E156" s="119"/>
      <c r="F156" s="119"/>
      <c r="G156" s="119"/>
      <c r="H156" s="119"/>
      <c r="I156" s="103"/>
      <c r="J156" s="103"/>
      <c r="K156" s="103"/>
    </row>
    <row r="157" spans="2:11">
      <c r="B157" s="102"/>
      <c r="C157" s="102"/>
      <c r="D157" s="119"/>
      <c r="E157" s="119"/>
      <c r="F157" s="119"/>
      <c r="G157" s="119"/>
      <c r="H157" s="119"/>
      <c r="I157" s="103"/>
      <c r="J157" s="103"/>
      <c r="K157" s="103"/>
    </row>
    <row r="158" spans="2:11">
      <c r="B158" s="102"/>
      <c r="C158" s="102"/>
      <c r="D158" s="119"/>
      <c r="E158" s="119"/>
      <c r="F158" s="119"/>
      <c r="G158" s="119"/>
      <c r="H158" s="119"/>
      <c r="I158" s="103"/>
      <c r="J158" s="103"/>
      <c r="K158" s="103"/>
    </row>
    <row r="159" spans="2:11">
      <c r="B159" s="102"/>
      <c r="C159" s="102"/>
      <c r="D159" s="119"/>
      <c r="E159" s="119"/>
      <c r="F159" s="119"/>
      <c r="G159" s="119"/>
      <c r="H159" s="119"/>
      <c r="I159" s="103"/>
      <c r="J159" s="103"/>
      <c r="K159" s="103"/>
    </row>
    <row r="160" spans="2:11">
      <c r="B160" s="102"/>
      <c r="C160" s="102"/>
      <c r="D160" s="119"/>
      <c r="E160" s="119"/>
      <c r="F160" s="119"/>
      <c r="G160" s="119"/>
      <c r="H160" s="119"/>
      <c r="I160" s="103"/>
      <c r="J160" s="103"/>
      <c r="K160" s="103"/>
    </row>
    <row r="161" spans="2:11">
      <c r="B161" s="102"/>
      <c r="C161" s="102"/>
      <c r="D161" s="119"/>
      <c r="E161" s="119"/>
      <c r="F161" s="119"/>
      <c r="G161" s="119"/>
      <c r="H161" s="119"/>
      <c r="I161" s="103"/>
      <c r="J161" s="103"/>
      <c r="K161" s="103"/>
    </row>
    <row r="162" spans="2:11">
      <c r="B162" s="102"/>
      <c r="C162" s="102"/>
      <c r="D162" s="119"/>
      <c r="E162" s="119"/>
      <c r="F162" s="119"/>
      <c r="G162" s="119"/>
      <c r="H162" s="119"/>
      <c r="I162" s="103"/>
      <c r="J162" s="103"/>
      <c r="K162" s="103"/>
    </row>
    <row r="163" spans="2:11">
      <c r="B163" s="102"/>
      <c r="C163" s="102"/>
      <c r="D163" s="119"/>
      <c r="E163" s="119"/>
      <c r="F163" s="119"/>
      <c r="G163" s="119"/>
      <c r="H163" s="119"/>
      <c r="I163" s="103"/>
      <c r="J163" s="103"/>
      <c r="K163" s="103"/>
    </row>
    <row r="164" spans="2:11">
      <c r="B164" s="102"/>
      <c r="C164" s="102"/>
      <c r="D164" s="119"/>
      <c r="E164" s="119"/>
      <c r="F164" s="119"/>
      <c r="G164" s="119"/>
      <c r="H164" s="119"/>
      <c r="I164" s="103"/>
      <c r="J164" s="103"/>
      <c r="K164" s="103"/>
    </row>
    <row r="165" spans="2:11">
      <c r="B165" s="102"/>
      <c r="C165" s="102"/>
      <c r="D165" s="119"/>
      <c r="E165" s="119"/>
      <c r="F165" s="119"/>
      <c r="G165" s="119"/>
      <c r="H165" s="119"/>
      <c r="I165" s="103"/>
      <c r="J165" s="103"/>
      <c r="K165" s="103"/>
    </row>
    <row r="166" spans="2:11">
      <c r="B166" s="102"/>
      <c r="C166" s="102"/>
      <c r="D166" s="119"/>
      <c r="E166" s="119"/>
      <c r="F166" s="119"/>
      <c r="G166" s="119"/>
      <c r="H166" s="119"/>
      <c r="I166" s="103"/>
      <c r="J166" s="103"/>
      <c r="K166" s="103"/>
    </row>
    <row r="167" spans="2:11">
      <c r="B167" s="102"/>
      <c r="C167" s="102"/>
      <c r="D167" s="119"/>
      <c r="E167" s="119"/>
      <c r="F167" s="119"/>
      <c r="G167" s="119"/>
      <c r="H167" s="119"/>
      <c r="I167" s="103"/>
      <c r="J167" s="103"/>
      <c r="K167" s="103"/>
    </row>
    <row r="168" spans="2:11">
      <c r="B168" s="102"/>
      <c r="C168" s="102"/>
      <c r="D168" s="119"/>
      <c r="E168" s="119"/>
      <c r="F168" s="119"/>
      <c r="G168" s="119"/>
      <c r="H168" s="119"/>
      <c r="I168" s="103"/>
      <c r="J168" s="103"/>
      <c r="K168" s="103"/>
    </row>
    <row r="169" spans="2:11">
      <c r="B169" s="102"/>
      <c r="C169" s="102"/>
      <c r="D169" s="119"/>
      <c r="E169" s="119"/>
      <c r="F169" s="119"/>
      <c r="G169" s="119"/>
      <c r="H169" s="119"/>
      <c r="I169" s="103"/>
      <c r="J169" s="103"/>
      <c r="K169" s="103"/>
    </row>
    <row r="170" spans="2:11">
      <c r="B170" s="102"/>
      <c r="C170" s="102"/>
      <c r="D170" s="119"/>
      <c r="E170" s="119"/>
      <c r="F170" s="119"/>
      <c r="G170" s="119"/>
      <c r="H170" s="119"/>
      <c r="I170" s="103"/>
      <c r="J170" s="103"/>
      <c r="K170" s="103"/>
    </row>
    <row r="171" spans="2:11">
      <c r="B171" s="102"/>
      <c r="C171" s="102"/>
      <c r="D171" s="119"/>
      <c r="E171" s="119"/>
      <c r="F171" s="119"/>
      <c r="G171" s="119"/>
      <c r="H171" s="119"/>
      <c r="I171" s="103"/>
      <c r="J171" s="103"/>
      <c r="K171" s="103"/>
    </row>
    <row r="172" spans="2:11">
      <c r="B172" s="102"/>
      <c r="C172" s="102"/>
      <c r="D172" s="119"/>
      <c r="E172" s="119"/>
      <c r="F172" s="119"/>
      <c r="G172" s="119"/>
      <c r="H172" s="119"/>
      <c r="I172" s="103"/>
      <c r="J172" s="103"/>
      <c r="K172" s="103"/>
    </row>
    <row r="173" spans="2:11">
      <c r="B173" s="102"/>
      <c r="C173" s="102"/>
      <c r="D173" s="119"/>
      <c r="E173" s="119"/>
      <c r="F173" s="119"/>
      <c r="G173" s="119"/>
      <c r="H173" s="119"/>
      <c r="I173" s="103"/>
      <c r="J173" s="103"/>
      <c r="K173" s="103"/>
    </row>
    <row r="174" spans="2:11">
      <c r="B174" s="102"/>
      <c r="C174" s="102"/>
      <c r="D174" s="119"/>
      <c r="E174" s="119"/>
      <c r="F174" s="119"/>
      <c r="G174" s="119"/>
      <c r="H174" s="119"/>
      <c r="I174" s="103"/>
      <c r="J174" s="103"/>
      <c r="K174" s="103"/>
    </row>
    <row r="175" spans="2:11">
      <c r="B175" s="102"/>
      <c r="C175" s="102"/>
      <c r="D175" s="119"/>
      <c r="E175" s="119"/>
      <c r="F175" s="119"/>
      <c r="G175" s="119"/>
      <c r="H175" s="119"/>
      <c r="I175" s="103"/>
      <c r="J175" s="103"/>
      <c r="K175" s="103"/>
    </row>
    <row r="176" spans="2:11">
      <c r="B176" s="102"/>
      <c r="C176" s="102"/>
      <c r="D176" s="119"/>
      <c r="E176" s="119"/>
      <c r="F176" s="119"/>
      <c r="G176" s="119"/>
      <c r="H176" s="119"/>
      <c r="I176" s="103"/>
      <c r="J176" s="103"/>
      <c r="K176" s="103"/>
    </row>
    <row r="177" spans="2:11">
      <c r="B177" s="102"/>
      <c r="C177" s="102"/>
      <c r="D177" s="119"/>
      <c r="E177" s="119"/>
      <c r="F177" s="119"/>
      <c r="G177" s="119"/>
      <c r="H177" s="119"/>
      <c r="I177" s="103"/>
      <c r="J177" s="103"/>
      <c r="K177" s="103"/>
    </row>
    <row r="178" spans="2:11">
      <c r="B178" s="102"/>
      <c r="C178" s="102"/>
      <c r="D178" s="119"/>
      <c r="E178" s="119"/>
      <c r="F178" s="119"/>
      <c r="G178" s="119"/>
      <c r="H178" s="119"/>
      <c r="I178" s="103"/>
      <c r="J178" s="103"/>
      <c r="K178" s="103"/>
    </row>
    <row r="179" spans="2:11">
      <c r="B179" s="102"/>
      <c r="C179" s="102"/>
      <c r="D179" s="119"/>
      <c r="E179" s="119"/>
      <c r="F179" s="119"/>
      <c r="G179" s="119"/>
      <c r="H179" s="119"/>
      <c r="I179" s="103"/>
      <c r="J179" s="103"/>
      <c r="K179" s="103"/>
    </row>
    <row r="180" spans="2:11">
      <c r="B180" s="102"/>
      <c r="C180" s="102"/>
      <c r="D180" s="119"/>
      <c r="E180" s="119"/>
      <c r="F180" s="119"/>
      <c r="G180" s="119"/>
      <c r="H180" s="119"/>
      <c r="I180" s="103"/>
      <c r="J180" s="103"/>
      <c r="K180" s="103"/>
    </row>
    <row r="181" spans="2:11">
      <c r="B181" s="102"/>
      <c r="C181" s="102"/>
      <c r="D181" s="119"/>
      <c r="E181" s="119"/>
      <c r="F181" s="119"/>
      <c r="G181" s="119"/>
      <c r="H181" s="119"/>
      <c r="I181" s="103"/>
      <c r="J181" s="103"/>
      <c r="K181" s="103"/>
    </row>
    <row r="182" spans="2:11">
      <c r="B182" s="102"/>
      <c r="C182" s="102"/>
      <c r="D182" s="119"/>
      <c r="E182" s="119"/>
      <c r="F182" s="119"/>
      <c r="G182" s="119"/>
      <c r="H182" s="119"/>
      <c r="I182" s="103"/>
      <c r="J182" s="103"/>
      <c r="K182" s="103"/>
    </row>
    <row r="183" spans="2:11">
      <c r="B183" s="102"/>
      <c r="C183" s="102"/>
      <c r="D183" s="119"/>
      <c r="E183" s="119"/>
      <c r="F183" s="119"/>
      <c r="G183" s="119"/>
      <c r="H183" s="119"/>
      <c r="I183" s="103"/>
      <c r="J183" s="103"/>
      <c r="K183" s="103"/>
    </row>
    <row r="184" spans="2:11">
      <c r="B184" s="102"/>
      <c r="C184" s="102"/>
      <c r="D184" s="119"/>
      <c r="E184" s="119"/>
      <c r="F184" s="119"/>
      <c r="G184" s="119"/>
      <c r="H184" s="119"/>
      <c r="I184" s="103"/>
      <c r="J184" s="103"/>
      <c r="K184" s="103"/>
    </row>
    <row r="185" spans="2:11">
      <c r="B185" s="102"/>
      <c r="C185" s="102"/>
      <c r="D185" s="119"/>
      <c r="E185" s="119"/>
      <c r="F185" s="119"/>
      <c r="G185" s="119"/>
      <c r="H185" s="119"/>
      <c r="I185" s="103"/>
      <c r="J185" s="103"/>
      <c r="K185" s="103"/>
    </row>
    <row r="186" spans="2:11">
      <c r="B186" s="102"/>
      <c r="C186" s="102"/>
      <c r="D186" s="119"/>
      <c r="E186" s="119"/>
      <c r="F186" s="119"/>
      <c r="G186" s="119"/>
      <c r="H186" s="119"/>
      <c r="I186" s="103"/>
      <c r="J186" s="103"/>
      <c r="K186" s="103"/>
    </row>
    <row r="187" spans="2:11">
      <c r="B187" s="102"/>
      <c r="C187" s="102"/>
      <c r="D187" s="119"/>
      <c r="E187" s="119"/>
      <c r="F187" s="119"/>
      <c r="G187" s="119"/>
      <c r="H187" s="119"/>
      <c r="I187" s="103"/>
      <c r="J187" s="103"/>
      <c r="K187" s="103"/>
    </row>
    <row r="188" spans="2:11">
      <c r="B188" s="102"/>
      <c r="C188" s="102"/>
      <c r="D188" s="119"/>
      <c r="E188" s="119"/>
      <c r="F188" s="119"/>
      <c r="G188" s="119"/>
      <c r="H188" s="119"/>
      <c r="I188" s="103"/>
      <c r="J188" s="103"/>
      <c r="K188" s="103"/>
    </row>
    <row r="189" spans="2:11">
      <c r="B189" s="102"/>
      <c r="C189" s="102"/>
      <c r="D189" s="119"/>
      <c r="E189" s="119"/>
      <c r="F189" s="119"/>
      <c r="G189" s="119"/>
      <c r="H189" s="119"/>
      <c r="I189" s="103"/>
      <c r="J189" s="103"/>
      <c r="K189" s="103"/>
    </row>
    <row r="190" spans="2:11">
      <c r="B190" s="102"/>
      <c r="C190" s="102"/>
      <c r="D190" s="119"/>
      <c r="E190" s="119"/>
      <c r="F190" s="119"/>
      <c r="G190" s="119"/>
      <c r="H190" s="119"/>
      <c r="I190" s="103"/>
      <c r="J190" s="103"/>
      <c r="K190" s="103"/>
    </row>
    <row r="191" spans="2:11">
      <c r="B191" s="102"/>
      <c r="C191" s="102"/>
      <c r="D191" s="119"/>
      <c r="E191" s="119"/>
      <c r="F191" s="119"/>
      <c r="G191" s="119"/>
      <c r="H191" s="119"/>
      <c r="I191" s="103"/>
      <c r="J191" s="103"/>
      <c r="K191" s="103"/>
    </row>
    <row r="192" spans="2:11">
      <c r="B192" s="102"/>
      <c r="C192" s="102"/>
      <c r="D192" s="119"/>
      <c r="E192" s="119"/>
      <c r="F192" s="119"/>
      <c r="G192" s="119"/>
      <c r="H192" s="119"/>
      <c r="I192" s="103"/>
      <c r="J192" s="103"/>
      <c r="K192" s="103"/>
    </row>
    <row r="193" spans="2:11">
      <c r="B193" s="102"/>
      <c r="C193" s="102"/>
      <c r="D193" s="119"/>
      <c r="E193" s="119"/>
      <c r="F193" s="119"/>
      <c r="G193" s="119"/>
      <c r="H193" s="119"/>
      <c r="I193" s="103"/>
      <c r="J193" s="103"/>
      <c r="K193" s="103"/>
    </row>
    <row r="194" spans="2:11">
      <c r="B194" s="102"/>
      <c r="C194" s="102"/>
      <c r="D194" s="119"/>
      <c r="E194" s="119"/>
      <c r="F194" s="119"/>
      <c r="G194" s="119"/>
      <c r="H194" s="119"/>
      <c r="I194" s="103"/>
      <c r="J194" s="103"/>
      <c r="K194" s="103"/>
    </row>
    <row r="195" spans="2:11">
      <c r="B195" s="102"/>
      <c r="C195" s="102"/>
      <c r="D195" s="119"/>
      <c r="E195" s="119"/>
      <c r="F195" s="119"/>
      <c r="G195" s="119"/>
      <c r="H195" s="119"/>
      <c r="I195" s="103"/>
      <c r="J195" s="103"/>
      <c r="K195" s="103"/>
    </row>
    <row r="196" spans="2:11">
      <c r="B196" s="102"/>
      <c r="C196" s="102"/>
      <c r="D196" s="119"/>
      <c r="E196" s="119"/>
      <c r="F196" s="119"/>
      <c r="G196" s="119"/>
      <c r="H196" s="119"/>
      <c r="I196" s="103"/>
      <c r="J196" s="103"/>
      <c r="K196" s="103"/>
    </row>
    <row r="197" spans="2:11">
      <c r="B197" s="102"/>
      <c r="C197" s="102"/>
      <c r="D197" s="119"/>
      <c r="E197" s="119"/>
      <c r="F197" s="119"/>
      <c r="G197" s="119"/>
      <c r="H197" s="119"/>
      <c r="I197" s="103"/>
      <c r="J197" s="103"/>
      <c r="K197" s="103"/>
    </row>
    <row r="198" spans="2:11">
      <c r="B198" s="102"/>
      <c r="C198" s="102"/>
      <c r="D198" s="119"/>
      <c r="E198" s="119"/>
      <c r="F198" s="119"/>
      <c r="G198" s="119"/>
      <c r="H198" s="119"/>
      <c r="I198" s="103"/>
      <c r="J198" s="103"/>
      <c r="K198" s="103"/>
    </row>
    <row r="199" spans="2:11">
      <c r="B199" s="102"/>
      <c r="C199" s="102"/>
      <c r="D199" s="119"/>
      <c r="E199" s="119"/>
      <c r="F199" s="119"/>
      <c r="G199" s="119"/>
      <c r="H199" s="119"/>
      <c r="I199" s="103"/>
      <c r="J199" s="103"/>
      <c r="K199" s="103"/>
    </row>
    <row r="200" spans="2:11">
      <c r="B200" s="102"/>
      <c r="C200" s="102"/>
      <c r="D200" s="119"/>
      <c r="E200" s="119"/>
      <c r="F200" s="119"/>
      <c r="G200" s="119"/>
      <c r="H200" s="119"/>
      <c r="I200" s="103"/>
      <c r="J200" s="103"/>
      <c r="K200" s="103"/>
    </row>
    <row r="201" spans="2:11">
      <c r="B201" s="102"/>
      <c r="C201" s="102"/>
      <c r="D201" s="119"/>
      <c r="E201" s="119"/>
      <c r="F201" s="119"/>
      <c r="G201" s="119"/>
      <c r="H201" s="119"/>
      <c r="I201" s="103"/>
      <c r="J201" s="103"/>
      <c r="K201" s="103"/>
    </row>
    <row r="202" spans="2:11">
      <c r="B202" s="102"/>
      <c r="C202" s="102"/>
      <c r="D202" s="119"/>
      <c r="E202" s="119"/>
      <c r="F202" s="119"/>
      <c r="G202" s="119"/>
      <c r="H202" s="119"/>
      <c r="I202" s="103"/>
      <c r="J202" s="103"/>
      <c r="K202" s="103"/>
    </row>
    <row r="203" spans="2:11">
      <c r="B203" s="102"/>
      <c r="C203" s="102"/>
      <c r="D203" s="119"/>
      <c r="E203" s="119"/>
      <c r="F203" s="119"/>
      <c r="G203" s="119"/>
      <c r="H203" s="119"/>
      <c r="I203" s="103"/>
      <c r="J203" s="103"/>
      <c r="K203" s="103"/>
    </row>
    <row r="204" spans="2:11">
      <c r="B204" s="102"/>
      <c r="C204" s="102"/>
      <c r="D204" s="119"/>
      <c r="E204" s="119"/>
      <c r="F204" s="119"/>
      <c r="G204" s="119"/>
      <c r="H204" s="119"/>
      <c r="I204" s="103"/>
      <c r="J204" s="103"/>
      <c r="K204" s="103"/>
    </row>
    <row r="205" spans="2:11">
      <c r="B205" s="102"/>
      <c r="C205" s="102"/>
      <c r="D205" s="119"/>
      <c r="E205" s="119"/>
      <c r="F205" s="119"/>
      <c r="G205" s="119"/>
      <c r="H205" s="119"/>
      <c r="I205" s="103"/>
      <c r="J205" s="103"/>
      <c r="K205" s="103"/>
    </row>
    <row r="206" spans="2:11">
      <c r="B206" s="102"/>
      <c r="C206" s="102"/>
      <c r="D206" s="119"/>
      <c r="E206" s="119"/>
      <c r="F206" s="119"/>
      <c r="G206" s="119"/>
      <c r="H206" s="119"/>
      <c r="I206" s="103"/>
      <c r="J206" s="103"/>
      <c r="K206" s="103"/>
    </row>
    <row r="207" spans="2:11">
      <c r="B207" s="102"/>
      <c r="C207" s="102"/>
      <c r="D207" s="119"/>
      <c r="E207" s="119"/>
      <c r="F207" s="119"/>
      <c r="G207" s="119"/>
      <c r="H207" s="119"/>
      <c r="I207" s="103"/>
      <c r="J207" s="103"/>
      <c r="K207" s="103"/>
    </row>
    <row r="208" spans="2:11">
      <c r="B208" s="102"/>
      <c r="C208" s="102"/>
      <c r="D208" s="119"/>
      <c r="E208" s="119"/>
      <c r="F208" s="119"/>
      <c r="G208" s="119"/>
      <c r="H208" s="119"/>
      <c r="I208" s="103"/>
      <c r="J208" s="103"/>
      <c r="K208" s="103"/>
    </row>
    <row r="209" spans="2:11">
      <c r="B209" s="102"/>
      <c r="C209" s="102"/>
      <c r="D209" s="119"/>
      <c r="E209" s="119"/>
      <c r="F209" s="119"/>
      <c r="G209" s="119"/>
      <c r="H209" s="119"/>
      <c r="I209" s="103"/>
      <c r="J209" s="103"/>
      <c r="K209" s="103"/>
    </row>
    <row r="210" spans="2:11">
      <c r="B210" s="102"/>
      <c r="C210" s="102"/>
      <c r="D210" s="119"/>
      <c r="E210" s="119"/>
      <c r="F210" s="119"/>
      <c r="G210" s="119"/>
      <c r="H210" s="119"/>
      <c r="I210" s="103"/>
      <c r="J210" s="103"/>
      <c r="K210" s="103"/>
    </row>
    <row r="211" spans="2:11">
      <c r="B211" s="102"/>
      <c r="C211" s="102"/>
      <c r="D211" s="119"/>
      <c r="E211" s="119"/>
      <c r="F211" s="119"/>
      <c r="G211" s="119"/>
      <c r="H211" s="119"/>
      <c r="I211" s="103"/>
      <c r="J211" s="103"/>
      <c r="K211" s="103"/>
    </row>
    <row r="212" spans="2:11">
      <c r="B212" s="102"/>
      <c r="C212" s="102"/>
      <c r="D212" s="119"/>
      <c r="E212" s="119"/>
      <c r="F212" s="119"/>
      <c r="G212" s="119"/>
      <c r="H212" s="119"/>
      <c r="I212" s="103"/>
      <c r="J212" s="103"/>
      <c r="K212" s="103"/>
    </row>
    <row r="213" spans="2:11">
      <c r="B213" s="102"/>
      <c r="C213" s="102"/>
      <c r="D213" s="119"/>
      <c r="E213" s="119"/>
      <c r="F213" s="119"/>
      <c r="G213" s="119"/>
      <c r="H213" s="119"/>
      <c r="I213" s="103"/>
      <c r="J213" s="103"/>
      <c r="K213" s="103"/>
    </row>
    <row r="214" spans="2:11">
      <c r="B214" s="102"/>
      <c r="C214" s="102"/>
      <c r="D214" s="119"/>
      <c r="E214" s="119"/>
      <c r="F214" s="119"/>
      <c r="G214" s="119"/>
      <c r="H214" s="119"/>
      <c r="I214" s="103"/>
      <c r="J214" s="103"/>
      <c r="K214" s="103"/>
    </row>
    <row r="215" spans="2:11">
      <c r="B215" s="102"/>
      <c r="C215" s="102"/>
      <c r="D215" s="119"/>
      <c r="E215" s="119"/>
      <c r="F215" s="119"/>
      <c r="G215" s="119"/>
      <c r="H215" s="119"/>
      <c r="I215" s="103"/>
      <c r="J215" s="103"/>
      <c r="K215" s="103"/>
    </row>
    <row r="216" spans="2:11">
      <c r="B216" s="102"/>
      <c r="C216" s="102"/>
      <c r="D216" s="119"/>
      <c r="E216" s="119"/>
      <c r="F216" s="119"/>
      <c r="G216" s="119"/>
      <c r="H216" s="119"/>
      <c r="I216" s="103"/>
      <c r="J216" s="103"/>
      <c r="K216" s="103"/>
    </row>
    <row r="217" spans="2:11">
      <c r="B217" s="102"/>
      <c r="C217" s="102"/>
      <c r="D217" s="119"/>
      <c r="E217" s="119"/>
      <c r="F217" s="119"/>
      <c r="G217" s="119"/>
      <c r="H217" s="119"/>
      <c r="I217" s="103"/>
      <c r="J217" s="103"/>
      <c r="K217" s="103"/>
    </row>
    <row r="218" spans="2:11">
      <c r="B218" s="102"/>
      <c r="C218" s="102"/>
      <c r="D218" s="119"/>
      <c r="E218" s="119"/>
      <c r="F218" s="119"/>
      <c r="G218" s="119"/>
      <c r="H218" s="119"/>
      <c r="I218" s="103"/>
      <c r="J218" s="103"/>
      <c r="K218" s="103"/>
    </row>
    <row r="219" spans="2:11">
      <c r="B219" s="102"/>
      <c r="C219" s="102"/>
      <c r="D219" s="119"/>
      <c r="E219" s="119"/>
      <c r="F219" s="119"/>
      <c r="G219" s="119"/>
      <c r="H219" s="119"/>
      <c r="I219" s="103"/>
      <c r="J219" s="103"/>
      <c r="K219" s="103"/>
    </row>
    <row r="220" spans="2:11">
      <c r="B220" s="102"/>
      <c r="C220" s="102"/>
      <c r="D220" s="119"/>
      <c r="E220" s="119"/>
      <c r="F220" s="119"/>
      <c r="G220" s="119"/>
      <c r="H220" s="119"/>
      <c r="I220" s="103"/>
      <c r="J220" s="103"/>
      <c r="K220" s="103"/>
    </row>
    <row r="221" spans="2:11">
      <c r="B221" s="102"/>
      <c r="C221" s="102"/>
      <c r="D221" s="119"/>
      <c r="E221" s="119"/>
      <c r="F221" s="119"/>
      <c r="G221" s="119"/>
      <c r="H221" s="119"/>
      <c r="I221" s="103"/>
      <c r="J221" s="103"/>
      <c r="K221" s="103"/>
    </row>
    <row r="222" spans="2:11">
      <c r="B222" s="102"/>
      <c r="C222" s="102"/>
      <c r="D222" s="119"/>
      <c r="E222" s="119"/>
      <c r="F222" s="119"/>
      <c r="G222" s="119"/>
      <c r="H222" s="119"/>
      <c r="I222" s="103"/>
      <c r="J222" s="103"/>
      <c r="K222" s="103"/>
    </row>
    <row r="223" spans="2:11">
      <c r="B223" s="102"/>
      <c r="C223" s="102"/>
      <c r="D223" s="119"/>
      <c r="E223" s="119"/>
      <c r="F223" s="119"/>
      <c r="G223" s="119"/>
      <c r="H223" s="119"/>
      <c r="I223" s="103"/>
      <c r="J223" s="103"/>
      <c r="K223" s="103"/>
    </row>
    <row r="224" spans="2:11">
      <c r="B224" s="102"/>
      <c r="C224" s="102"/>
      <c r="D224" s="119"/>
      <c r="E224" s="119"/>
      <c r="F224" s="119"/>
      <c r="G224" s="119"/>
      <c r="H224" s="119"/>
      <c r="I224" s="103"/>
      <c r="J224" s="103"/>
      <c r="K224" s="103"/>
    </row>
    <row r="225" spans="2:11">
      <c r="B225" s="102"/>
      <c r="C225" s="102"/>
      <c r="D225" s="119"/>
      <c r="E225" s="119"/>
      <c r="F225" s="119"/>
      <c r="G225" s="119"/>
      <c r="H225" s="119"/>
      <c r="I225" s="103"/>
      <c r="J225" s="103"/>
      <c r="K225" s="103"/>
    </row>
    <row r="226" spans="2:11">
      <c r="B226" s="102"/>
      <c r="C226" s="102"/>
      <c r="D226" s="119"/>
      <c r="E226" s="119"/>
      <c r="F226" s="119"/>
      <c r="G226" s="119"/>
      <c r="H226" s="119"/>
      <c r="I226" s="103"/>
      <c r="J226" s="103"/>
      <c r="K226" s="103"/>
    </row>
    <row r="227" spans="2:11">
      <c r="B227" s="102"/>
      <c r="C227" s="102"/>
      <c r="D227" s="119"/>
      <c r="E227" s="119"/>
      <c r="F227" s="119"/>
      <c r="G227" s="119"/>
      <c r="H227" s="119"/>
      <c r="I227" s="103"/>
      <c r="J227" s="103"/>
      <c r="K227" s="103"/>
    </row>
    <row r="228" spans="2:11">
      <c r="B228" s="102"/>
      <c r="C228" s="102"/>
      <c r="D228" s="119"/>
      <c r="E228" s="119"/>
      <c r="F228" s="119"/>
      <c r="G228" s="119"/>
      <c r="H228" s="119"/>
      <c r="I228" s="103"/>
      <c r="J228" s="103"/>
      <c r="K228" s="103"/>
    </row>
    <row r="229" spans="2:11">
      <c r="B229" s="102"/>
      <c r="C229" s="102"/>
      <c r="D229" s="119"/>
      <c r="E229" s="119"/>
      <c r="F229" s="119"/>
      <c r="G229" s="119"/>
      <c r="H229" s="119"/>
      <c r="I229" s="103"/>
      <c r="J229" s="103"/>
      <c r="K229" s="103"/>
    </row>
    <row r="230" spans="2:11">
      <c r="B230" s="102"/>
      <c r="C230" s="102"/>
      <c r="D230" s="119"/>
      <c r="E230" s="119"/>
      <c r="F230" s="119"/>
      <c r="G230" s="119"/>
      <c r="H230" s="119"/>
      <c r="I230" s="103"/>
      <c r="J230" s="103"/>
      <c r="K230" s="103"/>
    </row>
    <row r="231" spans="2:11">
      <c r="B231" s="102"/>
      <c r="C231" s="102"/>
      <c r="D231" s="119"/>
      <c r="E231" s="119"/>
      <c r="F231" s="119"/>
      <c r="G231" s="119"/>
      <c r="H231" s="119"/>
      <c r="I231" s="103"/>
      <c r="J231" s="103"/>
      <c r="K231" s="103"/>
    </row>
    <row r="232" spans="2:11">
      <c r="B232" s="102"/>
      <c r="C232" s="102"/>
      <c r="D232" s="119"/>
      <c r="E232" s="119"/>
      <c r="F232" s="119"/>
      <c r="G232" s="119"/>
      <c r="H232" s="119"/>
      <c r="I232" s="103"/>
      <c r="J232" s="103"/>
      <c r="K232" s="103"/>
    </row>
    <row r="233" spans="2:11">
      <c r="B233" s="102"/>
      <c r="C233" s="102"/>
      <c r="D233" s="119"/>
      <c r="E233" s="119"/>
      <c r="F233" s="119"/>
      <c r="G233" s="119"/>
      <c r="H233" s="119"/>
      <c r="I233" s="103"/>
      <c r="J233" s="103"/>
      <c r="K233" s="103"/>
    </row>
    <row r="234" spans="2:11">
      <c r="B234" s="102"/>
      <c r="C234" s="102"/>
      <c r="D234" s="119"/>
      <c r="E234" s="119"/>
      <c r="F234" s="119"/>
      <c r="G234" s="119"/>
      <c r="H234" s="119"/>
      <c r="I234" s="103"/>
      <c r="J234" s="103"/>
      <c r="K234" s="103"/>
    </row>
    <row r="235" spans="2:11">
      <c r="B235" s="102"/>
      <c r="C235" s="102"/>
      <c r="D235" s="119"/>
      <c r="E235" s="119"/>
      <c r="F235" s="119"/>
      <c r="G235" s="119"/>
      <c r="H235" s="119"/>
      <c r="I235" s="103"/>
      <c r="J235" s="103"/>
      <c r="K235" s="103"/>
    </row>
    <row r="236" spans="2:11">
      <c r="B236" s="102"/>
      <c r="C236" s="102"/>
      <c r="D236" s="119"/>
      <c r="E236" s="119"/>
      <c r="F236" s="119"/>
      <c r="G236" s="119"/>
      <c r="H236" s="119"/>
      <c r="I236" s="103"/>
      <c r="J236" s="103"/>
      <c r="K236" s="103"/>
    </row>
    <row r="237" spans="2:11">
      <c r="B237" s="102"/>
      <c r="C237" s="102"/>
      <c r="D237" s="119"/>
      <c r="E237" s="119"/>
      <c r="F237" s="119"/>
      <c r="G237" s="119"/>
      <c r="H237" s="119"/>
      <c r="I237" s="103"/>
      <c r="J237" s="103"/>
      <c r="K237" s="103"/>
    </row>
    <row r="238" spans="2:11">
      <c r="B238" s="102"/>
      <c r="C238" s="102"/>
      <c r="D238" s="119"/>
      <c r="E238" s="119"/>
      <c r="F238" s="119"/>
      <c r="G238" s="119"/>
      <c r="H238" s="119"/>
      <c r="I238" s="103"/>
      <c r="J238" s="103"/>
      <c r="K238" s="103"/>
    </row>
    <row r="239" spans="2:11">
      <c r="B239" s="102"/>
      <c r="C239" s="102"/>
      <c r="D239" s="119"/>
      <c r="E239" s="119"/>
      <c r="F239" s="119"/>
      <c r="G239" s="119"/>
      <c r="H239" s="119"/>
      <c r="I239" s="103"/>
      <c r="J239" s="103"/>
      <c r="K239" s="103"/>
    </row>
    <row r="240" spans="2:11">
      <c r="B240" s="102"/>
      <c r="C240" s="102"/>
      <c r="D240" s="119"/>
      <c r="E240" s="119"/>
      <c r="F240" s="119"/>
      <c r="G240" s="119"/>
      <c r="H240" s="119"/>
      <c r="I240" s="103"/>
      <c r="J240" s="103"/>
      <c r="K240" s="103"/>
    </row>
    <row r="241" spans="2:11">
      <c r="B241" s="102"/>
      <c r="C241" s="102"/>
      <c r="D241" s="119"/>
      <c r="E241" s="119"/>
      <c r="F241" s="119"/>
      <c r="G241" s="119"/>
      <c r="H241" s="119"/>
      <c r="I241" s="103"/>
      <c r="J241" s="103"/>
      <c r="K241" s="103"/>
    </row>
    <row r="242" spans="2:11">
      <c r="B242" s="102"/>
      <c r="C242" s="102"/>
      <c r="D242" s="119"/>
      <c r="E242" s="119"/>
      <c r="F242" s="119"/>
      <c r="G242" s="119"/>
      <c r="H242" s="119"/>
      <c r="I242" s="103"/>
      <c r="J242" s="103"/>
      <c r="K242" s="103"/>
    </row>
    <row r="243" spans="2:11">
      <c r="B243" s="102"/>
      <c r="C243" s="102"/>
      <c r="D243" s="119"/>
      <c r="E243" s="119"/>
      <c r="F243" s="119"/>
      <c r="G243" s="119"/>
      <c r="H243" s="119"/>
      <c r="I243" s="103"/>
      <c r="J243" s="103"/>
      <c r="K243" s="103"/>
    </row>
    <row r="244" spans="2:11">
      <c r="B244" s="102"/>
      <c r="C244" s="102"/>
      <c r="D244" s="119"/>
      <c r="E244" s="119"/>
      <c r="F244" s="119"/>
      <c r="G244" s="119"/>
      <c r="H244" s="119"/>
      <c r="I244" s="103"/>
      <c r="J244" s="103"/>
      <c r="K244" s="103"/>
    </row>
    <row r="245" spans="2:11">
      <c r="B245" s="102"/>
      <c r="C245" s="102"/>
      <c r="D245" s="119"/>
      <c r="E245" s="119"/>
      <c r="F245" s="119"/>
      <c r="G245" s="119"/>
      <c r="H245" s="119"/>
      <c r="I245" s="103"/>
      <c r="J245" s="103"/>
      <c r="K245" s="103"/>
    </row>
    <row r="246" spans="2:11">
      <c r="B246" s="102"/>
      <c r="C246" s="102"/>
      <c r="D246" s="119"/>
      <c r="E246" s="119"/>
      <c r="F246" s="119"/>
      <c r="G246" s="119"/>
      <c r="H246" s="119"/>
      <c r="I246" s="103"/>
      <c r="J246" s="103"/>
      <c r="K246" s="103"/>
    </row>
    <row r="247" spans="2:11">
      <c r="B247" s="102"/>
      <c r="C247" s="102"/>
      <c r="D247" s="119"/>
      <c r="E247" s="119"/>
      <c r="F247" s="119"/>
      <c r="G247" s="119"/>
      <c r="H247" s="119"/>
      <c r="I247" s="103"/>
      <c r="J247" s="103"/>
      <c r="K247" s="103"/>
    </row>
    <row r="248" spans="2:11">
      <c r="B248" s="102"/>
      <c r="C248" s="102"/>
      <c r="D248" s="119"/>
      <c r="E248" s="119"/>
      <c r="F248" s="119"/>
      <c r="G248" s="119"/>
      <c r="H248" s="119"/>
      <c r="I248" s="103"/>
      <c r="J248" s="103"/>
      <c r="K248" s="103"/>
    </row>
    <row r="249" spans="2:11">
      <c r="B249" s="102"/>
      <c r="C249" s="102"/>
      <c r="D249" s="119"/>
      <c r="E249" s="119"/>
      <c r="F249" s="119"/>
      <c r="G249" s="119"/>
      <c r="H249" s="119"/>
      <c r="I249" s="103"/>
      <c r="J249" s="103"/>
      <c r="K249" s="103"/>
    </row>
    <row r="250" spans="2:11">
      <c r="B250" s="102"/>
      <c r="C250" s="102"/>
      <c r="D250" s="119"/>
      <c r="E250" s="119"/>
      <c r="F250" s="119"/>
      <c r="G250" s="119"/>
      <c r="H250" s="119"/>
      <c r="I250" s="103"/>
      <c r="J250" s="103"/>
      <c r="K250" s="103"/>
    </row>
    <row r="251" spans="2:11">
      <c r="B251" s="102"/>
      <c r="C251" s="102"/>
      <c r="D251" s="119"/>
      <c r="E251" s="119"/>
      <c r="F251" s="119"/>
      <c r="G251" s="119"/>
      <c r="H251" s="119"/>
      <c r="I251" s="103"/>
      <c r="J251" s="103"/>
      <c r="K251" s="103"/>
    </row>
    <row r="252" spans="2:11">
      <c r="B252" s="102"/>
      <c r="C252" s="102"/>
      <c r="D252" s="119"/>
      <c r="E252" s="119"/>
      <c r="F252" s="119"/>
      <c r="G252" s="119"/>
      <c r="H252" s="119"/>
      <c r="I252" s="103"/>
      <c r="J252" s="103"/>
      <c r="K252" s="103"/>
    </row>
    <row r="253" spans="2:11">
      <c r="B253" s="102"/>
      <c r="C253" s="102"/>
      <c r="D253" s="119"/>
      <c r="E253" s="119"/>
      <c r="F253" s="119"/>
      <c r="G253" s="119"/>
      <c r="H253" s="119"/>
      <c r="I253" s="103"/>
      <c r="J253" s="103"/>
      <c r="K253" s="103"/>
    </row>
    <row r="254" spans="2:11">
      <c r="B254" s="102"/>
      <c r="C254" s="102"/>
      <c r="D254" s="119"/>
      <c r="E254" s="119"/>
      <c r="F254" s="119"/>
      <c r="G254" s="119"/>
      <c r="H254" s="119"/>
      <c r="I254" s="103"/>
      <c r="J254" s="103"/>
      <c r="K254" s="103"/>
    </row>
    <row r="255" spans="2:11">
      <c r="B255" s="102"/>
      <c r="C255" s="102"/>
      <c r="D255" s="119"/>
      <c r="E255" s="119"/>
      <c r="F255" s="119"/>
      <c r="G255" s="119"/>
      <c r="H255" s="119"/>
      <c r="I255" s="103"/>
      <c r="J255" s="103"/>
      <c r="K255" s="103"/>
    </row>
    <row r="256" spans="2:11">
      <c r="B256" s="102"/>
      <c r="C256" s="102"/>
      <c r="D256" s="119"/>
      <c r="E256" s="119"/>
      <c r="F256" s="119"/>
      <c r="G256" s="119"/>
      <c r="H256" s="119"/>
      <c r="I256" s="103"/>
      <c r="J256" s="103"/>
      <c r="K256" s="103"/>
    </row>
    <row r="257" spans="2:11">
      <c r="B257" s="102"/>
      <c r="C257" s="102"/>
      <c r="D257" s="119"/>
      <c r="E257" s="119"/>
      <c r="F257" s="119"/>
      <c r="G257" s="119"/>
      <c r="H257" s="119"/>
      <c r="I257" s="103"/>
      <c r="J257" s="103"/>
      <c r="K257" s="103"/>
    </row>
    <row r="258" spans="2:11">
      <c r="B258" s="102"/>
      <c r="C258" s="102"/>
      <c r="D258" s="119"/>
      <c r="E258" s="119"/>
      <c r="F258" s="119"/>
      <c r="G258" s="119"/>
      <c r="H258" s="119"/>
      <c r="I258" s="103"/>
      <c r="J258" s="103"/>
      <c r="K258" s="103"/>
    </row>
    <row r="259" spans="2:11">
      <c r="B259" s="102"/>
      <c r="C259" s="102"/>
      <c r="D259" s="119"/>
      <c r="E259" s="119"/>
      <c r="F259" s="119"/>
      <c r="G259" s="119"/>
      <c r="H259" s="119"/>
      <c r="I259" s="103"/>
      <c r="J259" s="103"/>
      <c r="K259" s="103"/>
    </row>
    <row r="260" spans="2:11">
      <c r="B260" s="102"/>
      <c r="C260" s="102"/>
      <c r="D260" s="119"/>
      <c r="E260" s="119"/>
      <c r="F260" s="119"/>
      <c r="G260" s="119"/>
      <c r="H260" s="119"/>
      <c r="I260" s="103"/>
      <c r="J260" s="103"/>
      <c r="K260" s="103"/>
    </row>
    <row r="261" spans="2:11">
      <c r="B261" s="102"/>
      <c r="C261" s="102"/>
      <c r="D261" s="119"/>
      <c r="E261" s="119"/>
      <c r="F261" s="119"/>
      <c r="G261" s="119"/>
      <c r="H261" s="119"/>
      <c r="I261" s="103"/>
      <c r="J261" s="103"/>
      <c r="K261" s="103"/>
    </row>
    <row r="262" spans="2:11">
      <c r="B262" s="102"/>
      <c r="C262" s="102"/>
      <c r="D262" s="119"/>
      <c r="E262" s="119"/>
      <c r="F262" s="119"/>
      <c r="G262" s="119"/>
      <c r="H262" s="119"/>
      <c r="I262" s="103"/>
      <c r="J262" s="103"/>
      <c r="K262" s="103"/>
    </row>
    <row r="263" spans="2:11">
      <c r="B263" s="102"/>
      <c r="C263" s="102"/>
      <c r="D263" s="119"/>
      <c r="E263" s="119"/>
      <c r="F263" s="119"/>
      <c r="G263" s="119"/>
      <c r="H263" s="119"/>
      <c r="I263" s="103"/>
      <c r="J263" s="103"/>
      <c r="K263" s="103"/>
    </row>
    <row r="264" spans="2:11">
      <c r="B264" s="102"/>
      <c r="C264" s="102"/>
      <c r="D264" s="119"/>
      <c r="E264" s="119"/>
      <c r="F264" s="119"/>
      <c r="G264" s="119"/>
      <c r="H264" s="119"/>
      <c r="I264" s="103"/>
      <c r="J264" s="103"/>
      <c r="K264" s="103"/>
    </row>
    <row r="265" spans="2:11">
      <c r="B265" s="102"/>
      <c r="C265" s="102"/>
      <c r="D265" s="119"/>
      <c r="E265" s="119"/>
      <c r="F265" s="119"/>
      <c r="G265" s="119"/>
      <c r="H265" s="119"/>
      <c r="I265" s="103"/>
      <c r="J265" s="103"/>
      <c r="K265" s="103"/>
    </row>
    <row r="266" spans="2:11">
      <c r="B266" s="102"/>
      <c r="C266" s="102"/>
      <c r="D266" s="119"/>
      <c r="E266" s="119"/>
      <c r="F266" s="119"/>
      <c r="G266" s="119"/>
      <c r="H266" s="119"/>
      <c r="I266" s="103"/>
      <c r="J266" s="103"/>
      <c r="K266" s="103"/>
    </row>
    <row r="267" spans="2:11">
      <c r="B267" s="102"/>
      <c r="C267" s="102"/>
      <c r="D267" s="119"/>
      <c r="E267" s="119"/>
      <c r="F267" s="119"/>
      <c r="G267" s="119"/>
      <c r="H267" s="119"/>
      <c r="I267" s="103"/>
      <c r="J267" s="103"/>
      <c r="K267" s="103"/>
    </row>
    <row r="268" spans="2:11">
      <c r="B268" s="102"/>
      <c r="C268" s="102"/>
      <c r="D268" s="119"/>
      <c r="E268" s="119"/>
      <c r="F268" s="119"/>
      <c r="G268" s="119"/>
      <c r="H268" s="119"/>
      <c r="I268" s="103"/>
      <c r="J268" s="103"/>
      <c r="K268" s="103"/>
    </row>
    <row r="269" spans="2:11">
      <c r="B269" s="102"/>
      <c r="C269" s="102"/>
      <c r="D269" s="119"/>
      <c r="E269" s="119"/>
      <c r="F269" s="119"/>
      <c r="G269" s="119"/>
      <c r="H269" s="119"/>
      <c r="I269" s="103"/>
      <c r="J269" s="103"/>
      <c r="K269" s="103"/>
    </row>
    <row r="270" spans="2:11">
      <c r="B270" s="102"/>
      <c r="C270" s="102"/>
      <c r="D270" s="119"/>
      <c r="E270" s="119"/>
      <c r="F270" s="119"/>
      <c r="G270" s="119"/>
      <c r="H270" s="119"/>
      <c r="I270" s="103"/>
      <c r="J270" s="103"/>
      <c r="K270" s="103"/>
    </row>
    <row r="271" spans="2:11">
      <c r="B271" s="102"/>
      <c r="C271" s="102"/>
      <c r="D271" s="119"/>
      <c r="E271" s="119"/>
      <c r="F271" s="119"/>
      <c r="G271" s="119"/>
      <c r="H271" s="119"/>
      <c r="I271" s="103"/>
      <c r="J271" s="103"/>
      <c r="K271" s="103"/>
    </row>
    <row r="272" spans="2:11">
      <c r="B272" s="102"/>
      <c r="C272" s="102"/>
      <c r="D272" s="119"/>
      <c r="E272" s="119"/>
      <c r="F272" s="119"/>
      <c r="G272" s="119"/>
      <c r="H272" s="119"/>
      <c r="I272" s="103"/>
      <c r="J272" s="103"/>
      <c r="K272" s="103"/>
    </row>
    <row r="273" spans="2:11">
      <c r="B273" s="102"/>
      <c r="C273" s="102"/>
      <c r="D273" s="119"/>
      <c r="E273" s="119"/>
      <c r="F273" s="119"/>
      <c r="G273" s="119"/>
      <c r="H273" s="119"/>
      <c r="I273" s="103"/>
      <c r="J273" s="103"/>
      <c r="K273" s="103"/>
    </row>
    <row r="274" spans="2:11">
      <c r="B274" s="102"/>
      <c r="C274" s="102"/>
      <c r="D274" s="119"/>
      <c r="E274" s="119"/>
      <c r="F274" s="119"/>
      <c r="G274" s="119"/>
      <c r="H274" s="119"/>
      <c r="I274" s="103"/>
      <c r="J274" s="103"/>
      <c r="K274" s="103"/>
    </row>
    <row r="275" spans="2:11">
      <c r="B275" s="102"/>
      <c r="C275" s="102"/>
      <c r="D275" s="119"/>
      <c r="E275" s="119"/>
      <c r="F275" s="119"/>
      <c r="G275" s="119"/>
      <c r="H275" s="119"/>
      <c r="I275" s="103"/>
      <c r="J275" s="103"/>
      <c r="K275" s="103"/>
    </row>
    <row r="276" spans="2:11">
      <c r="B276" s="102"/>
      <c r="C276" s="102"/>
      <c r="D276" s="119"/>
      <c r="E276" s="119"/>
      <c r="F276" s="119"/>
      <c r="G276" s="119"/>
      <c r="H276" s="119"/>
      <c r="I276" s="103"/>
      <c r="J276" s="103"/>
      <c r="K276" s="103"/>
    </row>
    <row r="277" spans="2:11">
      <c r="B277" s="102"/>
      <c r="C277" s="102"/>
      <c r="D277" s="119"/>
      <c r="E277" s="119"/>
      <c r="F277" s="119"/>
      <c r="G277" s="119"/>
      <c r="H277" s="119"/>
      <c r="I277" s="103"/>
      <c r="J277" s="103"/>
      <c r="K277" s="103"/>
    </row>
    <row r="278" spans="2:11">
      <c r="B278" s="102"/>
      <c r="C278" s="102"/>
      <c r="D278" s="119"/>
      <c r="E278" s="119"/>
      <c r="F278" s="119"/>
      <c r="G278" s="119"/>
      <c r="H278" s="119"/>
      <c r="I278" s="103"/>
      <c r="J278" s="103"/>
      <c r="K278" s="103"/>
    </row>
    <row r="279" spans="2:11">
      <c r="B279" s="102"/>
      <c r="C279" s="102"/>
      <c r="D279" s="119"/>
      <c r="E279" s="119"/>
      <c r="F279" s="119"/>
      <c r="G279" s="119"/>
      <c r="H279" s="119"/>
      <c r="I279" s="103"/>
      <c r="J279" s="103"/>
      <c r="K279" s="103"/>
    </row>
    <row r="280" spans="2:11">
      <c r="B280" s="102"/>
      <c r="C280" s="102"/>
      <c r="D280" s="119"/>
      <c r="E280" s="119"/>
      <c r="F280" s="119"/>
      <c r="G280" s="119"/>
      <c r="H280" s="119"/>
      <c r="I280" s="103"/>
      <c r="J280" s="103"/>
      <c r="K280" s="103"/>
    </row>
    <row r="281" spans="2:11">
      <c r="B281" s="102"/>
      <c r="C281" s="102"/>
      <c r="D281" s="119"/>
      <c r="E281" s="119"/>
      <c r="F281" s="119"/>
      <c r="G281" s="119"/>
      <c r="H281" s="119"/>
      <c r="I281" s="103"/>
      <c r="J281" s="103"/>
      <c r="K281" s="103"/>
    </row>
    <row r="282" spans="2:11">
      <c r="B282" s="102"/>
      <c r="C282" s="102"/>
      <c r="D282" s="119"/>
      <c r="E282" s="119"/>
      <c r="F282" s="119"/>
      <c r="G282" s="119"/>
      <c r="H282" s="119"/>
      <c r="I282" s="103"/>
      <c r="J282" s="103"/>
      <c r="K282" s="103"/>
    </row>
    <row r="283" spans="2:11">
      <c r="B283" s="102"/>
      <c r="C283" s="102"/>
      <c r="D283" s="119"/>
      <c r="E283" s="119"/>
      <c r="F283" s="119"/>
      <c r="G283" s="119"/>
      <c r="H283" s="119"/>
      <c r="I283" s="103"/>
      <c r="J283" s="103"/>
      <c r="K283" s="103"/>
    </row>
    <row r="284" spans="2:11">
      <c r="B284" s="102"/>
      <c r="C284" s="102"/>
      <c r="D284" s="119"/>
      <c r="E284" s="119"/>
      <c r="F284" s="119"/>
      <c r="G284" s="119"/>
      <c r="H284" s="119"/>
      <c r="I284" s="103"/>
      <c r="J284" s="103"/>
      <c r="K284" s="103"/>
    </row>
    <row r="285" spans="2:11">
      <c r="B285" s="102"/>
      <c r="C285" s="102"/>
      <c r="D285" s="119"/>
      <c r="E285" s="119"/>
      <c r="F285" s="119"/>
      <c r="G285" s="119"/>
      <c r="H285" s="119"/>
      <c r="I285" s="103"/>
      <c r="J285" s="103"/>
      <c r="K285" s="103"/>
    </row>
    <row r="286" spans="2:11">
      <c r="B286" s="102"/>
      <c r="C286" s="102"/>
      <c r="D286" s="119"/>
      <c r="E286" s="119"/>
      <c r="F286" s="119"/>
      <c r="G286" s="119"/>
      <c r="H286" s="119"/>
      <c r="I286" s="103"/>
      <c r="J286" s="103"/>
      <c r="K286" s="103"/>
    </row>
    <row r="287" spans="2:11">
      <c r="B287" s="102"/>
      <c r="C287" s="102"/>
      <c r="D287" s="119"/>
      <c r="E287" s="119"/>
      <c r="F287" s="119"/>
      <c r="G287" s="119"/>
      <c r="H287" s="119"/>
      <c r="I287" s="103"/>
      <c r="J287" s="103"/>
      <c r="K287" s="103"/>
    </row>
    <row r="288" spans="2:11">
      <c r="B288" s="102"/>
      <c r="C288" s="102"/>
      <c r="D288" s="119"/>
      <c r="E288" s="119"/>
      <c r="F288" s="119"/>
      <c r="G288" s="119"/>
      <c r="H288" s="119"/>
      <c r="I288" s="103"/>
      <c r="J288" s="103"/>
      <c r="K288" s="103"/>
    </row>
    <row r="289" spans="2:11">
      <c r="B289" s="102"/>
      <c r="C289" s="102"/>
      <c r="D289" s="119"/>
      <c r="E289" s="119"/>
      <c r="F289" s="119"/>
      <c r="G289" s="119"/>
      <c r="H289" s="119"/>
      <c r="I289" s="103"/>
      <c r="J289" s="103"/>
      <c r="K289" s="103"/>
    </row>
    <row r="290" spans="2:11">
      <c r="B290" s="102"/>
      <c r="C290" s="102"/>
      <c r="D290" s="119"/>
      <c r="E290" s="119"/>
      <c r="F290" s="119"/>
      <c r="G290" s="119"/>
      <c r="H290" s="119"/>
      <c r="I290" s="103"/>
      <c r="J290" s="103"/>
      <c r="K290" s="103"/>
    </row>
    <row r="291" spans="2:11">
      <c r="B291" s="102"/>
      <c r="C291" s="102"/>
      <c r="D291" s="119"/>
      <c r="E291" s="119"/>
      <c r="F291" s="119"/>
      <c r="G291" s="119"/>
      <c r="H291" s="119"/>
      <c r="I291" s="103"/>
      <c r="J291" s="103"/>
      <c r="K291" s="103"/>
    </row>
    <row r="292" spans="2:11">
      <c r="B292" s="102"/>
      <c r="C292" s="102"/>
      <c r="D292" s="119"/>
      <c r="E292" s="119"/>
      <c r="F292" s="119"/>
      <c r="G292" s="119"/>
      <c r="H292" s="119"/>
      <c r="I292" s="103"/>
      <c r="J292" s="103"/>
      <c r="K292" s="103"/>
    </row>
    <row r="293" spans="2:11">
      <c r="B293" s="102"/>
      <c r="C293" s="102"/>
      <c r="D293" s="119"/>
      <c r="E293" s="119"/>
      <c r="F293" s="119"/>
      <c r="G293" s="119"/>
      <c r="H293" s="119"/>
      <c r="I293" s="103"/>
      <c r="J293" s="103"/>
      <c r="K293" s="103"/>
    </row>
    <row r="294" spans="2:11">
      <c r="B294" s="102"/>
      <c r="C294" s="102"/>
      <c r="D294" s="119"/>
      <c r="E294" s="119"/>
      <c r="F294" s="119"/>
      <c r="G294" s="119"/>
      <c r="H294" s="119"/>
      <c r="I294" s="103"/>
      <c r="J294" s="103"/>
      <c r="K294" s="103"/>
    </row>
    <row r="295" spans="2:11">
      <c r="B295" s="102"/>
      <c r="C295" s="102"/>
      <c r="D295" s="119"/>
      <c r="E295" s="119"/>
      <c r="F295" s="119"/>
      <c r="G295" s="119"/>
      <c r="H295" s="119"/>
      <c r="I295" s="103"/>
      <c r="J295" s="103"/>
      <c r="K295" s="103"/>
    </row>
    <row r="296" spans="2:11">
      <c r="B296" s="102"/>
      <c r="C296" s="102"/>
      <c r="D296" s="119"/>
      <c r="E296" s="119"/>
      <c r="F296" s="119"/>
      <c r="G296" s="119"/>
      <c r="H296" s="119"/>
      <c r="I296" s="103"/>
      <c r="J296" s="103"/>
      <c r="K296" s="103"/>
    </row>
    <row r="297" spans="2:11">
      <c r="B297" s="102"/>
      <c r="C297" s="102"/>
      <c r="D297" s="119"/>
      <c r="E297" s="119"/>
      <c r="F297" s="119"/>
      <c r="G297" s="119"/>
      <c r="H297" s="119"/>
      <c r="I297" s="103"/>
      <c r="J297" s="103"/>
      <c r="K297" s="103"/>
    </row>
    <row r="298" spans="2:11">
      <c r="B298" s="102"/>
      <c r="C298" s="102"/>
      <c r="D298" s="119"/>
      <c r="E298" s="119"/>
      <c r="F298" s="119"/>
      <c r="G298" s="119"/>
      <c r="H298" s="119"/>
      <c r="I298" s="103"/>
      <c r="J298" s="103"/>
      <c r="K298" s="103"/>
    </row>
    <row r="299" spans="2:11">
      <c r="B299" s="102"/>
      <c r="C299" s="102"/>
      <c r="D299" s="119"/>
      <c r="E299" s="119"/>
      <c r="F299" s="119"/>
      <c r="G299" s="119"/>
      <c r="H299" s="119"/>
      <c r="I299" s="103"/>
      <c r="J299" s="103"/>
      <c r="K299" s="103"/>
    </row>
    <row r="300" spans="2:11">
      <c r="B300" s="102"/>
      <c r="C300" s="102"/>
      <c r="D300" s="119"/>
      <c r="E300" s="119"/>
      <c r="F300" s="119"/>
      <c r="G300" s="119"/>
      <c r="H300" s="119"/>
      <c r="I300" s="103"/>
      <c r="J300" s="103"/>
      <c r="K300" s="103"/>
    </row>
    <row r="301" spans="2:11">
      <c r="B301" s="102"/>
      <c r="C301" s="102"/>
      <c r="D301" s="119"/>
      <c r="E301" s="119"/>
      <c r="F301" s="119"/>
      <c r="G301" s="119"/>
      <c r="H301" s="119"/>
      <c r="I301" s="103"/>
      <c r="J301" s="103"/>
      <c r="K301" s="103"/>
    </row>
    <row r="302" spans="2:11">
      <c r="B302" s="102"/>
      <c r="C302" s="102"/>
      <c r="D302" s="119"/>
      <c r="E302" s="119"/>
      <c r="F302" s="119"/>
      <c r="G302" s="119"/>
      <c r="H302" s="119"/>
      <c r="I302" s="103"/>
      <c r="J302" s="103"/>
      <c r="K302" s="103"/>
    </row>
    <row r="303" spans="2:11">
      <c r="B303" s="102"/>
      <c r="C303" s="102"/>
      <c r="D303" s="119"/>
      <c r="E303" s="119"/>
      <c r="F303" s="119"/>
      <c r="G303" s="119"/>
      <c r="H303" s="119"/>
      <c r="I303" s="103"/>
      <c r="J303" s="103"/>
      <c r="K303" s="103"/>
    </row>
    <row r="304" spans="2:11">
      <c r="B304" s="102"/>
      <c r="C304" s="102"/>
      <c r="D304" s="119"/>
      <c r="E304" s="119"/>
      <c r="F304" s="119"/>
      <c r="G304" s="119"/>
      <c r="H304" s="119"/>
      <c r="I304" s="103"/>
      <c r="J304" s="103"/>
      <c r="K304" s="103"/>
    </row>
    <row r="305" spans="2:11">
      <c r="B305" s="102"/>
      <c r="C305" s="102"/>
      <c r="D305" s="119"/>
      <c r="E305" s="119"/>
      <c r="F305" s="119"/>
      <c r="G305" s="119"/>
      <c r="H305" s="119"/>
      <c r="I305" s="103"/>
      <c r="J305" s="103"/>
      <c r="K305" s="103"/>
    </row>
    <row r="306" spans="2:11">
      <c r="B306" s="102"/>
      <c r="C306" s="102"/>
      <c r="D306" s="119"/>
      <c r="E306" s="119"/>
      <c r="F306" s="119"/>
      <c r="G306" s="119"/>
      <c r="H306" s="119"/>
      <c r="I306" s="103"/>
      <c r="J306" s="103"/>
      <c r="K306" s="103"/>
    </row>
    <row r="307" spans="2:11">
      <c r="B307" s="102"/>
      <c r="C307" s="102"/>
      <c r="D307" s="119"/>
      <c r="E307" s="119"/>
      <c r="F307" s="119"/>
      <c r="G307" s="119"/>
      <c r="H307" s="119"/>
      <c r="I307" s="103"/>
      <c r="J307" s="103"/>
      <c r="K307" s="103"/>
    </row>
    <row r="308" spans="2:11">
      <c r="B308" s="102"/>
      <c r="C308" s="102"/>
      <c r="D308" s="119"/>
      <c r="E308" s="119"/>
      <c r="F308" s="119"/>
      <c r="G308" s="119"/>
      <c r="H308" s="119"/>
      <c r="I308" s="103"/>
      <c r="J308" s="103"/>
      <c r="K308" s="103"/>
    </row>
    <row r="309" spans="2:11">
      <c r="B309" s="102"/>
      <c r="C309" s="102"/>
      <c r="D309" s="119"/>
      <c r="E309" s="119"/>
      <c r="F309" s="119"/>
      <c r="G309" s="119"/>
      <c r="H309" s="119"/>
      <c r="I309" s="103"/>
      <c r="J309" s="103"/>
      <c r="K309" s="103"/>
    </row>
    <row r="310" spans="2:11">
      <c r="B310" s="102"/>
      <c r="C310" s="102"/>
      <c r="D310" s="119"/>
      <c r="E310" s="119"/>
      <c r="F310" s="119"/>
      <c r="G310" s="119"/>
      <c r="H310" s="119"/>
      <c r="I310" s="103"/>
      <c r="J310" s="103"/>
      <c r="K310" s="103"/>
    </row>
    <row r="311" spans="2:11">
      <c r="B311" s="102"/>
      <c r="C311" s="102"/>
      <c r="D311" s="119"/>
      <c r="E311" s="119"/>
      <c r="F311" s="119"/>
      <c r="G311" s="119"/>
      <c r="H311" s="119"/>
      <c r="I311" s="103"/>
      <c r="J311" s="103"/>
      <c r="K311" s="103"/>
    </row>
    <row r="312" spans="2:11">
      <c r="B312" s="102"/>
      <c r="C312" s="102"/>
      <c r="D312" s="119"/>
      <c r="E312" s="119"/>
      <c r="F312" s="119"/>
      <c r="G312" s="119"/>
      <c r="H312" s="119"/>
      <c r="I312" s="103"/>
      <c r="J312" s="103"/>
      <c r="K312" s="10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11.28515625" style="1" customWidth="1"/>
    <col min="12" max="16384" width="9.140625" style="1"/>
  </cols>
  <sheetData>
    <row r="1" spans="2:15">
      <c r="B1" s="46" t="s">
        <v>144</v>
      </c>
      <c r="C1" s="46" t="s" vm="1">
        <v>226</v>
      </c>
    </row>
    <row r="2" spans="2:15">
      <c r="B2" s="46" t="s">
        <v>143</v>
      </c>
      <c r="C2" s="46" t="s">
        <v>227</v>
      </c>
    </row>
    <row r="3" spans="2:15">
      <c r="B3" s="46" t="s">
        <v>145</v>
      </c>
      <c r="C3" s="46" t="s">
        <v>228</v>
      </c>
    </row>
    <row r="4" spans="2:15">
      <c r="B4" s="46" t="s">
        <v>146</v>
      </c>
      <c r="C4" s="46">
        <v>414</v>
      </c>
    </row>
    <row r="6" spans="2:15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5" s="3" customFormat="1" ht="63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2" t="s">
        <v>2671</v>
      </c>
      <c r="C10" s="95"/>
      <c r="D10" s="95"/>
      <c r="E10" s="95"/>
      <c r="F10" s="95"/>
      <c r="G10" s="95"/>
      <c r="H10" s="95"/>
      <c r="I10" s="113">
        <f>I11</f>
        <v>-97.804930725000006</v>
      </c>
      <c r="J10" s="114">
        <f>IFERROR(I10/$I$10,0)</f>
        <v>1</v>
      </c>
      <c r="K10" s="114">
        <f>I10/'סכום נכסי הקרן'!$C$42</f>
        <v>-4.9110523578233919E-5</v>
      </c>
      <c r="O10" s="1"/>
    </row>
    <row r="11" spans="2:15" ht="21" customHeight="1">
      <c r="B11" s="129" t="s">
        <v>195</v>
      </c>
      <c r="C11" s="129"/>
      <c r="D11" s="129"/>
      <c r="E11" s="129"/>
      <c r="F11" s="129"/>
      <c r="G11" s="129"/>
      <c r="H11" s="130"/>
      <c r="I11" s="98">
        <f>SUM(I12:I13)</f>
        <v>-97.804930725000006</v>
      </c>
      <c r="J11" s="114">
        <f t="shared" ref="J11" si="0">IFERROR(I11/$I$10,0)</f>
        <v>1</v>
      </c>
      <c r="K11" s="114">
        <f>I11/'סכום נכסי הקרן'!$C$42</f>
        <v>-4.9110523578233919E-5</v>
      </c>
    </row>
    <row r="12" spans="2:15">
      <c r="B12" s="131" t="s">
        <v>452</v>
      </c>
      <c r="C12" s="131" t="s">
        <v>453</v>
      </c>
      <c r="D12" s="131" t="s">
        <v>455</v>
      </c>
      <c r="E12" s="131"/>
      <c r="F12" s="132">
        <v>0</v>
      </c>
      <c r="G12" s="131" t="s">
        <v>131</v>
      </c>
      <c r="H12" s="132">
        <v>0</v>
      </c>
      <c r="I12" s="98">
        <v>-85.963092764999999</v>
      </c>
      <c r="J12" s="114">
        <f>IFERROR(#REF!/$I$10,0)</f>
        <v>0</v>
      </c>
      <c r="K12" s="114">
        <f>I12/'סכום נכסי הקרן'!$C$42</f>
        <v>-4.3164413724331096E-5</v>
      </c>
    </row>
    <row r="13" spans="2:15">
      <c r="B13" s="131" t="s">
        <v>978</v>
      </c>
      <c r="C13" s="131" t="s">
        <v>979</v>
      </c>
      <c r="D13" s="131" t="s">
        <v>455</v>
      </c>
      <c r="E13" s="131"/>
      <c r="F13" s="132">
        <v>0</v>
      </c>
      <c r="G13" s="131" t="s">
        <v>131</v>
      </c>
      <c r="H13" s="132">
        <v>0</v>
      </c>
      <c r="I13" s="98">
        <v>-11.841837960000001</v>
      </c>
      <c r="J13" s="114">
        <f>IFERROR(#REF!/$I$10,0)</f>
        <v>0</v>
      </c>
      <c r="K13" s="114">
        <f>I13/'סכום נכסי הקרן'!$C$42</f>
        <v>-5.9461098539028234E-6</v>
      </c>
    </row>
    <row r="14" spans="2:15"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2:15"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2:15"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2:11"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2:11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2:11"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2:11"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2:11"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2:11"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2:11"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2:11"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2:11"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2:11"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2:11"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2:11"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2:11"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2:11"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2:11"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2:11"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2:11"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2:11"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2:11"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2:11"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2:11"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2:11"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2:11"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2:11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>
      <c r="B41" s="95"/>
      <c r="C41" s="95"/>
      <c r="D41" s="95"/>
      <c r="E41" s="95"/>
      <c r="F41" s="95"/>
      <c r="G41" s="95"/>
      <c r="H41" s="95"/>
      <c r="I41" s="95"/>
      <c r="J41" s="95"/>
      <c r="K41" s="95"/>
    </row>
    <row r="42" spans="2:11">
      <c r="B42" s="95"/>
      <c r="C42" s="95"/>
      <c r="D42" s="95"/>
      <c r="E42" s="95"/>
      <c r="F42" s="95"/>
      <c r="G42" s="95"/>
      <c r="H42" s="95"/>
      <c r="I42" s="95"/>
      <c r="J42" s="95"/>
      <c r="K42" s="95"/>
    </row>
    <row r="43" spans="2:11">
      <c r="B43" s="95"/>
      <c r="C43" s="95"/>
      <c r="D43" s="95"/>
      <c r="E43" s="95"/>
      <c r="F43" s="95"/>
      <c r="G43" s="95"/>
      <c r="H43" s="95"/>
      <c r="I43" s="95"/>
      <c r="J43" s="95"/>
      <c r="K43" s="95"/>
    </row>
    <row r="44" spans="2:11"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2:11"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2:11"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2:11">
      <c r="B47" s="95"/>
      <c r="C47" s="95"/>
      <c r="D47" s="95"/>
      <c r="E47" s="95"/>
      <c r="F47" s="95"/>
      <c r="G47" s="95"/>
      <c r="H47" s="95"/>
      <c r="I47" s="95"/>
      <c r="J47" s="95"/>
      <c r="K47" s="95"/>
    </row>
    <row r="48" spans="2:11">
      <c r="B48" s="95"/>
      <c r="C48" s="95"/>
      <c r="D48" s="95"/>
      <c r="E48" s="95"/>
      <c r="F48" s="95"/>
      <c r="G48" s="95"/>
      <c r="H48" s="95"/>
      <c r="I48" s="95"/>
      <c r="J48" s="95"/>
      <c r="K48" s="95"/>
    </row>
    <row r="49" spans="2:11">
      <c r="B49" s="95"/>
      <c r="C49" s="95"/>
      <c r="D49" s="95"/>
      <c r="E49" s="95"/>
      <c r="F49" s="95"/>
      <c r="G49" s="95"/>
      <c r="H49" s="95"/>
      <c r="I49" s="95"/>
      <c r="J49" s="95"/>
      <c r="K49" s="95"/>
    </row>
    <row r="50" spans="2:11"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2:11">
      <c r="B51" s="95"/>
      <c r="C51" s="95"/>
      <c r="D51" s="95"/>
      <c r="E51" s="95"/>
      <c r="F51" s="95"/>
      <c r="G51" s="95"/>
      <c r="H51" s="95"/>
      <c r="I51" s="95"/>
      <c r="J51" s="95"/>
      <c r="K51" s="95"/>
    </row>
    <row r="52" spans="2:11"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2:11"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2:11"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2:11">
      <c r="B55" s="95"/>
      <c r="C55" s="95"/>
      <c r="D55" s="95"/>
      <c r="E55" s="95"/>
      <c r="F55" s="95"/>
      <c r="G55" s="95"/>
      <c r="H55" s="95"/>
      <c r="I55" s="95"/>
      <c r="J55" s="95"/>
      <c r="K55" s="95"/>
    </row>
    <row r="56" spans="2:11">
      <c r="B56" s="95"/>
      <c r="C56" s="95"/>
      <c r="D56" s="95"/>
      <c r="E56" s="95"/>
      <c r="F56" s="95"/>
      <c r="G56" s="95"/>
      <c r="H56" s="95"/>
      <c r="I56" s="95"/>
      <c r="J56" s="95"/>
      <c r="K56" s="95"/>
    </row>
    <row r="57" spans="2:11"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2:11"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2:11"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2:11"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2:11"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2:11"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2:11">
      <c r="B63" s="95"/>
      <c r="C63" s="95"/>
      <c r="D63" s="95"/>
      <c r="E63" s="95"/>
      <c r="F63" s="95"/>
      <c r="G63" s="95"/>
      <c r="H63" s="95"/>
      <c r="I63" s="95"/>
      <c r="J63" s="95"/>
      <c r="K63" s="95"/>
    </row>
    <row r="64" spans="2:11">
      <c r="B64" s="95"/>
      <c r="C64" s="95"/>
      <c r="D64" s="95"/>
      <c r="E64" s="95"/>
      <c r="F64" s="95"/>
      <c r="G64" s="95"/>
      <c r="H64" s="95"/>
      <c r="I64" s="95"/>
      <c r="J64" s="95"/>
      <c r="K64" s="95"/>
    </row>
    <row r="65" spans="2:11">
      <c r="B65" s="95"/>
      <c r="C65" s="95"/>
      <c r="D65" s="95"/>
      <c r="E65" s="95"/>
      <c r="F65" s="95"/>
      <c r="G65" s="95"/>
      <c r="H65" s="95"/>
      <c r="I65" s="95"/>
      <c r="J65" s="95"/>
      <c r="K65" s="95"/>
    </row>
    <row r="66" spans="2:11"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2:11"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2:11"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2:11"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2:11"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2:11"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2:11"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2:11"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2:11">
      <c r="B74" s="95"/>
      <c r="C74" s="95"/>
      <c r="D74" s="95"/>
      <c r="E74" s="95"/>
      <c r="F74" s="95"/>
      <c r="G74" s="95"/>
      <c r="H74" s="95"/>
      <c r="I74" s="95"/>
      <c r="J74" s="95"/>
      <c r="K74" s="95"/>
    </row>
    <row r="75" spans="2:11">
      <c r="B75" s="95"/>
      <c r="C75" s="95"/>
      <c r="D75" s="95"/>
      <c r="E75" s="95"/>
      <c r="F75" s="95"/>
      <c r="G75" s="95"/>
      <c r="H75" s="95"/>
      <c r="I75" s="95"/>
      <c r="J75" s="95"/>
      <c r="K75" s="95"/>
    </row>
    <row r="76" spans="2:11">
      <c r="B76" s="95"/>
      <c r="C76" s="95"/>
      <c r="D76" s="95"/>
      <c r="E76" s="95"/>
      <c r="F76" s="95"/>
      <c r="G76" s="95"/>
      <c r="H76" s="95"/>
      <c r="I76" s="95"/>
      <c r="J76" s="95"/>
      <c r="K76" s="95"/>
    </row>
    <row r="77" spans="2:11">
      <c r="B77" s="95"/>
      <c r="C77" s="95"/>
      <c r="D77" s="95"/>
      <c r="E77" s="95"/>
      <c r="F77" s="95"/>
      <c r="G77" s="95"/>
      <c r="H77" s="95"/>
      <c r="I77" s="95"/>
      <c r="J77" s="95"/>
      <c r="K77" s="95"/>
    </row>
    <row r="78" spans="2:11">
      <c r="B78" s="95"/>
      <c r="C78" s="95"/>
      <c r="D78" s="95"/>
      <c r="E78" s="95"/>
      <c r="F78" s="95"/>
      <c r="G78" s="95"/>
      <c r="H78" s="95"/>
      <c r="I78" s="95"/>
      <c r="J78" s="95"/>
      <c r="K78" s="95"/>
    </row>
    <row r="79" spans="2:11">
      <c r="B79" s="95"/>
      <c r="C79" s="95"/>
      <c r="D79" s="95"/>
      <c r="E79" s="95"/>
      <c r="F79" s="95"/>
      <c r="G79" s="95"/>
      <c r="H79" s="95"/>
      <c r="I79" s="95"/>
      <c r="J79" s="95"/>
      <c r="K79" s="95"/>
    </row>
    <row r="80" spans="2:11">
      <c r="B80" s="95"/>
      <c r="C80" s="95"/>
      <c r="D80" s="95"/>
      <c r="E80" s="95"/>
      <c r="F80" s="95"/>
      <c r="G80" s="95"/>
      <c r="H80" s="95"/>
      <c r="I80" s="95"/>
      <c r="J80" s="95"/>
      <c r="K80" s="95"/>
    </row>
    <row r="81" spans="2:11">
      <c r="B81" s="95"/>
      <c r="C81" s="95"/>
      <c r="D81" s="95"/>
      <c r="E81" s="95"/>
      <c r="F81" s="95"/>
      <c r="G81" s="95"/>
      <c r="H81" s="95"/>
      <c r="I81" s="95"/>
      <c r="J81" s="95"/>
      <c r="K81" s="95"/>
    </row>
    <row r="82" spans="2:11">
      <c r="B82" s="95"/>
      <c r="C82" s="95"/>
      <c r="D82" s="95"/>
      <c r="E82" s="95"/>
      <c r="F82" s="95"/>
      <c r="G82" s="95"/>
      <c r="H82" s="95"/>
      <c r="I82" s="95"/>
      <c r="J82" s="95"/>
      <c r="K82" s="95"/>
    </row>
    <row r="83" spans="2:11">
      <c r="B83" s="95"/>
      <c r="C83" s="95"/>
      <c r="D83" s="95"/>
      <c r="E83" s="95"/>
      <c r="F83" s="95"/>
      <c r="G83" s="95"/>
      <c r="H83" s="95"/>
      <c r="I83" s="95"/>
      <c r="J83" s="95"/>
      <c r="K83" s="95"/>
    </row>
    <row r="84" spans="2:11">
      <c r="B84" s="95"/>
      <c r="C84" s="95"/>
      <c r="D84" s="95"/>
      <c r="E84" s="95"/>
      <c r="F84" s="95"/>
      <c r="G84" s="95"/>
      <c r="H84" s="95"/>
      <c r="I84" s="95"/>
      <c r="J84" s="95"/>
      <c r="K84" s="95"/>
    </row>
    <row r="85" spans="2:11">
      <c r="B85" s="95"/>
      <c r="C85" s="95"/>
      <c r="D85" s="95"/>
      <c r="E85" s="95"/>
      <c r="F85" s="95"/>
      <c r="G85" s="95"/>
      <c r="H85" s="95"/>
      <c r="I85" s="95"/>
      <c r="J85" s="95"/>
      <c r="K85" s="95"/>
    </row>
    <row r="86" spans="2:11">
      <c r="B86" s="95"/>
      <c r="C86" s="95"/>
      <c r="D86" s="95"/>
      <c r="E86" s="95"/>
      <c r="F86" s="95"/>
      <c r="G86" s="95"/>
      <c r="H86" s="95"/>
      <c r="I86" s="95"/>
      <c r="J86" s="95"/>
      <c r="K86" s="95"/>
    </row>
    <row r="87" spans="2:11"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2:11"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2:11"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0" spans="2:11">
      <c r="B90" s="95"/>
      <c r="C90" s="95"/>
      <c r="D90" s="95"/>
      <c r="E90" s="95"/>
      <c r="F90" s="95"/>
      <c r="G90" s="95"/>
      <c r="H90" s="95"/>
      <c r="I90" s="95"/>
      <c r="J90" s="95"/>
      <c r="K90" s="95"/>
    </row>
    <row r="91" spans="2:11"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2:11">
      <c r="B92" s="95"/>
      <c r="C92" s="95"/>
      <c r="D92" s="95"/>
      <c r="E92" s="95"/>
      <c r="F92" s="95"/>
      <c r="G92" s="95"/>
      <c r="H92" s="95"/>
      <c r="I92" s="95"/>
      <c r="J92" s="95"/>
      <c r="K92" s="95"/>
    </row>
    <row r="93" spans="2:11">
      <c r="B93" s="95"/>
      <c r="C93" s="95"/>
      <c r="D93" s="95"/>
      <c r="E93" s="95"/>
      <c r="F93" s="95"/>
      <c r="G93" s="95"/>
      <c r="H93" s="95"/>
      <c r="I93" s="95"/>
      <c r="J93" s="95"/>
      <c r="K93" s="95"/>
    </row>
    <row r="94" spans="2:11"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2:11"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2:11"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2:11"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2:11"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2:11"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2:11"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2:11"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2:11"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2:11"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2:11"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2:11"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2:11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1"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2:11">
      <c r="B108" s="102"/>
      <c r="C108" s="103"/>
      <c r="D108" s="119"/>
      <c r="E108" s="119"/>
      <c r="F108" s="119"/>
      <c r="G108" s="119"/>
      <c r="H108" s="119"/>
      <c r="I108" s="103"/>
      <c r="J108" s="103"/>
      <c r="K108" s="103"/>
    </row>
    <row r="109" spans="2:11">
      <c r="B109" s="102"/>
      <c r="C109" s="103"/>
      <c r="D109" s="119"/>
      <c r="E109" s="119"/>
      <c r="F109" s="119"/>
      <c r="G109" s="119"/>
      <c r="H109" s="119"/>
      <c r="I109" s="103"/>
      <c r="J109" s="103"/>
      <c r="K109" s="103"/>
    </row>
    <row r="110" spans="2:11">
      <c r="B110" s="102"/>
      <c r="C110" s="103"/>
      <c r="D110" s="119"/>
      <c r="E110" s="119"/>
      <c r="F110" s="119"/>
      <c r="G110" s="119"/>
      <c r="H110" s="119"/>
      <c r="I110" s="103"/>
      <c r="J110" s="103"/>
      <c r="K110" s="103"/>
    </row>
    <row r="111" spans="2:11">
      <c r="B111" s="102"/>
      <c r="C111" s="103"/>
      <c r="D111" s="119"/>
      <c r="E111" s="119"/>
      <c r="F111" s="119"/>
      <c r="G111" s="119"/>
      <c r="H111" s="119"/>
      <c r="I111" s="103"/>
      <c r="J111" s="103"/>
      <c r="K111" s="103"/>
    </row>
    <row r="112" spans="2:11">
      <c r="B112" s="102"/>
      <c r="C112" s="103"/>
      <c r="D112" s="119"/>
      <c r="E112" s="119"/>
      <c r="F112" s="119"/>
      <c r="G112" s="119"/>
      <c r="H112" s="119"/>
      <c r="I112" s="103"/>
      <c r="J112" s="103"/>
      <c r="K112" s="103"/>
    </row>
    <row r="113" spans="2:11">
      <c r="B113" s="102"/>
      <c r="C113" s="103"/>
      <c r="D113" s="119"/>
      <c r="E113" s="119"/>
      <c r="F113" s="119"/>
      <c r="G113" s="119"/>
      <c r="H113" s="119"/>
      <c r="I113" s="103"/>
      <c r="J113" s="103"/>
      <c r="K113" s="103"/>
    </row>
    <row r="114" spans="2:11">
      <c r="B114" s="102"/>
      <c r="C114" s="103"/>
      <c r="D114" s="119"/>
      <c r="E114" s="119"/>
      <c r="F114" s="119"/>
      <c r="G114" s="119"/>
      <c r="H114" s="119"/>
      <c r="I114" s="103"/>
      <c r="J114" s="103"/>
      <c r="K114" s="103"/>
    </row>
    <row r="115" spans="2:11">
      <c r="B115" s="102"/>
      <c r="C115" s="103"/>
      <c r="D115" s="119"/>
      <c r="E115" s="119"/>
      <c r="F115" s="119"/>
      <c r="G115" s="119"/>
      <c r="H115" s="119"/>
      <c r="I115" s="103"/>
      <c r="J115" s="103"/>
      <c r="K115" s="103"/>
    </row>
    <row r="116" spans="2:11">
      <c r="B116" s="102"/>
      <c r="C116" s="103"/>
      <c r="D116" s="119"/>
      <c r="E116" s="119"/>
      <c r="F116" s="119"/>
      <c r="G116" s="119"/>
      <c r="H116" s="119"/>
      <c r="I116" s="103"/>
      <c r="J116" s="103"/>
      <c r="K116" s="103"/>
    </row>
    <row r="117" spans="2:11">
      <c r="B117" s="102"/>
      <c r="C117" s="103"/>
      <c r="D117" s="119"/>
      <c r="E117" s="119"/>
      <c r="F117" s="119"/>
      <c r="G117" s="119"/>
      <c r="H117" s="119"/>
      <c r="I117" s="103"/>
      <c r="J117" s="103"/>
      <c r="K117" s="103"/>
    </row>
    <row r="118" spans="2:11">
      <c r="B118" s="102"/>
      <c r="C118" s="103"/>
      <c r="D118" s="119"/>
      <c r="E118" s="119"/>
      <c r="F118" s="119"/>
      <c r="G118" s="119"/>
      <c r="H118" s="119"/>
      <c r="I118" s="103"/>
      <c r="J118" s="103"/>
      <c r="K118" s="103"/>
    </row>
    <row r="119" spans="2:11">
      <c r="B119" s="102"/>
      <c r="C119" s="103"/>
      <c r="D119" s="119"/>
      <c r="E119" s="119"/>
      <c r="F119" s="119"/>
      <c r="G119" s="119"/>
      <c r="H119" s="119"/>
      <c r="I119" s="103"/>
      <c r="J119" s="103"/>
      <c r="K119" s="103"/>
    </row>
    <row r="120" spans="2:11">
      <c r="B120" s="102"/>
      <c r="C120" s="103"/>
      <c r="D120" s="119"/>
      <c r="E120" s="119"/>
      <c r="F120" s="119"/>
      <c r="G120" s="119"/>
      <c r="H120" s="119"/>
      <c r="I120" s="103"/>
      <c r="J120" s="103"/>
      <c r="K120" s="103"/>
    </row>
    <row r="121" spans="2:11">
      <c r="B121" s="102"/>
      <c r="C121" s="103"/>
      <c r="D121" s="119"/>
      <c r="E121" s="119"/>
      <c r="F121" s="119"/>
      <c r="G121" s="119"/>
      <c r="H121" s="119"/>
      <c r="I121" s="103"/>
      <c r="J121" s="103"/>
      <c r="K121" s="103"/>
    </row>
    <row r="122" spans="2:11">
      <c r="B122" s="102"/>
      <c r="C122" s="103"/>
      <c r="D122" s="119"/>
      <c r="E122" s="119"/>
      <c r="F122" s="119"/>
      <c r="G122" s="119"/>
      <c r="H122" s="119"/>
      <c r="I122" s="103"/>
      <c r="J122" s="103"/>
      <c r="K122" s="103"/>
    </row>
    <row r="123" spans="2:11">
      <c r="B123" s="102"/>
      <c r="C123" s="103"/>
      <c r="D123" s="119"/>
      <c r="E123" s="119"/>
      <c r="F123" s="119"/>
      <c r="G123" s="119"/>
      <c r="H123" s="119"/>
      <c r="I123" s="103"/>
      <c r="J123" s="103"/>
      <c r="K123" s="103"/>
    </row>
    <row r="124" spans="2:11">
      <c r="B124" s="102"/>
      <c r="C124" s="103"/>
      <c r="D124" s="119"/>
      <c r="E124" s="119"/>
      <c r="F124" s="119"/>
      <c r="G124" s="119"/>
      <c r="H124" s="119"/>
      <c r="I124" s="103"/>
      <c r="J124" s="103"/>
      <c r="K124" s="103"/>
    </row>
    <row r="125" spans="2:11">
      <c r="B125" s="102"/>
      <c r="C125" s="103"/>
      <c r="D125" s="119"/>
      <c r="E125" s="119"/>
      <c r="F125" s="119"/>
      <c r="G125" s="119"/>
      <c r="H125" s="119"/>
      <c r="I125" s="103"/>
      <c r="J125" s="103"/>
      <c r="K125" s="103"/>
    </row>
    <row r="126" spans="2:11">
      <c r="B126" s="102"/>
      <c r="C126" s="103"/>
      <c r="D126" s="119"/>
      <c r="E126" s="119"/>
      <c r="F126" s="119"/>
      <c r="G126" s="119"/>
      <c r="H126" s="119"/>
      <c r="I126" s="103"/>
      <c r="J126" s="103"/>
      <c r="K126" s="103"/>
    </row>
    <row r="127" spans="2:11">
      <c r="B127" s="102"/>
      <c r="C127" s="103"/>
      <c r="D127" s="119"/>
      <c r="E127" s="119"/>
      <c r="F127" s="119"/>
      <c r="G127" s="119"/>
      <c r="H127" s="119"/>
      <c r="I127" s="103"/>
      <c r="J127" s="103"/>
      <c r="K127" s="103"/>
    </row>
    <row r="128" spans="2:11">
      <c r="B128" s="102"/>
      <c r="C128" s="103"/>
      <c r="D128" s="119"/>
      <c r="E128" s="119"/>
      <c r="F128" s="119"/>
      <c r="G128" s="119"/>
      <c r="H128" s="119"/>
      <c r="I128" s="103"/>
      <c r="J128" s="103"/>
      <c r="K128" s="103"/>
    </row>
    <row r="129" spans="2:11">
      <c r="B129" s="102"/>
      <c r="C129" s="103"/>
      <c r="D129" s="119"/>
      <c r="E129" s="119"/>
      <c r="F129" s="119"/>
      <c r="G129" s="119"/>
      <c r="H129" s="119"/>
      <c r="I129" s="103"/>
      <c r="J129" s="103"/>
      <c r="K129" s="103"/>
    </row>
    <row r="130" spans="2:11">
      <c r="B130" s="102"/>
      <c r="C130" s="103"/>
      <c r="D130" s="119"/>
      <c r="E130" s="119"/>
      <c r="F130" s="119"/>
      <c r="G130" s="119"/>
      <c r="H130" s="119"/>
      <c r="I130" s="103"/>
      <c r="J130" s="103"/>
      <c r="K130" s="103"/>
    </row>
    <row r="131" spans="2:11">
      <c r="B131" s="102"/>
      <c r="C131" s="103"/>
      <c r="D131" s="119"/>
      <c r="E131" s="119"/>
      <c r="F131" s="119"/>
      <c r="G131" s="119"/>
      <c r="H131" s="119"/>
      <c r="I131" s="103"/>
      <c r="J131" s="103"/>
      <c r="K131" s="103"/>
    </row>
    <row r="132" spans="2:11">
      <c r="B132" s="102"/>
      <c r="C132" s="103"/>
      <c r="D132" s="119"/>
      <c r="E132" s="119"/>
      <c r="F132" s="119"/>
      <c r="G132" s="119"/>
      <c r="H132" s="119"/>
      <c r="I132" s="103"/>
      <c r="J132" s="103"/>
      <c r="K132" s="103"/>
    </row>
    <row r="133" spans="2:11">
      <c r="B133" s="102"/>
      <c r="C133" s="103"/>
      <c r="D133" s="119"/>
      <c r="E133" s="119"/>
      <c r="F133" s="119"/>
      <c r="G133" s="119"/>
      <c r="H133" s="119"/>
      <c r="I133" s="103"/>
      <c r="J133" s="103"/>
      <c r="K133" s="103"/>
    </row>
    <row r="134" spans="2:11">
      <c r="B134" s="102"/>
      <c r="C134" s="103"/>
      <c r="D134" s="119"/>
      <c r="E134" s="119"/>
      <c r="F134" s="119"/>
      <c r="G134" s="119"/>
      <c r="H134" s="119"/>
      <c r="I134" s="103"/>
      <c r="J134" s="103"/>
      <c r="K134" s="103"/>
    </row>
    <row r="135" spans="2:11">
      <c r="B135" s="102"/>
      <c r="C135" s="103"/>
      <c r="D135" s="119"/>
      <c r="E135" s="119"/>
      <c r="F135" s="119"/>
      <c r="G135" s="119"/>
      <c r="H135" s="119"/>
      <c r="I135" s="103"/>
      <c r="J135" s="103"/>
      <c r="K135" s="103"/>
    </row>
    <row r="136" spans="2:11">
      <c r="B136" s="102"/>
      <c r="C136" s="103"/>
      <c r="D136" s="119"/>
      <c r="E136" s="119"/>
      <c r="F136" s="119"/>
      <c r="G136" s="119"/>
      <c r="H136" s="119"/>
      <c r="I136" s="103"/>
      <c r="J136" s="103"/>
      <c r="K136" s="103"/>
    </row>
    <row r="137" spans="2:11">
      <c r="B137" s="102"/>
      <c r="C137" s="103"/>
      <c r="D137" s="119"/>
      <c r="E137" s="119"/>
      <c r="F137" s="119"/>
      <c r="G137" s="119"/>
      <c r="H137" s="119"/>
      <c r="I137" s="103"/>
      <c r="J137" s="103"/>
      <c r="K137" s="103"/>
    </row>
    <row r="138" spans="2:11">
      <c r="B138" s="102"/>
      <c r="C138" s="103"/>
      <c r="D138" s="119"/>
      <c r="E138" s="119"/>
      <c r="F138" s="119"/>
      <c r="G138" s="119"/>
      <c r="H138" s="119"/>
      <c r="I138" s="103"/>
      <c r="J138" s="103"/>
      <c r="K138" s="103"/>
    </row>
    <row r="139" spans="2:11">
      <c r="B139" s="102"/>
      <c r="C139" s="103"/>
      <c r="D139" s="119"/>
      <c r="E139" s="119"/>
      <c r="F139" s="119"/>
      <c r="G139" s="119"/>
      <c r="H139" s="119"/>
      <c r="I139" s="103"/>
      <c r="J139" s="103"/>
      <c r="K139" s="103"/>
    </row>
    <row r="140" spans="2:11">
      <c r="B140" s="102"/>
      <c r="C140" s="103"/>
      <c r="D140" s="119"/>
      <c r="E140" s="119"/>
      <c r="F140" s="119"/>
      <c r="G140" s="119"/>
      <c r="H140" s="119"/>
      <c r="I140" s="103"/>
      <c r="J140" s="103"/>
      <c r="K140" s="103"/>
    </row>
    <row r="141" spans="2:11">
      <c r="B141" s="102"/>
      <c r="C141" s="103"/>
      <c r="D141" s="119"/>
      <c r="E141" s="119"/>
      <c r="F141" s="119"/>
      <c r="G141" s="119"/>
      <c r="H141" s="119"/>
      <c r="I141" s="103"/>
      <c r="J141" s="103"/>
      <c r="K141" s="103"/>
    </row>
    <row r="142" spans="2:11">
      <c r="B142" s="102"/>
      <c r="C142" s="103"/>
      <c r="D142" s="119"/>
      <c r="E142" s="119"/>
      <c r="F142" s="119"/>
      <c r="G142" s="119"/>
      <c r="H142" s="119"/>
      <c r="I142" s="103"/>
      <c r="J142" s="103"/>
      <c r="K142" s="103"/>
    </row>
    <row r="143" spans="2:11">
      <c r="B143" s="102"/>
      <c r="C143" s="103"/>
      <c r="D143" s="119"/>
      <c r="E143" s="119"/>
      <c r="F143" s="119"/>
      <c r="G143" s="119"/>
      <c r="H143" s="119"/>
      <c r="I143" s="103"/>
      <c r="J143" s="103"/>
      <c r="K143" s="103"/>
    </row>
    <row r="144" spans="2:11">
      <c r="B144" s="102"/>
      <c r="C144" s="103"/>
      <c r="D144" s="119"/>
      <c r="E144" s="119"/>
      <c r="F144" s="119"/>
      <c r="G144" s="119"/>
      <c r="H144" s="119"/>
      <c r="I144" s="103"/>
      <c r="J144" s="103"/>
      <c r="K144" s="103"/>
    </row>
    <row r="145" spans="2:11">
      <c r="B145" s="102"/>
      <c r="C145" s="103"/>
      <c r="D145" s="119"/>
      <c r="E145" s="119"/>
      <c r="F145" s="119"/>
      <c r="G145" s="119"/>
      <c r="H145" s="119"/>
      <c r="I145" s="103"/>
      <c r="J145" s="103"/>
      <c r="K145" s="103"/>
    </row>
    <row r="146" spans="2:11">
      <c r="B146" s="102"/>
      <c r="C146" s="103"/>
      <c r="D146" s="119"/>
      <c r="E146" s="119"/>
      <c r="F146" s="119"/>
      <c r="G146" s="119"/>
      <c r="H146" s="119"/>
      <c r="I146" s="103"/>
      <c r="J146" s="103"/>
      <c r="K146" s="103"/>
    </row>
    <row r="147" spans="2:11">
      <c r="B147" s="102"/>
      <c r="C147" s="103"/>
      <c r="D147" s="119"/>
      <c r="E147" s="119"/>
      <c r="F147" s="119"/>
      <c r="G147" s="119"/>
      <c r="H147" s="119"/>
      <c r="I147" s="103"/>
      <c r="J147" s="103"/>
      <c r="K147" s="103"/>
    </row>
    <row r="148" spans="2:11">
      <c r="B148" s="102"/>
      <c r="C148" s="103"/>
      <c r="D148" s="119"/>
      <c r="E148" s="119"/>
      <c r="F148" s="119"/>
      <c r="G148" s="119"/>
      <c r="H148" s="119"/>
      <c r="I148" s="103"/>
      <c r="J148" s="103"/>
      <c r="K148" s="103"/>
    </row>
    <row r="149" spans="2:11">
      <c r="B149" s="102"/>
      <c r="C149" s="103"/>
      <c r="D149" s="119"/>
      <c r="E149" s="119"/>
      <c r="F149" s="119"/>
      <c r="G149" s="119"/>
      <c r="H149" s="119"/>
      <c r="I149" s="103"/>
      <c r="J149" s="103"/>
      <c r="K149" s="103"/>
    </row>
    <row r="150" spans="2:11">
      <c r="B150" s="102"/>
      <c r="C150" s="103"/>
      <c r="D150" s="119"/>
      <c r="E150" s="119"/>
      <c r="F150" s="119"/>
      <c r="G150" s="119"/>
      <c r="H150" s="119"/>
      <c r="I150" s="103"/>
      <c r="J150" s="103"/>
      <c r="K150" s="103"/>
    </row>
    <row r="151" spans="2:11">
      <c r="B151" s="102"/>
      <c r="C151" s="103"/>
      <c r="D151" s="119"/>
      <c r="E151" s="119"/>
      <c r="F151" s="119"/>
      <c r="G151" s="119"/>
      <c r="H151" s="119"/>
      <c r="I151" s="103"/>
      <c r="J151" s="103"/>
      <c r="K151" s="103"/>
    </row>
    <row r="152" spans="2:11">
      <c r="B152" s="102"/>
      <c r="C152" s="103"/>
      <c r="D152" s="119"/>
      <c r="E152" s="119"/>
      <c r="F152" s="119"/>
      <c r="G152" s="119"/>
      <c r="H152" s="119"/>
      <c r="I152" s="103"/>
      <c r="J152" s="103"/>
      <c r="K152" s="103"/>
    </row>
    <row r="153" spans="2:11">
      <c r="B153" s="102"/>
      <c r="C153" s="103"/>
      <c r="D153" s="119"/>
      <c r="E153" s="119"/>
      <c r="F153" s="119"/>
      <c r="G153" s="119"/>
      <c r="H153" s="119"/>
      <c r="I153" s="103"/>
      <c r="J153" s="103"/>
      <c r="K153" s="103"/>
    </row>
    <row r="154" spans="2:11">
      <c r="B154" s="102"/>
      <c r="C154" s="103"/>
      <c r="D154" s="119"/>
      <c r="E154" s="119"/>
      <c r="F154" s="119"/>
      <c r="G154" s="119"/>
      <c r="H154" s="119"/>
      <c r="I154" s="103"/>
      <c r="J154" s="103"/>
      <c r="K154" s="103"/>
    </row>
    <row r="155" spans="2:11">
      <c r="B155" s="102"/>
      <c r="C155" s="103"/>
      <c r="D155" s="119"/>
      <c r="E155" s="119"/>
      <c r="F155" s="119"/>
      <c r="G155" s="119"/>
      <c r="H155" s="119"/>
      <c r="I155" s="103"/>
      <c r="J155" s="103"/>
      <c r="K155" s="103"/>
    </row>
    <row r="156" spans="2:11">
      <c r="B156" s="102"/>
      <c r="C156" s="103"/>
      <c r="D156" s="119"/>
      <c r="E156" s="119"/>
      <c r="F156" s="119"/>
      <c r="G156" s="119"/>
      <c r="H156" s="119"/>
      <c r="I156" s="103"/>
      <c r="J156" s="103"/>
      <c r="K156" s="103"/>
    </row>
    <row r="157" spans="2:11">
      <c r="B157" s="102"/>
      <c r="C157" s="103"/>
      <c r="D157" s="119"/>
      <c r="E157" s="119"/>
      <c r="F157" s="119"/>
      <c r="G157" s="119"/>
      <c r="H157" s="119"/>
      <c r="I157" s="103"/>
      <c r="J157" s="103"/>
      <c r="K157" s="103"/>
    </row>
    <row r="158" spans="2:11">
      <c r="B158" s="102"/>
      <c r="C158" s="103"/>
      <c r="D158" s="119"/>
      <c r="E158" s="119"/>
      <c r="F158" s="119"/>
      <c r="G158" s="119"/>
      <c r="H158" s="119"/>
      <c r="I158" s="103"/>
      <c r="J158" s="103"/>
      <c r="K158" s="103"/>
    </row>
    <row r="159" spans="2:11">
      <c r="B159" s="102"/>
      <c r="C159" s="103"/>
      <c r="D159" s="119"/>
      <c r="E159" s="119"/>
      <c r="F159" s="119"/>
      <c r="G159" s="119"/>
      <c r="H159" s="119"/>
      <c r="I159" s="103"/>
      <c r="J159" s="103"/>
      <c r="K159" s="103"/>
    </row>
    <row r="160" spans="2:11">
      <c r="B160" s="102"/>
      <c r="C160" s="103"/>
      <c r="D160" s="119"/>
      <c r="E160" s="119"/>
      <c r="F160" s="119"/>
      <c r="G160" s="119"/>
      <c r="H160" s="119"/>
      <c r="I160" s="103"/>
      <c r="J160" s="103"/>
      <c r="K160" s="103"/>
    </row>
    <row r="161" spans="2:11">
      <c r="B161" s="102"/>
      <c r="C161" s="103"/>
      <c r="D161" s="119"/>
      <c r="E161" s="119"/>
      <c r="F161" s="119"/>
      <c r="G161" s="119"/>
      <c r="H161" s="119"/>
      <c r="I161" s="103"/>
      <c r="J161" s="103"/>
      <c r="K161" s="103"/>
    </row>
    <row r="162" spans="2:11">
      <c r="B162" s="102"/>
      <c r="C162" s="103"/>
      <c r="D162" s="119"/>
      <c r="E162" s="119"/>
      <c r="F162" s="119"/>
      <c r="G162" s="119"/>
      <c r="H162" s="119"/>
      <c r="I162" s="103"/>
      <c r="J162" s="103"/>
      <c r="K162" s="103"/>
    </row>
    <row r="163" spans="2:11">
      <c r="B163" s="102"/>
      <c r="C163" s="103"/>
      <c r="D163" s="119"/>
      <c r="E163" s="119"/>
      <c r="F163" s="119"/>
      <c r="G163" s="119"/>
      <c r="H163" s="119"/>
      <c r="I163" s="103"/>
      <c r="J163" s="103"/>
      <c r="K163" s="103"/>
    </row>
    <row r="164" spans="2:11">
      <c r="B164" s="102"/>
      <c r="C164" s="103"/>
      <c r="D164" s="119"/>
      <c r="E164" s="119"/>
      <c r="F164" s="119"/>
      <c r="G164" s="119"/>
      <c r="H164" s="119"/>
      <c r="I164" s="103"/>
      <c r="J164" s="103"/>
      <c r="K164" s="103"/>
    </row>
    <row r="165" spans="2:11">
      <c r="B165" s="102"/>
      <c r="C165" s="103"/>
      <c r="D165" s="119"/>
      <c r="E165" s="119"/>
      <c r="F165" s="119"/>
      <c r="G165" s="119"/>
      <c r="H165" s="119"/>
      <c r="I165" s="103"/>
      <c r="J165" s="103"/>
      <c r="K165" s="103"/>
    </row>
    <row r="166" spans="2:11">
      <c r="B166" s="102"/>
      <c r="C166" s="103"/>
      <c r="D166" s="119"/>
      <c r="E166" s="119"/>
      <c r="F166" s="119"/>
      <c r="G166" s="119"/>
      <c r="H166" s="119"/>
      <c r="I166" s="103"/>
      <c r="J166" s="103"/>
      <c r="K166" s="103"/>
    </row>
    <row r="167" spans="2:11">
      <c r="B167" s="102"/>
      <c r="C167" s="103"/>
      <c r="D167" s="119"/>
      <c r="E167" s="119"/>
      <c r="F167" s="119"/>
      <c r="G167" s="119"/>
      <c r="H167" s="119"/>
      <c r="I167" s="103"/>
      <c r="J167" s="103"/>
      <c r="K167" s="103"/>
    </row>
    <row r="168" spans="2:11">
      <c r="B168" s="102"/>
      <c r="C168" s="103"/>
      <c r="D168" s="119"/>
      <c r="E168" s="119"/>
      <c r="F168" s="119"/>
      <c r="G168" s="119"/>
      <c r="H168" s="119"/>
      <c r="I168" s="103"/>
      <c r="J168" s="103"/>
      <c r="K168" s="103"/>
    </row>
    <row r="169" spans="2:11">
      <c r="B169" s="102"/>
      <c r="C169" s="103"/>
      <c r="D169" s="119"/>
      <c r="E169" s="119"/>
      <c r="F169" s="119"/>
      <c r="G169" s="119"/>
      <c r="H169" s="119"/>
      <c r="I169" s="103"/>
      <c r="J169" s="103"/>
      <c r="K169" s="103"/>
    </row>
    <row r="170" spans="2:11">
      <c r="B170" s="102"/>
      <c r="C170" s="103"/>
      <c r="D170" s="119"/>
      <c r="E170" s="119"/>
      <c r="F170" s="119"/>
      <c r="G170" s="119"/>
      <c r="H170" s="119"/>
      <c r="I170" s="103"/>
      <c r="J170" s="103"/>
      <c r="K170" s="103"/>
    </row>
    <row r="171" spans="2:11">
      <c r="B171" s="102"/>
      <c r="C171" s="103"/>
      <c r="D171" s="119"/>
      <c r="E171" s="119"/>
      <c r="F171" s="119"/>
      <c r="G171" s="119"/>
      <c r="H171" s="119"/>
      <c r="I171" s="103"/>
      <c r="J171" s="103"/>
      <c r="K171" s="103"/>
    </row>
    <row r="172" spans="2:11">
      <c r="B172" s="102"/>
      <c r="C172" s="103"/>
      <c r="D172" s="119"/>
      <c r="E172" s="119"/>
      <c r="F172" s="119"/>
      <c r="G172" s="119"/>
      <c r="H172" s="119"/>
      <c r="I172" s="103"/>
      <c r="J172" s="103"/>
      <c r="K172" s="103"/>
    </row>
    <row r="173" spans="2:11">
      <c r="B173" s="102"/>
      <c r="C173" s="103"/>
      <c r="D173" s="119"/>
      <c r="E173" s="119"/>
      <c r="F173" s="119"/>
      <c r="G173" s="119"/>
      <c r="H173" s="119"/>
      <c r="I173" s="103"/>
      <c r="J173" s="103"/>
      <c r="K173" s="103"/>
    </row>
    <row r="174" spans="2:11">
      <c r="B174" s="102"/>
      <c r="C174" s="103"/>
      <c r="D174" s="119"/>
      <c r="E174" s="119"/>
      <c r="F174" s="119"/>
      <c r="G174" s="119"/>
      <c r="H174" s="119"/>
      <c r="I174" s="103"/>
      <c r="J174" s="103"/>
      <c r="K174" s="103"/>
    </row>
    <row r="175" spans="2:11">
      <c r="B175" s="102"/>
      <c r="C175" s="103"/>
      <c r="D175" s="119"/>
      <c r="E175" s="119"/>
      <c r="F175" s="119"/>
      <c r="G175" s="119"/>
      <c r="H175" s="119"/>
      <c r="I175" s="103"/>
      <c r="J175" s="103"/>
      <c r="K175" s="103"/>
    </row>
    <row r="176" spans="2:11">
      <c r="B176" s="102"/>
      <c r="C176" s="103"/>
      <c r="D176" s="119"/>
      <c r="E176" s="119"/>
      <c r="F176" s="119"/>
      <c r="G176" s="119"/>
      <c r="H176" s="119"/>
      <c r="I176" s="103"/>
      <c r="J176" s="103"/>
      <c r="K176" s="103"/>
    </row>
    <row r="177" spans="2:11">
      <c r="B177" s="102"/>
      <c r="C177" s="103"/>
      <c r="D177" s="119"/>
      <c r="E177" s="119"/>
      <c r="F177" s="119"/>
      <c r="G177" s="119"/>
      <c r="H177" s="119"/>
      <c r="I177" s="103"/>
      <c r="J177" s="103"/>
      <c r="K177" s="103"/>
    </row>
    <row r="178" spans="2:11">
      <c r="B178" s="102"/>
      <c r="C178" s="103"/>
      <c r="D178" s="119"/>
      <c r="E178" s="119"/>
      <c r="F178" s="119"/>
      <c r="G178" s="119"/>
      <c r="H178" s="119"/>
      <c r="I178" s="103"/>
      <c r="J178" s="103"/>
      <c r="K178" s="103"/>
    </row>
    <row r="179" spans="2:11">
      <c r="B179" s="102"/>
      <c r="C179" s="103"/>
      <c r="D179" s="119"/>
      <c r="E179" s="119"/>
      <c r="F179" s="119"/>
      <c r="G179" s="119"/>
      <c r="H179" s="119"/>
      <c r="I179" s="103"/>
      <c r="J179" s="103"/>
      <c r="K179" s="103"/>
    </row>
    <row r="180" spans="2:11">
      <c r="B180" s="102"/>
      <c r="C180" s="103"/>
      <c r="D180" s="119"/>
      <c r="E180" s="119"/>
      <c r="F180" s="119"/>
      <c r="G180" s="119"/>
      <c r="H180" s="119"/>
      <c r="I180" s="103"/>
      <c r="J180" s="103"/>
      <c r="K180" s="103"/>
    </row>
    <row r="181" spans="2:11">
      <c r="B181" s="102"/>
      <c r="C181" s="103"/>
      <c r="D181" s="119"/>
      <c r="E181" s="119"/>
      <c r="F181" s="119"/>
      <c r="G181" s="119"/>
      <c r="H181" s="119"/>
      <c r="I181" s="103"/>
      <c r="J181" s="103"/>
      <c r="K181" s="103"/>
    </row>
    <row r="182" spans="2:11">
      <c r="B182" s="102"/>
      <c r="C182" s="103"/>
      <c r="D182" s="119"/>
      <c r="E182" s="119"/>
      <c r="F182" s="119"/>
      <c r="G182" s="119"/>
      <c r="H182" s="119"/>
      <c r="I182" s="103"/>
      <c r="J182" s="103"/>
      <c r="K182" s="103"/>
    </row>
    <row r="183" spans="2:11">
      <c r="B183" s="102"/>
      <c r="C183" s="103"/>
      <c r="D183" s="119"/>
      <c r="E183" s="119"/>
      <c r="F183" s="119"/>
      <c r="G183" s="119"/>
      <c r="H183" s="119"/>
      <c r="I183" s="103"/>
      <c r="J183" s="103"/>
      <c r="K183" s="103"/>
    </row>
    <row r="184" spans="2:11">
      <c r="B184" s="102"/>
      <c r="C184" s="103"/>
      <c r="D184" s="119"/>
      <c r="E184" s="119"/>
      <c r="F184" s="119"/>
      <c r="G184" s="119"/>
      <c r="H184" s="119"/>
      <c r="I184" s="103"/>
      <c r="J184" s="103"/>
      <c r="K184" s="103"/>
    </row>
    <row r="185" spans="2:11">
      <c r="B185" s="102"/>
      <c r="C185" s="103"/>
      <c r="D185" s="119"/>
      <c r="E185" s="119"/>
      <c r="F185" s="119"/>
      <c r="G185" s="119"/>
      <c r="H185" s="119"/>
      <c r="I185" s="103"/>
      <c r="J185" s="103"/>
      <c r="K185" s="103"/>
    </row>
    <row r="186" spans="2:11">
      <c r="B186" s="102"/>
      <c r="C186" s="103"/>
      <c r="D186" s="119"/>
      <c r="E186" s="119"/>
      <c r="F186" s="119"/>
      <c r="G186" s="119"/>
      <c r="H186" s="119"/>
      <c r="I186" s="103"/>
      <c r="J186" s="103"/>
      <c r="K186" s="103"/>
    </row>
    <row r="187" spans="2:11">
      <c r="B187" s="102"/>
      <c r="C187" s="103"/>
      <c r="D187" s="119"/>
      <c r="E187" s="119"/>
      <c r="F187" s="119"/>
      <c r="G187" s="119"/>
      <c r="H187" s="119"/>
      <c r="I187" s="103"/>
      <c r="J187" s="103"/>
      <c r="K187" s="103"/>
    </row>
    <row r="188" spans="2:11">
      <c r="B188" s="102"/>
      <c r="C188" s="103"/>
      <c r="D188" s="119"/>
      <c r="E188" s="119"/>
      <c r="F188" s="119"/>
      <c r="G188" s="119"/>
      <c r="H188" s="119"/>
      <c r="I188" s="103"/>
      <c r="J188" s="103"/>
      <c r="K188" s="103"/>
    </row>
    <row r="189" spans="2:11">
      <c r="B189" s="102"/>
      <c r="C189" s="103"/>
      <c r="D189" s="119"/>
      <c r="E189" s="119"/>
      <c r="F189" s="119"/>
      <c r="G189" s="119"/>
      <c r="H189" s="119"/>
      <c r="I189" s="103"/>
      <c r="J189" s="103"/>
      <c r="K189" s="103"/>
    </row>
    <row r="190" spans="2:11">
      <c r="B190" s="102"/>
      <c r="C190" s="103"/>
      <c r="D190" s="119"/>
      <c r="E190" s="119"/>
      <c r="F190" s="119"/>
      <c r="G190" s="119"/>
      <c r="H190" s="119"/>
      <c r="I190" s="103"/>
      <c r="J190" s="103"/>
      <c r="K190" s="103"/>
    </row>
    <row r="191" spans="2:11">
      <c r="B191" s="102"/>
      <c r="C191" s="103"/>
      <c r="D191" s="119"/>
      <c r="E191" s="119"/>
      <c r="F191" s="119"/>
      <c r="G191" s="119"/>
      <c r="H191" s="119"/>
      <c r="I191" s="103"/>
      <c r="J191" s="103"/>
      <c r="K191" s="103"/>
    </row>
    <row r="192" spans="2:11">
      <c r="B192" s="102"/>
      <c r="C192" s="103"/>
      <c r="D192" s="119"/>
      <c r="E192" s="119"/>
      <c r="F192" s="119"/>
      <c r="G192" s="119"/>
      <c r="H192" s="119"/>
      <c r="I192" s="103"/>
      <c r="J192" s="103"/>
      <c r="K192" s="103"/>
    </row>
    <row r="193" spans="2:11">
      <c r="B193" s="102"/>
      <c r="C193" s="103"/>
      <c r="D193" s="119"/>
      <c r="E193" s="119"/>
      <c r="F193" s="119"/>
      <c r="G193" s="119"/>
      <c r="H193" s="119"/>
      <c r="I193" s="103"/>
      <c r="J193" s="103"/>
      <c r="K193" s="103"/>
    </row>
    <row r="194" spans="2:11">
      <c r="B194" s="102"/>
      <c r="C194" s="103"/>
      <c r="D194" s="119"/>
      <c r="E194" s="119"/>
      <c r="F194" s="119"/>
      <c r="G194" s="119"/>
      <c r="H194" s="119"/>
      <c r="I194" s="103"/>
      <c r="J194" s="103"/>
      <c r="K194" s="103"/>
    </row>
    <row r="195" spans="2:11">
      <c r="B195" s="102"/>
      <c r="C195" s="103"/>
      <c r="D195" s="119"/>
      <c r="E195" s="119"/>
      <c r="F195" s="119"/>
      <c r="G195" s="119"/>
      <c r="H195" s="119"/>
      <c r="I195" s="103"/>
      <c r="J195" s="103"/>
      <c r="K195" s="103"/>
    </row>
    <row r="196" spans="2:11">
      <c r="B196" s="102"/>
      <c r="C196" s="103"/>
      <c r="D196" s="119"/>
      <c r="E196" s="119"/>
      <c r="F196" s="119"/>
      <c r="G196" s="119"/>
      <c r="H196" s="119"/>
      <c r="I196" s="103"/>
      <c r="J196" s="103"/>
      <c r="K196" s="103"/>
    </row>
    <row r="197" spans="2:11">
      <c r="B197" s="102"/>
      <c r="C197" s="103"/>
      <c r="D197" s="119"/>
      <c r="E197" s="119"/>
      <c r="F197" s="119"/>
      <c r="G197" s="119"/>
      <c r="H197" s="119"/>
      <c r="I197" s="103"/>
      <c r="J197" s="103"/>
      <c r="K197" s="103"/>
    </row>
    <row r="198" spans="2:11">
      <c r="B198" s="102"/>
      <c r="C198" s="103"/>
      <c r="D198" s="119"/>
      <c r="E198" s="119"/>
      <c r="F198" s="119"/>
      <c r="G198" s="119"/>
      <c r="H198" s="119"/>
      <c r="I198" s="103"/>
      <c r="J198" s="103"/>
      <c r="K198" s="103"/>
    </row>
    <row r="199" spans="2:11">
      <c r="B199" s="102"/>
      <c r="C199" s="103"/>
      <c r="D199" s="119"/>
      <c r="E199" s="119"/>
      <c r="F199" s="119"/>
      <c r="G199" s="119"/>
      <c r="H199" s="119"/>
      <c r="I199" s="103"/>
      <c r="J199" s="103"/>
      <c r="K199" s="103"/>
    </row>
    <row r="200" spans="2:11">
      <c r="B200" s="102"/>
      <c r="C200" s="103"/>
      <c r="D200" s="119"/>
      <c r="E200" s="119"/>
      <c r="F200" s="119"/>
      <c r="G200" s="119"/>
      <c r="H200" s="119"/>
      <c r="I200" s="103"/>
      <c r="J200" s="103"/>
      <c r="K200" s="103"/>
    </row>
    <row r="201" spans="2:11">
      <c r="B201" s="102"/>
      <c r="C201" s="103"/>
      <c r="D201" s="119"/>
      <c r="E201" s="119"/>
      <c r="F201" s="119"/>
      <c r="G201" s="119"/>
      <c r="H201" s="119"/>
      <c r="I201" s="103"/>
      <c r="J201" s="103"/>
      <c r="K201" s="103"/>
    </row>
    <row r="202" spans="2:11">
      <c r="B202" s="102"/>
      <c r="C202" s="103"/>
      <c r="D202" s="119"/>
      <c r="E202" s="119"/>
      <c r="F202" s="119"/>
      <c r="G202" s="119"/>
      <c r="H202" s="119"/>
      <c r="I202" s="103"/>
      <c r="J202" s="103"/>
      <c r="K202" s="103"/>
    </row>
    <row r="203" spans="2:11">
      <c r="B203" s="102"/>
      <c r="C203" s="103"/>
      <c r="D203" s="119"/>
      <c r="E203" s="119"/>
      <c r="F203" s="119"/>
      <c r="G203" s="119"/>
      <c r="H203" s="119"/>
      <c r="I203" s="103"/>
      <c r="J203" s="103"/>
      <c r="K203" s="103"/>
    </row>
    <row r="204" spans="2:11">
      <c r="B204" s="102"/>
      <c r="C204" s="103"/>
      <c r="D204" s="119"/>
      <c r="E204" s="119"/>
      <c r="F204" s="119"/>
      <c r="G204" s="119"/>
      <c r="H204" s="119"/>
      <c r="I204" s="103"/>
      <c r="J204" s="103"/>
      <c r="K204" s="103"/>
    </row>
    <row r="205" spans="2:11">
      <c r="B205" s="102"/>
      <c r="C205" s="103"/>
      <c r="D205" s="119"/>
      <c r="E205" s="119"/>
      <c r="F205" s="119"/>
      <c r="G205" s="119"/>
      <c r="H205" s="119"/>
      <c r="I205" s="103"/>
      <c r="J205" s="103"/>
      <c r="K205" s="103"/>
    </row>
    <row r="206" spans="2:11">
      <c r="B206" s="102"/>
      <c r="C206" s="103"/>
      <c r="D206" s="119"/>
      <c r="E206" s="119"/>
      <c r="F206" s="119"/>
      <c r="G206" s="119"/>
      <c r="H206" s="119"/>
      <c r="I206" s="103"/>
      <c r="J206" s="103"/>
      <c r="K206" s="103"/>
    </row>
    <row r="207" spans="2:11">
      <c r="B207" s="102"/>
      <c r="C207" s="103"/>
      <c r="D207" s="119"/>
      <c r="E207" s="119"/>
      <c r="F207" s="119"/>
      <c r="G207" s="119"/>
      <c r="H207" s="119"/>
      <c r="I207" s="103"/>
      <c r="J207" s="103"/>
      <c r="K207" s="103"/>
    </row>
    <row r="208" spans="2:11">
      <c r="B208" s="102"/>
      <c r="C208" s="103"/>
      <c r="D208" s="119"/>
      <c r="E208" s="119"/>
      <c r="F208" s="119"/>
      <c r="G208" s="119"/>
      <c r="H208" s="119"/>
      <c r="I208" s="103"/>
      <c r="J208" s="103"/>
      <c r="K208" s="103"/>
    </row>
    <row r="209" spans="2:11">
      <c r="B209" s="102"/>
      <c r="C209" s="103"/>
      <c r="D209" s="119"/>
      <c r="E209" s="119"/>
      <c r="F209" s="119"/>
      <c r="G209" s="119"/>
      <c r="H209" s="119"/>
      <c r="I209" s="103"/>
      <c r="J209" s="103"/>
      <c r="K209" s="103"/>
    </row>
    <row r="210" spans="2:11">
      <c r="B210" s="102"/>
      <c r="C210" s="103"/>
      <c r="D210" s="119"/>
      <c r="E210" s="119"/>
      <c r="F210" s="119"/>
      <c r="G210" s="119"/>
      <c r="H210" s="119"/>
      <c r="I210" s="103"/>
      <c r="J210" s="103"/>
      <c r="K210" s="103"/>
    </row>
    <row r="211" spans="2:11">
      <c r="B211" s="102"/>
      <c r="C211" s="103"/>
      <c r="D211" s="119"/>
      <c r="E211" s="119"/>
      <c r="F211" s="119"/>
      <c r="G211" s="119"/>
      <c r="H211" s="119"/>
      <c r="I211" s="103"/>
      <c r="J211" s="103"/>
      <c r="K211" s="103"/>
    </row>
    <row r="212" spans="2:11">
      <c r="B212" s="102"/>
      <c r="C212" s="103"/>
      <c r="D212" s="119"/>
      <c r="E212" s="119"/>
      <c r="F212" s="119"/>
      <c r="G212" s="119"/>
      <c r="H212" s="119"/>
      <c r="I212" s="103"/>
      <c r="J212" s="103"/>
      <c r="K212" s="103"/>
    </row>
    <row r="213" spans="2:11">
      <c r="B213" s="102"/>
      <c r="C213" s="103"/>
      <c r="D213" s="119"/>
      <c r="E213" s="119"/>
      <c r="F213" s="119"/>
      <c r="G213" s="119"/>
      <c r="H213" s="119"/>
      <c r="I213" s="103"/>
      <c r="J213" s="103"/>
      <c r="K213" s="103"/>
    </row>
    <row r="214" spans="2:11">
      <c r="B214" s="102"/>
      <c r="C214" s="103"/>
      <c r="D214" s="119"/>
      <c r="E214" s="119"/>
      <c r="F214" s="119"/>
      <c r="G214" s="119"/>
      <c r="H214" s="119"/>
      <c r="I214" s="103"/>
      <c r="J214" s="103"/>
      <c r="K214" s="103"/>
    </row>
    <row r="215" spans="2:11">
      <c r="B215" s="102"/>
      <c r="C215" s="103"/>
      <c r="D215" s="119"/>
      <c r="E215" s="119"/>
      <c r="F215" s="119"/>
      <c r="G215" s="119"/>
      <c r="H215" s="119"/>
      <c r="I215" s="103"/>
      <c r="J215" s="103"/>
      <c r="K215" s="103"/>
    </row>
    <row r="216" spans="2:11">
      <c r="B216" s="102"/>
      <c r="C216" s="103"/>
      <c r="D216" s="119"/>
      <c r="E216" s="119"/>
      <c r="F216" s="119"/>
      <c r="G216" s="119"/>
      <c r="H216" s="119"/>
      <c r="I216" s="103"/>
      <c r="J216" s="103"/>
      <c r="K216" s="103"/>
    </row>
    <row r="217" spans="2:11">
      <c r="B217" s="102"/>
      <c r="C217" s="103"/>
      <c r="D217" s="119"/>
      <c r="E217" s="119"/>
      <c r="F217" s="119"/>
      <c r="G217" s="119"/>
      <c r="H217" s="119"/>
      <c r="I217" s="103"/>
      <c r="J217" s="103"/>
      <c r="K217" s="103"/>
    </row>
    <row r="218" spans="2:11">
      <c r="B218" s="102"/>
      <c r="C218" s="103"/>
      <c r="D218" s="119"/>
      <c r="E218" s="119"/>
      <c r="F218" s="119"/>
      <c r="G218" s="119"/>
      <c r="H218" s="119"/>
      <c r="I218" s="103"/>
      <c r="J218" s="103"/>
      <c r="K218" s="103"/>
    </row>
    <row r="219" spans="2:11">
      <c r="B219" s="102"/>
      <c r="C219" s="103"/>
      <c r="D219" s="119"/>
      <c r="E219" s="119"/>
      <c r="F219" s="119"/>
      <c r="G219" s="119"/>
      <c r="H219" s="119"/>
      <c r="I219" s="103"/>
      <c r="J219" s="103"/>
      <c r="K219" s="103"/>
    </row>
    <row r="220" spans="2:11">
      <c r="B220" s="102"/>
      <c r="C220" s="103"/>
      <c r="D220" s="119"/>
      <c r="E220" s="119"/>
      <c r="F220" s="119"/>
      <c r="G220" s="119"/>
      <c r="H220" s="119"/>
      <c r="I220" s="103"/>
      <c r="J220" s="103"/>
      <c r="K220" s="103"/>
    </row>
    <row r="221" spans="2:11">
      <c r="B221" s="102"/>
      <c r="C221" s="103"/>
      <c r="D221" s="119"/>
      <c r="E221" s="119"/>
      <c r="F221" s="119"/>
      <c r="G221" s="119"/>
      <c r="H221" s="119"/>
      <c r="I221" s="103"/>
      <c r="J221" s="103"/>
      <c r="K221" s="103"/>
    </row>
    <row r="222" spans="2:11">
      <c r="B222" s="102"/>
      <c r="C222" s="103"/>
      <c r="D222" s="119"/>
      <c r="E222" s="119"/>
      <c r="F222" s="119"/>
      <c r="G222" s="119"/>
      <c r="H222" s="119"/>
      <c r="I222" s="103"/>
      <c r="J222" s="103"/>
      <c r="K222" s="103"/>
    </row>
    <row r="223" spans="2:11">
      <c r="B223" s="102"/>
      <c r="C223" s="103"/>
      <c r="D223" s="119"/>
      <c r="E223" s="119"/>
      <c r="F223" s="119"/>
      <c r="G223" s="119"/>
      <c r="H223" s="119"/>
      <c r="I223" s="103"/>
      <c r="J223" s="103"/>
      <c r="K223" s="103"/>
    </row>
    <row r="224" spans="2:11">
      <c r="B224" s="102"/>
      <c r="C224" s="103"/>
      <c r="D224" s="119"/>
      <c r="E224" s="119"/>
      <c r="F224" s="119"/>
      <c r="G224" s="119"/>
      <c r="H224" s="119"/>
      <c r="I224" s="103"/>
      <c r="J224" s="103"/>
      <c r="K224" s="103"/>
    </row>
    <row r="225" spans="2:11">
      <c r="B225" s="102"/>
      <c r="C225" s="103"/>
      <c r="D225" s="119"/>
      <c r="E225" s="119"/>
      <c r="F225" s="119"/>
      <c r="G225" s="119"/>
      <c r="H225" s="119"/>
      <c r="I225" s="103"/>
      <c r="J225" s="103"/>
      <c r="K225" s="103"/>
    </row>
    <row r="226" spans="2:11">
      <c r="B226" s="102"/>
      <c r="C226" s="103"/>
      <c r="D226" s="119"/>
      <c r="E226" s="119"/>
      <c r="F226" s="119"/>
      <c r="G226" s="119"/>
      <c r="H226" s="119"/>
      <c r="I226" s="103"/>
      <c r="J226" s="103"/>
      <c r="K226" s="103"/>
    </row>
    <row r="227" spans="2:11">
      <c r="B227" s="102"/>
      <c r="C227" s="103"/>
      <c r="D227" s="119"/>
      <c r="E227" s="119"/>
      <c r="F227" s="119"/>
      <c r="G227" s="119"/>
      <c r="H227" s="119"/>
      <c r="I227" s="103"/>
      <c r="J227" s="103"/>
      <c r="K227" s="103"/>
    </row>
    <row r="228" spans="2:11">
      <c r="B228" s="102"/>
      <c r="C228" s="103"/>
      <c r="D228" s="119"/>
      <c r="E228" s="119"/>
      <c r="F228" s="119"/>
      <c r="G228" s="119"/>
      <c r="H228" s="119"/>
      <c r="I228" s="103"/>
      <c r="J228" s="103"/>
      <c r="K228" s="103"/>
    </row>
    <row r="229" spans="2:11">
      <c r="B229" s="102"/>
      <c r="C229" s="103"/>
      <c r="D229" s="119"/>
      <c r="E229" s="119"/>
      <c r="F229" s="119"/>
      <c r="G229" s="119"/>
      <c r="H229" s="119"/>
      <c r="I229" s="103"/>
      <c r="J229" s="103"/>
      <c r="K229" s="103"/>
    </row>
    <row r="230" spans="2:11">
      <c r="B230" s="102"/>
      <c r="C230" s="103"/>
      <c r="D230" s="119"/>
      <c r="E230" s="119"/>
      <c r="F230" s="119"/>
      <c r="G230" s="119"/>
      <c r="H230" s="119"/>
      <c r="I230" s="103"/>
      <c r="J230" s="103"/>
      <c r="K230" s="103"/>
    </row>
    <row r="231" spans="2:11">
      <c r="B231" s="102"/>
      <c r="C231" s="103"/>
      <c r="D231" s="119"/>
      <c r="E231" s="119"/>
      <c r="F231" s="119"/>
      <c r="G231" s="119"/>
      <c r="H231" s="119"/>
      <c r="I231" s="103"/>
      <c r="J231" s="103"/>
      <c r="K231" s="103"/>
    </row>
    <row r="232" spans="2:11">
      <c r="B232" s="102"/>
      <c r="C232" s="103"/>
      <c r="D232" s="119"/>
      <c r="E232" s="119"/>
      <c r="F232" s="119"/>
      <c r="G232" s="119"/>
      <c r="H232" s="119"/>
      <c r="I232" s="103"/>
      <c r="J232" s="103"/>
      <c r="K232" s="103"/>
    </row>
    <row r="233" spans="2:11">
      <c r="B233" s="102"/>
      <c r="C233" s="103"/>
      <c r="D233" s="119"/>
      <c r="E233" s="119"/>
      <c r="F233" s="119"/>
      <c r="G233" s="119"/>
      <c r="H233" s="119"/>
      <c r="I233" s="103"/>
      <c r="J233" s="103"/>
      <c r="K233" s="103"/>
    </row>
    <row r="234" spans="2:11">
      <c r="B234" s="102"/>
      <c r="C234" s="103"/>
      <c r="D234" s="119"/>
      <c r="E234" s="119"/>
      <c r="F234" s="119"/>
      <c r="G234" s="119"/>
      <c r="H234" s="119"/>
      <c r="I234" s="103"/>
      <c r="J234" s="103"/>
      <c r="K234" s="103"/>
    </row>
    <row r="235" spans="2:11">
      <c r="B235" s="102"/>
      <c r="C235" s="103"/>
      <c r="D235" s="119"/>
      <c r="E235" s="119"/>
      <c r="F235" s="119"/>
      <c r="G235" s="119"/>
      <c r="H235" s="119"/>
      <c r="I235" s="103"/>
      <c r="J235" s="103"/>
      <c r="K235" s="103"/>
    </row>
    <row r="236" spans="2:11">
      <c r="B236" s="102"/>
      <c r="C236" s="103"/>
      <c r="D236" s="119"/>
      <c r="E236" s="119"/>
      <c r="F236" s="119"/>
      <c r="G236" s="119"/>
      <c r="H236" s="119"/>
      <c r="I236" s="103"/>
      <c r="J236" s="103"/>
      <c r="K236" s="103"/>
    </row>
    <row r="237" spans="2:11">
      <c r="B237" s="102"/>
      <c r="C237" s="103"/>
      <c r="D237" s="119"/>
      <c r="E237" s="119"/>
      <c r="F237" s="119"/>
      <c r="G237" s="119"/>
      <c r="H237" s="119"/>
      <c r="I237" s="103"/>
      <c r="J237" s="103"/>
      <c r="K237" s="103"/>
    </row>
    <row r="238" spans="2:11">
      <c r="B238" s="102"/>
      <c r="C238" s="103"/>
      <c r="D238" s="119"/>
      <c r="E238" s="119"/>
      <c r="F238" s="119"/>
      <c r="G238" s="119"/>
      <c r="H238" s="119"/>
      <c r="I238" s="103"/>
      <c r="J238" s="103"/>
      <c r="K238" s="103"/>
    </row>
    <row r="239" spans="2:11">
      <c r="B239" s="102"/>
      <c r="C239" s="103"/>
      <c r="D239" s="119"/>
      <c r="E239" s="119"/>
      <c r="F239" s="119"/>
      <c r="G239" s="119"/>
      <c r="H239" s="119"/>
      <c r="I239" s="103"/>
      <c r="J239" s="103"/>
      <c r="K239" s="103"/>
    </row>
    <row r="240" spans="2:11">
      <c r="B240" s="102"/>
      <c r="C240" s="103"/>
      <c r="D240" s="119"/>
      <c r="E240" s="119"/>
      <c r="F240" s="119"/>
      <c r="G240" s="119"/>
      <c r="H240" s="119"/>
      <c r="I240" s="103"/>
      <c r="J240" s="103"/>
      <c r="K240" s="103"/>
    </row>
    <row r="241" spans="2:11">
      <c r="B241" s="102"/>
      <c r="C241" s="103"/>
      <c r="D241" s="119"/>
      <c r="E241" s="119"/>
      <c r="F241" s="119"/>
      <c r="G241" s="119"/>
      <c r="H241" s="119"/>
      <c r="I241" s="103"/>
      <c r="J241" s="103"/>
      <c r="K241" s="103"/>
    </row>
    <row r="242" spans="2:11">
      <c r="B242" s="102"/>
      <c r="C242" s="103"/>
      <c r="D242" s="119"/>
      <c r="E242" s="119"/>
      <c r="F242" s="119"/>
      <c r="G242" s="119"/>
      <c r="H242" s="119"/>
      <c r="I242" s="103"/>
      <c r="J242" s="103"/>
      <c r="K242" s="103"/>
    </row>
    <row r="243" spans="2:11">
      <c r="B243" s="102"/>
      <c r="C243" s="103"/>
      <c r="D243" s="119"/>
      <c r="E243" s="119"/>
      <c r="F243" s="119"/>
      <c r="G243" s="119"/>
      <c r="H243" s="119"/>
      <c r="I243" s="103"/>
      <c r="J243" s="103"/>
      <c r="K243" s="103"/>
    </row>
    <row r="244" spans="2:11">
      <c r="B244" s="102"/>
      <c r="C244" s="103"/>
      <c r="D244" s="119"/>
      <c r="E244" s="119"/>
      <c r="F244" s="119"/>
      <c r="G244" s="119"/>
      <c r="H244" s="119"/>
      <c r="I244" s="103"/>
      <c r="J244" s="103"/>
      <c r="K244" s="103"/>
    </row>
    <row r="245" spans="2:11">
      <c r="B245" s="102"/>
      <c r="C245" s="103"/>
      <c r="D245" s="119"/>
      <c r="E245" s="119"/>
      <c r="F245" s="119"/>
      <c r="G245" s="119"/>
      <c r="H245" s="119"/>
      <c r="I245" s="103"/>
      <c r="J245" s="103"/>
      <c r="K245" s="103"/>
    </row>
    <row r="246" spans="2:11">
      <c r="B246" s="102"/>
      <c r="C246" s="103"/>
      <c r="D246" s="119"/>
      <c r="E246" s="119"/>
      <c r="F246" s="119"/>
      <c r="G246" s="119"/>
      <c r="H246" s="119"/>
      <c r="I246" s="103"/>
      <c r="J246" s="103"/>
      <c r="K246" s="103"/>
    </row>
    <row r="247" spans="2:11">
      <c r="B247" s="102"/>
      <c r="C247" s="103"/>
      <c r="D247" s="119"/>
      <c r="E247" s="119"/>
      <c r="F247" s="119"/>
      <c r="G247" s="119"/>
      <c r="H247" s="119"/>
      <c r="I247" s="103"/>
      <c r="J247" s="103"/>
      <c r="K247" s="103"/>
    </row>
    <row r="248" spans="2:11">
      <c r="B248" s="102"/>
      <c r="C248" s="103"/>
      <c r="D248" s="119"/>
      <c r="E248" s="119"/>
      <c r="F248" s="119"/>
      <c r="G248" s="119"/>
      <c r="H248" s="119"/>
      <c r="I248" s="103"/>
      <c r="J248" s="103"/>
      <c r="K248" s="103"/>
    </row>
    <row r="249" spans="2:11">
      <c r="B249" s="102"/>
      <c r="C249" s="103"/>
      <c r="D249" s="119"/>
      <c r="E249" s="119"/>
      <c r="F249" s="119"/>
      <c r="G249" s="119"/>
      <c r="H249" s="119"/>
      <c r="I249" s="103"/>
      <c r="J249" s="103"/>
      <c r="K249" s="103"/>
    </row>
    <row r="250" spans="2:11">
      <c r="B250" s="102"/>
      <c r="C250" s="103"/>
      <c r="D250" s="119"/>
      <c r="E250" s="119"/>
      <c r="F250" s="119"/>
      <c r="G250" s="119"/>
      <c r="H250" s="119"/>
      <c r="I250" s="103"/>
      <c r="J250" s="103"/>
      <c r="K250" s="103"/>
    </row>
    <row r="251" spans="2:11">
      <c r="B251" s="102"/>
      <c r="C251" s="103"/>
      <c r="D251" s="119"/>
      <c r="E251" s="119"/>
      <c r="F251" s="119"/>
      <c r="G251" s="119"/>
      <c r="H251" s="119"/>
      <c r="I251" s="103"/>
      <c r="J251" s="103"/>
      <c r="K251" s="103"/>
    </row>
    <row r="252" spans="2:11">
      <c r="B252" s="102"/>
      <c r="C252" s="103"/>
      <c r="D252" s="119"/>
      <c r="E252" s="119"/>
      <c r="F252" s="119"/>
      <c r="G252" s="119"/>
      <c r="H252" s="119"/>
      <c r="I252" s="103"/>
      <c r="J252" s="103"/>
      <c r="K252" s="103"/>
    </row>
    <row r="253" spans="2:11">
      <c r="B253" s="102"/>
      <c r="C253" s="103"/>
      <c r="D253" s="119"/>
      <c r="E253" s="119"/>
      <c r="F253" s="119"/>
      <c r="G253" s="119"/>
      <c r="H253" s="119"/>
      <c r="I253" s="103"/>
      <c r="J253" s="103"/>
      <c r="K253" s="103"/>
    </row>
    <row r="254" spans="2:11">
      <c r="B254" s="102"/>
      <c r="C254" s="103"/>
      <c r="D254" s="119"/>
      <c r="E254" s="119"/>
      <c r="F254" s="119"/>
      <c r="G254" s="119"/>
      <c r="H254" s="119"/>
      <c r="I254" s="103"/>
      <c r="J254" s="103"/>
      <c r="K254" s="103"/>
    </row>
    <row r="255" spans="2:11">
      <c r="B255" s="102"/>
      <c r="C255" s="103"/>
      <c r="D255" s="119"/>
      <c r="E255" s="119"/>
      <c r="F255" s="119"/>
      <c r="G255" s="119"/>
      <c r="H255" s="119"/>
      <c r="I255" s="103"/>
      <c r="J255" s="103"/>
      <c r="K255" s="103"/>
    </row>
    <row r="256" spans="2:11">
      <c r="B256" s="102"/>
      <c r="C256" s="103"/>
      <c r="D256" s="119"/>
      <c r="E256" s="119"/>
      <c r="F256" s="119"/>
      <c r="G256" s="119"/>
      <c r="H256" s="119"/>
      <c r="I256" s="103"/>
      <c r="J256" s="103"/>
      <c r="K256" s="103"/>
    </row>
    <row r="257" spans="2:11">
      <c r="B257" s="102"/>
      <c r="C257" s="103"/>
      <c r="D257" s="119"/>
      <c r="E257" s="119"/>
      <c r="F257" s="119"/>
      <c r="G257" s="119"/>
      <c r="H257" s="119"/>
      <c r="I257" s="103"/>
      <c r="J257" s="103"/>
      <c r="K257" s="103"/>
    </row>
    <row r="258" spans="2:11">
      <c r="B258" s="102"/>
      <c r="C258" s="103"/>
      <c r="D258" s="119"/>
      <c r="E258" s="119"/>
      <c r="F258" s="119"/>
      <c r="G258" s="119"/>
      <c r="H258" s="119"/>
      <c r="I258" s="103"/>
      <c r="J258" s="103"/>
      <c r="K258" s="103"/>
    </row>
    <row r="259" spans="2:11">
      <c r="B259" s="102"/>
      <c r="C259" s="103"/>
      <c r="D259" s="119"/>
      <c r="E259" s="119"/>
      <c r="F259" s="119"/>
      <c r="G259" s="119"/>
      <c r="H259" s="119"/>
      <c r="I259" s="103"/>
      <c r="J259" s="103"/>
      <c r="K259" s="103"/>
    </row>
    <row r="260" spans="2:11">
      <c r="B260" s="102"/>
      <c r="C260" s="103"/>
      <c r="D260" s="119"/>
      <c r="E260" s="119"/>
      <c r="F260" s="119"/>
      <c r="G260" s="119"/>
      <c r="H260" s="119"/>
      <c r="I260" s="103"/>
      <c r="J260" s="103"/>
      <c r="K260" s="103"/>
    </row>
    <row r="261" spans="2:11">
      <c r="B261" s="102"/>
      <c r="C261" s="103"/>
      <c r="D261" s="119"/>
      <c r="E261" s="119"/>
      <c r="F261" s="119"/>
      <c r="G261" s="119"/>
      <c r="H261" s="119"/>
      <c r="I261" s="103"/>
      <c r="J261" s="103"/>
      <c r="K261" s="103"/>
    </row>
    <row r="262" spans="2:11">
      <c r="B262" s="102"/>
      <c r="C262" s="103"/>
      <c r="D262" s="119"/>
      <c r="E262" s="119"/>
      <c r="F262" s="119"/>
      <c r="G262" s="119"/>
      <c r="H262" s="119"/>
      <c r="I262" s="103"/>
      <c r="J262" s="103"/>
      <c r="K262" s="103"/>
    </row>
    <row r="263" spans="2:11">
      <c r="B263" s="102"/>
      <c r="C263" s="103"/>
      <c r="D263" s="119"/>
      <c r="E263" s="119"/>
      <c r="F263" s="119"/>
      <c r="G263" s="119"/>
      <c r="H263" s="119"/>
      <c r="I263" s="103"/>
      <c r="J263" s="103"/>
      <c r="K263" s="103"/>
    </row>
    <row r="264" spans="2:11">
      <c r="B264" s="102"/>
      <c r="C264" s="103"/>
      <c r="D264" s="119"/>
      <c r="E264" s="119"/>
      <c r="F264" s="119"/>
      <c r="G264" s="119"/>
      <c r="H264" s="119"/>
      <c r="I264" s="103"/>
      <c r="J264" s="103"/>
      <c r="K264" s="103"/>
    </row>
    <row r="265" spans="2:11">
      <c r="B265" s="102"/>
      <c r="C265" s="103"/>
      <c r="D265" s="119"/>
      <c r="E265" s="119"/>
      <c r="F265" s="119"/>
      <c r="G265" s="119"/>
      <c r="H265" s="119"/>
      <c r="I265" s="103"/>
      <c r="J265" s="103"/>
      <c r="K265" s="103"/>
    </row>
    <row r="266" spans="2:11">
      <c r="B266" s="102"/>
      <c r="C266" s="103"/>
      <c r="D266" s="119"/>
      <c r="E266" s="119"/>
      <c r="F266" s="119"/>
      <c r="G266" s="119"/>
      <c r="H266" s="119"/>
      <c r="I266" s="103"/>
      <c r="J266" s="103"/>
      <c r="K266" s="103"/>
    </row>
    <row r="267" spans="2:11">
      <c r="B267" s="102"/>
      <c r="C267" s="103"/>
      <c r="D267" s="119"/>
      <c r="E267" s="119"/>
      <c r="F267" s="119"/>
      <c r="G267" s="119"/>
      <c r="H267" s="119"/>
      <c r="I267" s="103"/>
      <c r="J267" s="103"/>
      <c r="K267" s="103"/>
    </row>
    <row r="268" spans="2:11">
      <c r="B268" s="102"/>
      <c r="C268" s="103"/>
      <c r="D268" s="119"/>
      <c r="E268" s="119"/>
      <c r="F268" s="119"/>
      <c r="G268" s="119"/>
      <c r="H268" s="119"/>
      <c r="I268" s="103"/>
      <c r="J268" s="103"/>
      <c r="K268" s="103"/>
    </row>
    <row r="269" spans="2:11">
      <c r="B269" s="102"/>
      <c r="C269" s="103"/>
      <c r="D269" s="119"/>
      <c r="E269" s="119"/>
      <c r="F269" s="119"/>
      <c r="G269" s="119"/>
      <c r="H269" s="119"/>
      <c r="I269" s="103"/>
      <c r="J269" s="103"/>
      <c r="K269" s="103"/>
    </row>
    <row r="270" spans="2:11">
      <c r="B270" s="102"/>
      <c r="C270" s="103"/>
      <c r="D270" s="119"/>
      <c r="E270" s="119"/>
      <c r="F270" s="119"/>
      <c r="G270" s="119"/>
      <c r="H270" s="119"/>
      <c r="I270" s="103"/>
      <c r="J270" s="103"/>
      <c r="K270" s="103"/>
    </row>
    <row r="271" spans="2:11">
      <c r="B271" s="102"/>
      <c r="C271" s="103"/>
      <c r="D271" s="119"/>
      <c r="E271" s="119"/>
      <c r="F271" s="119"/>
      <c r="G271" s="119"/>
      <c r="H271" s="119"/>
      <c r="I271" s="103"/>
      <c r="J271" s="103"/>
      <c r="K271" s="103"/>
    </row>
    <row r="272" spans="2:11">
      <c r="B272" s="102"/>
      <c r="C272" s="103"/>
      <c r="D272" s="119"/>
      <c r="E272" s="119"/>
      <c r="F272" s="119"/>
      <c r="G272" s="119"/>
      <c r="H272" s="119"/>
      <c r="I272" s="103"/>
      <c r="J272" s="103"/>
      <c r="K272" s="103"/>
    </row>
    <row r="273" spans="2:11">
      <c r="B273" s="102"/>
      <c r="C273" s="103"/>
      <c r="D273" s="119"/>
      <c r="E273" s="119"/>
      <c r="F273" s="119"/>
      <c r="G273" s="119"/>
      <c r="H273" s="119"/>
      <c r="I273" s="103"/>
      <c r="J273" s="103"/>
      <c r="K273" s="103"/>
    </row>
    <row r="274" spans="2:11">
      <c r="B274" s="102"/>
      <c r="C274" s="103"/>
      <c r="D274" s="119"/>
      <c r="E274" s="119"/>
      <c r="F274" s="119"/>
      <c r="G274" s="119"/>
      <c r="H274" s="119"/>
      <c r="I274" s="103"/>
      <c r="J274" s="103"/>
      <c r="K274" s="103"/>
    </row>
    <row r="275" spans="2:11">
      <c r="B275" s="102"/>
      <c r="C275" s="103"/>
      <c r="D275" s="119"/>
      <c r="E275" s="119"/>
      <c r="F275" s="119"/>
      <c r="G275" s="119"/>
      <c r="H275" s="119"/>
      <c r="I275" s="103"/>
      <c r="J275" s="103"/>
      <c r="K275" s="103"/>
    </row>
    <row r="276" spans="2:11">
      <c r="B276" s="102"/>
      <c r="C276" s="103"/>
      <c r="D276" s="119"/>
      <c r="E276" s="119"/>
      <c r="F276" s="119"/>
      <c r="G276" s="119"/>
      <c r="H276" s="119"/>
      <c r="I276" s="103"/>
      <c r="J276" s="103"/>
      <c r="K276" s="103"/>
    </row>
    <row r="277" spans="2:11">
      <c r="B277" s="102"/>
      <c r="C277" s="103"/>
      <c r="D277" s="119"/>
      <c r="E277" s="119"/>
      <c r="F277" s="119"/>
      <c r="G277" s="119"/>
      <c r="H277" s="119"/>
      <c r="I277" s="103"/>
      <c r="J277" s="103"/>
      <c r="K277" s="103"/>
    </row>
    <row r="278" spans="2:11">
      <c r="B278" s="102"/>
      <c r="C278" s="103"/>
      <c r="D278" s="119"/>
      <c r="E278" s="119"/>
      <c r="F278" s="119"/>
      <c r="G278" s="119"/>
      <c r="H278" s="119"/>
      <c r="I278" s="103"/>
      <c r="J278" s="103"/>
      <c r="K278" s="103"/>
    </row>
    <row r="279" spans="2:11">
      <c r="B279" s="102"/>
      <c r="C279" s="103"/>
      <c r="D279" s="119"/>
      <c r="E279" s="119"/>
      <c r="F279" s="119"/>
      <c r="G279" s="119"/>
      <c r="H279" s="119"/>
      <c r="I279" s="103"/>
      <c r="J279" s="103"/>
      <c r="K279" s="103"/>
    </row>
    <row r="280" spans="2:11">
      <c r="B280" s="102"/>
      <c r="C280" s="103"/>
      <c r="D280" s="119"/>
      <c r="E280" s="119"/>
      <c r="F280" s="119"/>
      <c r="G280" s="119"/>
      <c r="H280" s="119"/>
      <c r="I280" s="103"/>
      <c r="J280" s="103"/>
      <c r="K280" s="103"/>
    </row>
    <row r="281" spans="2:11">
      <c r="B281" s="102"/>
      <c r="C281" s="103"/>
      <c r="D281" s="119"/>
      <c r="E281" s="119"/>
      <c r="F281" s="119"/>
      <c r="G281" s="119"/>
      <c r="H281" s="119"/>
      <c r="I281" s="103"/>
      <c r="J281" s="103"/>
      <c r="K281" s="103"/>
    </row>
    <row r="282" spans="2:11">
      <c r="B282" s="102"/>
      <c r="C282" s="103"/>
      <c r="D282" s="119"/>
      <c r="E282" s="119"/>
      <c r="F282" s="119"/>
      <c r="G282" s="119"/>
      <c r="H282" s="119"/>
      <c r="I282" s="103"/>
      <c r="J282" s="103"/>
      <c r="K282" s="103"/>
    </row>
    <row r="283" spans="2:11">
      <c r="B283" s="102"/>
      <c r="C283" s="103"/>
      <c r="D283" s="119"/>
      <c r="E283" s="119"/>
      <c r="F283" s="119"/>
      <c r="G283" s="119"/>
      <c r="H283" s="119"/>
      <c r="I283" s="103"/>
      <c r="J283" s="103"/>
      <c r="K283" s="103"/>
    </row>
    <row r="284" spans="2:11">
      <c r="B284" s="102"/>
      <c r="C284" s="103"/>
      <c r="D284" s="119"/>
      <c r="E284" s="119"/>
      <c r="F284" s="119"/>
      <c r="G284" s="119"/>
      <c r="H284" s="119"/>
      <c r="I284" s="103"/>
      <c r="J284" s="103"/>
      <c r="K284" s="103"/>
    </row>
    <row r="285" spans="2:11">
      <c r="B285" s="102"/>
      <c r="C285" s="103"/>
      <c r="D285" s="119"/>
      <c r="E285" s="119"/>
      <c r="F285" s="119"/>
      <c r="G285" s="119"/>
      <c r="H285" s="119"/>
      <c r="I285" s="103"/>
      <c r="J285" s="103"/>
      <c r="K285" s="103"/>
    </row>
    <row r="286" spans="2:11">
      <c r="B286" s="102"/>
      <c r="C286" s="103"/>
      <c r="D286" s="119"/>
      <c r="E286" s="119"/>
      <c r="F286" s="119"/>
      <c r="G286" s="119"/>
      <c r="H286" s="119"/>
      <c r="I286" s="103"/>
      <c r="J286" s="103"/>
      <c r="K286" s="103"/>
    </row>
    <row r="287" spans="2:11">
      <c r="B287" s="102"/>
      <c r="C287" s="103"/>
      <c r="D287" s="119"/>
      <c r="E287" s="119"/>
      <c r="F287" s="119"/>
      <c r="G287" s="119"/>
      <c r="H287" s="119"/>
      <c r="I287" s="103"/>
      <c r="J287" s="103"/>
      <c r="K287" s="103"/>
    </row>
    <row r="288" spans="2:11">
      <c r="B288" s="102"/>
      <c r="C288" s="103"/>
      <c r="D288" s="119"/>
      <c r="E288" s="119"/>
      <c r="F288" s="119"/>
      <c r="G288" s="119"/>
      <c r="H288" s="119"/>
      <c r="I288" s="103"/>
      <c r="J288" s="103"/>
      <c r="K288" s="103"/>
    </row>
    <row r="289" spans="2:11">
      <c r="B289" s="102"/>
      <c r="C289" s="103"/>
      <c r="D289" s="119"/>
      <c r="E289" s="119"/>
      <c r="F289" s="119"/>
      <c r="G289" s="119"/>
      <c r="H289" s="119"/>
      <c r="I289" s="103"/>
      <c r="J289" s="103"/>
      <c r="K289" s="103"/>
    </row>
    <row r="290" spans="2:11">
      <c r="B290" s="102"/>
      <c r="C290" s="103"/>
      <c r="D290" s="119"/>
      <c r="E290" s="119"/>
      <c r="F290" s="119"/>
      <c r="G290" s="119"/>
      <c r="H290" s="119"/>
      <c r="I290" s="103"/>
      <c r="J290" s="103"/>
      <c r="K290" s="103"/>
    </row>
    <row r="291" spans="2:11">
      <c r="B291" s="102"/>
      <c r="C291" s="103"/>
      <c r="D291" s="119"/>
      <c r="E291" s="119"/>
      <c r="F291" s="119"/>
      <c r="G291" s="119"/>
      <c r="H291" s="119"/>
      <c r="I291" s="103"/>
      <c r="J291" s="103"/>
      <c r="K291" s="103"/>
    </row>
    <row r="292" spans="2:11">
      <c r="B292" s="102"/>
      <c r="C292" s="103"/>
      <c r="D292" s="119"/>
      <c r="E292" s="119"/>
      <c r="F292" s="119"/>
      <c r="G292" s="119"/>
      <c r="H292" s="119"/>
      <c r="I292" s="103"/>
      <c r="J292" s="103"/>
      <c r="K292" s="103"/>
    </row>
    <row r="293" spans="2:11">
      <c r="B293" s="102"/>
      <c r="C293" s="103"/>
      <c r="D293" s="119"/>
      <c r="E293" s="119"/>
      <c r="F293" s="119"/>
      <c r="G293" s="119"/>
      <c r="H293" s="119"/>
      <c r="I293" s="103"/>
      <c r="J293" s="103"/>
      <c r="K293" s="103"/>
    </row>
    <row r="294" spans="2:11">
      <c r="B294" s="102"/>
      <c r="C294" s="103"/>
      <c r="D294" s="119"/>
      <c r="E294" s="119"/>
      <c r="F294" s="119"/>
      <c r="G294" s="119"/>
      <c r="H294" s="119"/>
      <c r="I294" s="103"/>
      <c r="J294" s="103"/>
      <c r="K294" s="103"/>
    </row>
    <row r="295" spans="2:11">
      <c r="B295" s="102"/>
      <c r="C295" s="103"/>
      <c r="D295" s="119"/>
      <c r="E295" s="119"/>
      <c r="F295" s="119"/>
      <c r="G295" s="119"/>
      <c r="H295" s="119"/>
      <c r="I295" s="103"/>
      <c r="J295" s="103"/>
      <c r="K295" s="103"/>
    </row>
    <row r="296" spans="2:11">
      <c r="B296" s="102"/>
      <c r="C296" s="103"/>
      <c r="D296" s="119"/>
      <c r="E296" s="119"/>
      <c r="F296" s="119"/>
      <c r="G296" s="119"/>
      <c r="H296" s="119"/>
      <c r="I296" s="103"/>
      <c r="J296" s="103"/>
      <c r="K296" s="103"/>
    </row>
    <row r="297" spans="2:11">
      <c r="B297" s="102"/>
      <c r="C297" s="103"/>
      <c r="D297" s="119"/>
      <c r="E297" s="119"/>
      <c r="F297" s="119"/>
      <c r="G297" s="119"/>
      <c r="H297" s="119"/>
      <c r="I297" s="103"/>
      <c r="J297" s="103"/>
      <c r="K297" s="103"/>
    </row>
    <row r="298" spans="2:11">
      <c r="B298" s="102"/>
      <c r="C298" s="103"/>
      <c r="D298" s="119"/>
      <c r="E298" s="119"/>
      <c r="F298" s="119"/>
      <c r="G298" s="119"/>
      <c r="H298" s="119"/>
      <c r="I298" s="103"/>
      <c r="J298" s="103"/>
      <c r="K298" s="103"/>
    </row>
    <row r="299" spans="2:11">
      <c r="B299" s="102"/>
      <c r="C299" s="103"/>
      <c r="D299" s="119"/>
      <c r="E299" s="119"/>
      <c r="F299" s="119"/>
      <c r="G299" s="119"/>
      <c r="H299" s="119"/>
      <c r="I299" s="103"/>
      <c r="J299" s="103"/>
      <c r="K299" s="103"/>
    </row>
    <row r="300" spans="2:11">
      <c r="B300" s="102"/>
      <c r="C300" s="103"/>
      <c r="D300" s="119"/>
      <c r="E300" s="119"/>
      <c r="F300" s="119"/>
      <c r="G300" s="119"/>
      <c r="H300" s="119"/>
      <c r="I300" s="103"/>
      <c r="J300" s="103"/>
      <c r="K300" s="103"/>
    </row>
    <row r="301" spans="2:11">
      <c r="B301" s="102"/>
      <c r="C301" s="103"/>
      <c r="D301" s="119"/>
      <c r="E301" s="119"/>
      <c r="F301" s="119"/>
      <c r="G301" s="119"/>
      <c r="H301" s="119"/>
      <c r="I301" s="103"/>
      <c r="J301" s="103"/>
      <c r="K301" s="103"/>
    </row>
    <row r="302" spans="2:11">
      <c r="B302" s="102"/>
      <c r="C302" s="103"/>
      <c r="D302" s="119"/>
      <c r="E302" s="119"/>
      <c r="F302" s="119"/>
      <c r="G302" s="119"/>
      <c r="H302" s="119"/>
      <c r="I302" s="103"/>
      <c r="J302" s="103"/>
      <c r="K302" s="103"/>
    </row>
    <row r="303" spans="2:11">
      <c r="B303" s="102"/>
      <c r="C303" s="103"/>
      <c r="D303" s="119"/>
      <c r="E303" s="119"/>
      <c r="F303" s="119"/>
      <c r="G303" s="119"/>
      <c r="H303" s="119"/>
      <c r="I303" s="103"/>
      <c r="J303" s="103"/>
      <c r="K303" s="10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6 B1:B16 D1:K9 D14:K16 D10:H13 I10:I11 K10:K13 A1:A17 B17:K17 J10:J12 I13:J13 L1:XFD17 A1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31.28515625" style="1" bestFit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46" t="s" vm="1">
        <v>226</v>
      </c>
    </row>
    <row r="2" spans="2:6">
      <c r="B2" s="46" t="s">
        <v>143</v>
      </c>
      <c r="C2" s="46" t="s">
        <v>227</v>
      </c>
    </row>
    <row r="3" spans="2:6">
      <c r="B3" s="46" t="s">
        <v>145</v>
      </c>
      <c r="C3" s="46" t="s">
        <v>228</v>
      </c>
    </row>
    <row r="4" spans="2:6">
      <c r="B4" s="46" t="s">
        <v>146</v>
      </c>
      <c r="C4" s="46">
        <v>414</v>
      </c>
    </row>
    <row r="6" spans="2:6" ht="26.25" customHeight="1">
      <c r="B6" s="136" t="s">
        <v>178</v>
      </c>
      <c r="C6" s="137"/>
      <c r="D6" s="138"/>
    </row>
    <row r="7" spans="2:6" s="3" customFormat="1" ht="31.5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69" t="s">
        <v>2672</v>
      </c>
      <c r="C10" s="74">
        <v>94373.653856549339</v>
      </c>
      <c r="D10" s="69"/>
    </row>
    <row r="11" spans="2:6">
      <c r="B11" s="68" t="s">
        <v>24</v>
      </c>
      <c r="C11" s="74">
        <v>19959.954322574165</v>
      </c>
      <c r="D11" s="73"/>
    </row>
    <row r="12" spans="2:6">
      <c r="B12" s="69" t="s">
        <v>2672</v>
      </c>
      <c r="C12" s="74">
        <v>94373.653856549339</v>
      </c>
      <c r="D12" s="69"/>
      <c r="E12" s="3"/>
      <c r="F12" s="3"/>
    </row>
    <row r="13" spans="2:6">
      <c r="B13" s="68" t="s">
        <v>24</v>
      </c>
      <c r="C13" s="74">
        <v>19959.954322574165</v>
      </c>
      <c r="D13" s="73"/>
      <c r="E13" s="3"/>
      <c r="F13" s="3"/>
    </row>
    <row r="14" spans="2:6">
      <c r="B14" s="70" t="s">
        <v>2680</v>
      </c>
      <c r="C14" s="72">
        <v>417.53763293000003</v>
      </c>
      <c r="D14" s="71">
        <v>46772</v>
      </c>
    </row>
    <row r="15" spans="2:6">
      <c r="B15" s="70" t="s">
        <v>2869</v>
      </c>
      <c r="C15" s="72">
        <v>1783.6634654569873</v>
      </c>
      <c r="D15" s="71">
        <v>46698</v>
      </c>
      <c r="E15" s="3"/>
      <c r="F15" s="3"/>
    </row>
    <row r="16" spans="2:6">
      <c r="B16" s="70" t="s">
        <v>1677</v>
      </c>
      <c r="C16" s="72">
        <v>170.12085044528757</v>
      </c>
      <c r="D16" s="71">
        <v>48274</v>
      </c>
      <c r="E16" s="3"/>
      <c r="F16" s="3"/>
    </row>
    <row r="17" spans="2:4">
      <c r="B17" s="70" t="s">
        <v>1679</v>
      </c>
      <c r="C17" s="72">
        <v>102.73102791141794</v>
      </c>
      <c r="D17" s="71">
        <v>48274</v>
      </c>
    </row>
    <row r="18" spans="2:4">
      <c r="B18" s="70" t="s">
        <v>1688</v>
      </c>
      <c r="C18" s="72">
        <v>421.18132299999996</v>
      </c>
      <c r="D18" s="71">
        <v>47969</v>
      </c>
    </row>
    <row r="19" spans="2:4">
      <c r="B19" s="70" t="s">
        <v>2681</v>
      </c>
      <c r="C19" s="72">
        <v>74.111666</v>
      </c>
      <c r="D19" s="71">
        <v>47209</v>
      </c>
    </row>
    <row r="20" spans="2:4">
      <c r="B20" s="70" t="s">
        <v>2682</v>
      </c>
      <c r="C20" s="72">
        <v>503.13979704542515</v>
      </c>
      <c r="D20" s="71">
        <v>48297</v>
      </c>
    </row>
    <row r="21" spans="2:4">
      <c r="B21" s="70" t="s">
        <v>2676</v>
      </c>
      <c r="C21" s="72">
        <v>3.0212719999999997</v>
      </c>
      <c r="D21" s="71">
        <v>47907</v>
      </c>
    </row>
    <row r="22" spans="2:4">
      <c r="B22" s="70" t="s">
        <v>2683</v>
      </c>
      <c r="C22" s="72">
        <v>108.34710000000001</v>
      </c>
      <c r="D22" s="71">
        <v>47848</v>
      </c>
    </row>
    <row r="23" spans="2:4">
      <c r="B23" s="70" t="s">
        <v>2677</v>
      </c>
      <c r="C23" s="72">
        <v>5.4149130000000003</v>
      </c>
      <c r="D23" s="71">
        <v>47848</v>
      </c>
    </row>
    <row r="24" spans="2:4">
      <c r="B24" s="70" t="s">
        <v>2684</v>
      </c>
      <c r="C24" s="72">
        <v>455.61817908</v>
      </c>
      <c r="D24" s="71">
        <v>47209</v>
      </c>
    </row>
    <row r="25" spans="2:4">
      <c r="B25" s="70" t="s">
        <v>2685</v>
      </c>
      <c r="C25" s="72">
        <v>613.14016000000004</v>
      </c>
      <c r="D25" s="71">
        <v>48700</v>
      </c>
    </row>
    <row r="26" spans="2:4">
      <c r="B26" s="70" t="s">
        <v>2686</v>
      </c>
      <c r="C26" s="72">
        <v>362.59959299999997</v>
      </c>
      <c r="D26" s="71">
        <v>46132</v>
      </c>
    </row>
    <row r="27" spans="2:4">
      <c r="B27" s="70" t="s">
        <v>2687</v>
      </c>
      <c r="C27" s="72">
        <v>638.22805669999991</v>
      </c>
      <c r="D27" s="71">
        <v>46539</v>
      </c>
    </row>
    <row r="28" spans="2:4">
      <c r="B28" s="70" t="s">
        <v>1693</v>
      </c>
      <c r="C28" s="72">
        <v>420.19623713183421</v>
      </c>
      <c r="D28" s="71">
        <v>48233</v>
      </c>
    </row>
    <row r="29" spans="2:4">
      <c r="B29" s="70" t="s">
        <v>2688</v>
      </c>
      <c r="C29" s="72">
        <v>130.1466165418536</v>
      </c>
      <c r="D29" s="71">
        <v>48212</v>
      </c>
    </row>
    <row r="30" spans="2:4">
      <c r="B30" s="70" t="s">
        <v>2689</v>
      </c>
      <c r="C30" s="72">
        <v>5.4383710000000001</v>
      </c>
      <c r="D30" s="71">
        <v>47566</v>
      </c>
    </row>
    <row r="31" spans="2:4">
      <c r="B31" s="70" t="s">
        <v>2690</v>
      </c>
      <c r="C31" s="72">
        <v>101.04739335370439</v>
      </c>
      <c r="D31" s="71">
        <v>48212</v>
      </c>
    </row>
    <row r="32" spans="2:4">
      <c r="B32" s="70" t="s">
        <v>2691</v>
      </c>
      <c r="C32" s="72">
        <v>3.7917969999999999</v>
      </c>
      <c r="D32" s="71">
        <v>48297</v>
      </c>
    </row>
    <row r="33" spans="2:4">
      <c r="B33" s="70" t="s">
        <v>2692</v>
      </c>
      <c r="C33" s="72">
        <v>677.25437879999993</v>
      </c>
      <c r="D33" s="71">
        <v>46631</v>
      </c>
    </row>
    <row r="34" spans="2:4">
      <c r="B34" s="70" t="s">
        <v>2693</v>
      </c>
      <c r="C34" s="72">
        <v>179.10645500000001</v>
      </c>
      <c r="D34" s="71">
        <v>48214</v>
      </c>
    </row>
    <row r="35" spans="2:4">
      <c r="B35" s="70" t="s">
        <v>2694</v>
      </c>
      <c r="C35" s="72">
        <v>340.97005900000005</v>
      </c>
      <c r="D35" s="71">
        <v>48214</v>
      </c>
    </row>
    <row r="36" spans="2:4">
      <c r="B36" s="70" t="s">
        <v>2695</v>
      </c>
      <c r="C36" s="72">
        <v>897.95812000000001</v>
      </c>
      <c r="D36" s="71">
        <v>46661</v>
      </c>
    </row>
    <row r="37" spans="2:4">
      <c r="B37" s="70" t="s">
        <v>1695</v>
      </c>
      <c r="C37" s="72">
        <v>912.88161000000002</v>
      </c>
      <c r="D37" s="71">
        <v>46661</v>
      </c>
    </row>
    <row r="38" spans="2:4">
      <c r="B38" s="70" t="s">
        <v>2870</v>
      </c>
      <c r="C38" s="72">
        <v>156.94432309276087</v>
      </c>
      <c r="D38" s="71">
        <v>45199</v>
      </c>
    </row>
    <row r="39" spans="2:4">
      <c r="B39" s="70" t="s">
        <v>2871</v>
      </c>
      <c r="C39" s="72">
        <v>4496.8232797895234</v>
      </c>
      <c r="D39" s="71">
        <v>46871</v>
      </c>
    </row>
    <row r="40" spans="2:4">
      <c r="B40" s="70" t="s">
        <v>2872</v>
      </c>
      <c r="C40" s="72">
        <v>145.49027255333539</v>
      </c>
      <c r="D40" s="71">
        <v>48482</v>
      </c>
    </row>
    <row r="41" spans="2:4">
      <c r="B41" s="70" t="s">
        <v>2873</v>
      </c>
      <c r="C41" s="72">
        <v>532.28566555899488</v>
      </c>
      <c r="D41" s="71">
        <v>45169</v>
      </c>
    </row>
    <row r="42" spans="2:4">
      <c r="B42" s="70" t="s">
        <v>2874</v>
      </c>
      <c r="C42" s="72">
        <v>728.67243907918294</v>
      </c>
      <c r="D42" s="71">
        <v>46253</v>
      </c>
    </row>
    <row r="43" spans="2:4">
      <c r="B43" s="70" t="s">
        <v>2875</v>
      </c>
      <c r="C43" s="72">
        <v>1095.7595544602575</v>
      </c>
      <c r="D43" s="71">
        <v>46022</v>
      </c>
    </row>
    <row r="44" spans="2:4">
      <c r="B44" s="70" t="s">
        <v>2876</v>
      </c>
      <c r="C44" s="72">
        <v>54.192313725687001</v>
      </c>
      <c r="D44" s="71">
        <v>48844</v>
      </c>
    </row>
    <row r="45" spans="2:4">
      <c r="B45" s="70" t="s">
        <v>2877</v>
      </c>
      <c r="C45" s="72">
        <v>103.35928761174604</v>
      </c>
      <c r="D45" s="71">
        <v>45340</v>
      </c>
    </row>
    <row r="46" spans="2:4">
      <c r="B46" s="70" t="s">
        <v>2878</v>
      </c>
      <c r="C46" s="72">
        <v>691.72995000000003</v>
      </c>
      <c r="D46" s="71">
        <v>45838</v>
      </c>
    </row>
    <row r="47" spans="2:4">
      <c r="B47" s="70" t="s">
        <v>2879</v>
      </c>
      <c r="C47" s="72">
        <v>1854.9115253874022</v>
      </c>
      <c r="D47" s="71">
        <v>45935</v>
      </c>
    </row>
    <row r="48" spans="2:4">
      <c r="B48" s="70" t="s">
        <v>2880</v>
      </c>
      <c r="C48" s="72">
        <v>218.98096191877278</v>
      </c>
      <c r="D48" s="71">
        <v>52047</v>
      </c>
    </row>
    <row r="49" spans="2:4">
      <c r="B49" s="70" t="s">
        <v>2881</v>
      </c>
      <c r="C49" s="72">
        <v>553.15867500000002</v>
      </c>
      <c r="D49" s="71">
        <v>45363</v>
      </c>
    </row>
    <row r="50" spans="2:4">
      <c r="B50" s="68" t="s">
        <v>39</v>
      </c>
      <c r="C50" s="74">
        <v>74413.699533975174</v>
      </c>
      <c r="D50" s="73"/>
    </row>
    <row r="51" spans="2:4">
      <c r="B51" s="70" t="s">
        <v>2696</v>
      </c>
      <c r="C51" s="72">
        <v>707.8196200000001</v>
      </c>
      <c r="D51" s="71">
        <v>47201</v>
      </c>
    </row>
    <row r="52" spans="2:4">
      <c r="B52" s="70" t="s">
        <v>2697</v>
      </c>
      <c r="C52" s="72">
        <v>89.542732179149993</v>
      </c>
      <c r="D52" s="71">
        <v>47270</v>
      </c>
    </row>
    <row r="53" spans="2:4">
      <c r="B53" s="70" t="s">
        <v>2698</v>
      </c>
      <c r="C53" s="72">
        <v>915.73578000000009</v>
      </c>
      <c r="D53" s="71">
        <v>48366</v>
      </c>
    </row>
    <row r="54" spans="2:4">
      <c r="B54" s="70" t="s">
        <v>1732</v>
      </c>
      <c r="C54" s="72">
        <v>104.96434099105971</v>
      </c>
      <c r="D54" s="71">
        <v>47467</v>
      </c>
    </row>
    <row r="55" spans="2:4">
      <c r="B55" s="70" t="s">
        <v>1733</v>
      </c>
      <c r="C55" s="72">
        <v>172.41387784867553</v>
      </c>
      <c r="D55" s="71">
        <v>47848</v>
      </c>
    </row>
    <row r="56" spans="2:4">
      <c r="B56" s="70" t="s">
        <v>2699</v>
      </c>
      <c r="C56" s="72">
        <v>1001.8109973000001</v>
      </c>
      <c r="D56" s="71">
        <v>46601</v>
      </c>
    </row>
    <row r="57" spans="2:4">
      <c r="B57" s="70" t="s">
        <v>1735</v>
      </c>
      <c r="C57" s="72">
        <v>411.92706356000002</v>
      </c>
      <c r="D57" s="71">
        <v>46371</v>
      </c>
    </row>
    <row r="58" spans="2:4">
      <c r="B58" s="70" t="s">
        <v>2700</v>
      </c>
      <c r="C58" s="72">
        <v>494.02610529999998</v>
      </c>
      <c r="D58" s="71">
        <v>47209</v>
      </c>
    </row>
    <row r="59" spans="2:4">
      <c r="B59" s="70" t="s">
        <v>1738</v>
      </c>
      <c r="C59" s="72">
        <v>55.973418700000003</v>
      </c>
      <c r="D59" s="71">
        <v>47209</v>
      </c>
    </row>
    <row r="60" spans="2:4">
      <c r="B60" s="70" t="s">
        <v>2701</v>
      </c>
      <c r="C60" s="72">
        <v>705.91699561500013</v>
      </c>
      <c r="D60" s="71">
        <v>45778</v>
      </c>
    </row>
    <row r="61" spans="2:4">
      <c r="B61" s="70" t="s">
        <v>2702</v>
      </c>
      <c r="C61" s="72">
        <v>719.99068838490007</v>
      </c>
      <c r="D61" s="71">
        <v>46997</v>
      </c>
    </row>
    <row r="62" spans="2:4">
      <c r="B62" s="70" t="s">
        <v>2703</v>
      </c>
      <c r="C62" s="72">
        <v>1027.7668764382502</v>
      </c>
      <c r="D62" s="71">
        <v>46997</v>
      </c>
    </row>
    <row r="63" spans="2:4">
      <c r="B63" s="70" t="s">
        <v>2704</v>
      </c>
      <c r="C63" s="72">
        <v>1565.7758305300001</v>
      </c>
      <c r="D63" s="71">
        <v>45343</v>
      </c>
    </row>
    <row r="64" spans="2:4">
      <c r="B64" s="70" t="s">
        <v>2705</v>
      </c>
      <c r="C64" s="72">
        <v>830.45593499999995</v>
      </c>
      <c r="D64" s="71">
        <v>47082</v>
      </c>
    </row>
    <row r="65" spans="2:4">
      <c r="B65" s="70" t="s">
        <v>1742</v>
      </c>
      <c r="C65" s="72">
        <v>200.11727868705003</v>
      </c>
      <c r="D65" s="71">
        <v>47119</v>
      </c>
    </row>
    <row r="66" spans="2:4">
      <c r="B66" s="70" t="s">
        <v>1743</v>
      </c>
      <c r="C66" s="72">
        <v>327.35515884813651</v>
      </c>
      <c r="D66" s="71">
        <v>48757</v>
      </c>
    </row>
    <row r="67" spans="2:4">
      <c r="B67" s="70" t="s">
        <v>2706</v>
      </c>
      <c r="C67" s="72">
        <v>104.59766837000001</v>
      </c>
      <c r="D67" s="71">
        <v>46326</v>
      </c>
    </row>
    <row r="68" spans="2:4">
      <c r="B68" s="70" t="s">
        <v>2707</v>
      </c>
      <c r="C68" s="72">
        <v>117.42616000000001</v>
      </c>
      <c r="D68" s="71">
        <v>47119</v>
      </c>
    </row>
    <row r="69" spans="2:4">
      <c r="B69" s="70" t="s">
        <v>2708</v>
      </c>
      <c r="C69" s="72">
        <v>1.5109900933625082</v>
      </c>
      <c r="D69" s="71">
        <v>48122</v>
      </c>
    </row>
    <row r="70" spans="2:4">
      <c r="B70" s="70" t="s">
        <v>2709</v>
      </c>
      <c r="C70" s="72">
        <v>419.28322703976357</v>
      </c>
      <c r="D70" s="71">
        <v>48395</v>
      </c>
    </row>
    <row r="71" spans="2:4">
      <c r="B71" s="70" t="s">
        <v>2710</v>
      </c>
      <c r="C71" s="72">
        <v>383.14222165999996</v>
      </c>
      <c r="D71" s="71">
        <v>47119</v>
      </c>
    </row>
    <row r="72" spans="2:4">
      <c r="B72" s="70" t="s">
        <v>2711</v>
      </c>
      <c r="C72" s="72">
        <v>622.88590473000011</v>
      </c>
      <c r="D72" s="71">
        <v>45494</v>
      </c>
    </row>
    <row r="73" spans="2:4">
      <c r="B73" s="70" t="s">
        <v>1748</v>
      </c>
      <c r="C73" s="72">
        <v>1416.2592120000002</v>
      </c>
      <c r="D73" s="71">
        <v>48365</v>
      </c>
    </row>
    <row r="74" spans="2:4">
      <c r="B74" s="70" t="s">
        <v>1749</v>
      </c>
      <c r="C74" s="72">
        <v>572.87950111999999</v>
      </c>
      <c r="D74" s="71">
        <v>47119</v>
      </c>
    </row>
    <row r="75" spans="2:4">
      <c r="B75" s="70" t="s">
        <v>2712</v>
      </c>
      <c r="C75" s="72">
        <v>1.43632483</v>
      </c>
      <c r="D75" s="71">
        <v>47119</v>
      </c>
    </row>
    <row r="76" spans="2:4">
      <c r="B76" s="70" t="s">
        <v>2713</v>
      </c>
      <c r="C76" s="72">
        <v>828.88133894999999</v>
      </c>
      <c r="D76" s="71">
        <v>46742</v>
      </c>
    </row>
    <row r="77" spans="2:4">
      <c r="B77" s="70" t="s">
        <v>2714</v>
      </c>
      <c r="C77" s="72">
        <v>97.731800000000007</v>
      </c>
      <c r="D77" s="71">
        <v>46742</v>
      </c>
    </row>
    <row r="78" spans="2:4">
      <c r="B78" s="70" t="s">
        <v>1701</v>
      </c>
      <c r="C78" s="72">
        <v>199.15951906846914</v>
      </c>
      <c r="D78" s="71">
        <v>48395</v>
      </c>
    </row>
    <row r="79" spans="2:4">
      <c r="B79" s="70" t="s">
        <v>2715</v>
      </c>
      <c r="C79" s="72">
        <v>598.50161907583254</v>
      </c>
      <c r="D79" s="71">
        <v>48669</v>
      </c>
    </row>
    <row r="80" spans="2:4">
      <c r="B80" s="70" t="s">
        <v>1757</v>
      </c>
      <c r="C80" s="72">
        <v>259.139451373376</v>
      </c>
      <c r="D80" s="71">
        <v>46753</v>
      </c>
    </row>
    <row r="81" spans="2:4">
      <c r="B81" s="70" t="s">
        <v>2716</v>
      </c>
      <c r="C81" s="72">
        <v>210.54313500000001</v>
      </c>
      <c r="D81" s="71">
        <v>47239</v>
      </c>
    </row>
    <row r="82" spans="2:4">
      <c r="B82" s="70" t="s">
        <v>2717</v>
      </c>
      <c r="C82" s="72">
        <v>456.83633932999999</v>
      </c>
      <c r="D82" s="71">
        <v>47463</v>
      </c>
    </row>
    <row r="83" spans="2:4">
      <c r="B83" s="70" t="s">
        <v>2718</v>
      </c>
      <c r="C83" s="72">
        <v>1351.9803224250002</v>
      </c>
      <c r="D83" s="71">
        <v>49427</v>
      </c>
    </row>
    <row r="84" spans="2:4">
      <c r="B84" s="70" t="s">
        <v>2719</v>
      </c>
      <c r="C84" s="72">
        <v>3028.3411556401597</v>
      </c>
      <c r="D84" s="71">
        <v>50041</v>
      </c>
    </row>
    <row r="85" spans="2:4">
      <c r="B85" s="70" t="s">
        <v>2720</v>
      </c>
      <c r="C85" s="72">
        <v>2031.0723035100002</v>
      </c>
      <c r="D85" s="71">
        <v>50586</v>
      </c>
    </row>
    <row r="86" spans="2:4">
      <c r="B86" s="70" t="s">
        <v>2721</v>
      </c>
      <c r="C86" s="72">
        <v>966.54660477000004</v>
      </c>
      <c r="D86" s="71">
        <v>46971</v>
      </c>
    </row>
    <row r="87" spans="2:4">
      <c r="B87" s="70" t="s">
        <v>2722</v>
      </c>
      <c r="C87" s="72">
        <v>2682.3741848300001</v>
      </c>
      <c r="D87" s="71">
        <v>45557</v>
      </c>
    </row>
    <row r="88" spans="2:4">
      <c r="B88" s="70" t="s">
        <v>1766</v>
      </c>
      <c r="C88" s="72">
        <v>1455.9378529000001</v>
      </c>
      <c r="D88" s="71">
        <v>46149</v>
      </c>
    </row>
    <row r="89" spans="2:4">
      <c r="B89" s="70" t="s">
        <v>2723</v>
      </c>
      <c r="C89" s="72">
        <v>1049.1984890400001</v>
      </c>
      <c r="D89" s="71">
        <v>46012</v>
      </c>
    </row>
    <row r="90" spans="2:4">
      <c r="B90" s="70" t="s">
        <v>2724</v>
      </c>
      <c r="C90" s="72">
        <v>932.35160264630349</v>
      </c>
      <c r="D90" s="71">
        <v>48693</v>
      </c>
    </row>
    <row r="91" spans="2:4">
      <c r="B91" s="70" t="s">
        <v>1767</v>
      </c>
      <c r="C91" s="72">
        <v>853.97209363215006</v>
      </c>
      <c r="D91" s="71">
        <v>47849</v>
      </c>
    </row>
    <row r="92" spans="2:4">
      <c r="B92" s="70" t="s">
        <v>2882</v>
      </c>
      <c r="C92" s="72">
        <v>19.874172047481835</v>
      </c>
      <c r="D92" s="71">
        <v>45515</v>
      </c>
    </row>
    <row r="93" spans="2:4">
      <c r="B93" s="70" t="s">
        <v>1768</v>
      </c>
      <c r="C93" s="72">
        <v>1202.0987209804696</v>
      </c>
      <c r="D93" s="71">
        <v>47665</v>
      </c>
    </row>
    <row r="94" spans="2:4">
      <c r="B94" s="70" t="s">
        <v>2725</v>
      </c>
      <c r="C94" s="72">
        <v>3.5314605600000002</v>
      </c>
      <c r="D94" s="71">
        <v>46326</v>
      </c>
    </row>
    <row r="95" spans="2:4">
      <c r="B95" s="70" t="s">
        <v>2726</v>
      </c>
      <c r="C95" s="72">
        <v>23.383443889999999</v>
      </c>
      <c r="D95" s="71">
        <v>46326</v>
      </c>
    </row>
    <row r="96" spans="2:4">
      <c r="B96" s="70" t="s">
        <v>2727</v>
      </c>
      <c r="C96" s="72">
        <v>23.625938559999998</v>
      </c>
      <c r="D96" s="71">
        <v>46326</v>
      </c>
    </row>
    <row r="97" spans="2:4">
      <c r="B97" s="70" t="s">
        <v>2728</v>
      </c>
      <c r="C97" s="72">
        <v>36.950678260000004</v>
      </c>
      <c r="D97" s="71">
        <v>46326</v>
      </c>
    </row>
    <row r="98" spans="2:4">
      <c r="B98" s="70" t="s">
        <v>2729</v>
      </c>
      <c r="C98" s="72">
        <v>22.57199615</v>
      </c>
      <c r="D98" s="71">
        <v>46326</v>
      </c>
    </row>
    <row r="99" spans="2:4">
      <c r="B99" s="70" t="s">
        <v>1780</v>
      </c>
      <c r="C99" s="72">
        <v>233.66247399999997</v>
      </c>
      <c r="D99" s="71">
        <v>47756</v>
      </c>
    </row>
    <row r="100" spans="2:4">
      <c r="B100" s="70" t="s">
        <v>2730</v>
      </c>
      <c r="C100" s="72">
        <v>660.31445719834915</v>
      </c>
      <c r="D100" s="71">
        <v>48332</v>
      </c>
    </row>
    <row r="101" spans="2:4">
      <c r="B101" s="70" t="s">
        <v>2731</v>
      </c>
      <c r="C101" s="72">
        <v>1891.1111440000002</v>
      </c>
      <c r="D101" s="71">
        <v>47715</v>
      </c>
    </row>
    <row r="102" spans="2:4">
      <c r="B102" s="70" t="s">
        <v>2732</v>
      </c>
      <c r="C102" s="72">
        <v>968.94223599999998</v>
      </c>
      <c r="D102" s="71">
        <v>47715</v>
      </c>
    </row>
    <row r="103" spans="2:4">
      <c r="B103" s="70" t="s">
        <v>2733</v>
      </c>
      <c r="C103" s="72">
        <v>55.379069055000009</v>
      </c>
      <c r="D103" s="71">
        <v>47715</v>
      </c>
    </row>
    <row r="104" spans="2:4">
      <c r="B104" s="70" t="s">
        <v>1784</v>
      </c>
      <c r="C104" s="72">
        <v>103.33170900000002</v>
      </c>
      <c r="D104" s="71">
        <v>48466</v>
      </c>
    </row>
    <row r="105" spans="2:4">
      <c r="B105" s="70" t="s">
        <v>1785</v>
      </c>
      <c r="C105" s="72">
        <v>75.825691000000006</v>
      </c>
      <c r="D105" s="71">
        <v>48466</v>
      </c>
    </row>
    <row r="106" spans="2:4">
      <c r="B106" s="70" t="s">
        <v>2734</v>
      </c>
      <c r="C106" s="72">
        <v>797.03103298999997</v>
      </c>
      <c r="D106" s="71">
        <v>48446</v>
      </c>
    </row>
    <row r="107" spans="2:4">
      <c r="B107" s="70" t="s">
        <v>2735</v>
      </c>
      <c r="C107" s="72">
        <v>7.0090950000000003</v>
      </c>
      <c r="D107" s="71">
        <v>48446</v>
      </c>
    </row>
    <row r="108" spans="2:4">
      <c r="B108" s="70" t="s">
        <v>1787</v>
      </c>
      <c r="C108" s="72">
        <v>41.30100616635</v>
      </c>
      <c r="D108" s="71">
        <v>48319</v>
      </c>
    </row>
    <row r="109" spans="2:4">
      <c r="B109" s="70" t="s">
        <v>2736</v>
      </c>
      <c r="C109" s="72">
        <v>586.63089300000001</v>
      </c>
      <c r="D109" s="71">
        <v>50586</v>
      </c>
    </row>
    <row r="110" spans="2:4">
      <c r="B110" s="70" t="s">
        <v>2737</v>
      </c>
      <c r="C110" s="72">
        <v>727.07941500000004</v>
      </c>
      <c r="D110" s="71">
        <v>47392</v>
      </c>
    </row>
    <row r="111" spans="2:4">
      <c r="B111" s="70" t="s">
        <v>2883</v>
      </c>
      <c r="C111" s="72">
        <v>46.823498461433303</v>
      </c>
      <c r="D111" s="71">
        <v>46418</v>
      </c>
    </row>
    <row r="112" spans="2:4">
      <c r="B112" s="70" t="s">
        <v>2738</v>
      </c>
      <c r="C112" s="72">
        <v>413.60584053076445</v>
      </c>
      <c r="D112" s="71">
        <v>48760</v>
      </c>
    </row>
    <row r="113" spans="2:4">
      <c r="B113" s="70" t="s">
        <v>1790</v>
      </c>
      <c r="C113" s="72">
        <v>2.544527</v>
      </c>
      <c r="D113" s="71">
        <v>47453</v>
      </c>
    </row>
    <row r="114" spans="2:4">
      <c r="B114" s="70" t="s">
        <v>1702</v>
      </c>
      <c r="C114" s="72">
        <v>202.69340000000003</v>
      </c>
      <c r="D114" s="71">
        <v>47262</v>
      </c>
    </row>
    <row r="115" spans="2:4">
      <c r="B115" s="70" t="s">
        <v>2884</v>
      </c>
      <c r="C115" s="72">
        <v>0.37055309829632005</v>
      </c>
      <c r="D115" s="71">
        <v>45126</v>
      </c>
    </row>
    <row r="116" spans="2:4">
      <c r="B116" s="70" t="s">
        <v>2739</v>
      </c>
      <c r="C116" s="72">
        <v>34.185318501720005</v>
      </c>
      <c r="D116" s="71">
        <v>45777</v>
      </c>
    </row>
    <row r="117" spans="2:4">
      <c r="B117" s="70" t="s">
        <v>1796</v>
      </c>
      <c r="C117" s="72">
        <v>661.0004532480001</v>
      </c>
      <c r="D117" s="71">
        <v>45930</v>
      </c>
    </row>
    <row r="118" spans="2:4">
      <c r="B118" s="70" t="s">
        <v>2740</v>
      </c>
      <c r="C118" s="72">
        <v>3419.5416754150037</v>
      </c>
      <c r="D118" s="71">
        <v>47665</v>
      </c>
    </row>
    <row r="119" spans="2:4">
      <c r="B119" s="70" t="s">
        <v>2741</v>
      </c>
      <c r="C119" s="72">
        <v>345.25940673682851</v>
      </c>
      <c r="D119" s="71">
        <v>45485</v>
      </c>
    </row>
    <row r="120" spans="2:4">
      <c r="B120" s="70" t="s">
        <v>2742</v>
      </c>
      <c r="C120" s="72">
        <v>857.97110666546337</v>
      </c>
      <c r="D120" s="71">
        <v>46417</v>
      </c>
    </row>
    <row r="121" spans="2:4">
      <c r="B121" s="70" t="s">
        <v>2743</v>
      </c>
      <c r="C121" s="72">
        <v>982.01987564000012</v>
      </c>
      <c r="D121" s="71">
        <v>47178</v>
      </c>
    </row>
    <row r="122" spans="2:4">
      <c r="B122" s="70" t="s">
        <v>2744</v>
      </c>
      <c r="C122" s="72">
        <v>31.936735000000002</v>
      </c>
      <c r="D122" s="71">
        <v>47447</v>
      </c>
    </row>
    <row r="123" spans="2:4">
      <c r="B123" s="70" t="s">
        <v>2745</v>
      </c>
      <c r="C123" s="72">
        <v>674.43402605000006</v>
      </c>
      <c r="D123" s="71">
        <v>47987</v>
      </c>
    </row>
    <row r="124" spans="2:4">
      <c r="B124" s="70" t="s">
        <v>1703</v>
      </c>
      <c r="C124" s="72">
        <v>427.63944059118217</v>
      </c>
      <c r="D124" s="71">
        <v>48180</v>
      </c>
    </row>
    <row r="125" spans="2:4">
      <c r="B125" s="70" t="s">
        <v>2746</v>
      </c>
      <c r="C125" s="72">
        <v>2181.2795000000001</v>
      </c>
      <c r="D125" s="71">
        <v>47735</v>
      </c>
    </row>
    <row r="126" spans="2:4">
      <c r="B126" s="70" t="s">
        <v>2747</v>
      </c>
      <c r="C126" s="72">
        <v>392.82736281632617</v>
      </c>
      <c r="D126" s="71">
        <v>47848</v>
      </c>
    </row>
    <row r="127" spans="2:4">
      <c r="B127" s="70" t="s">
        <v>2748</v>
      </c>
      <c r="C127" s="72">
        <v>210.01195368</v>
      </c>
      <c r="D127" s="71">
        <v>45710</v>
      </c>
    </row>
    <row r="128" spans="2:4">
      <c r="B128" s="70" t="s">
        <v>2749</v>
      </c>
      <c r="C128" s="72">
        <v>1257.410631195</v>
      </c>
      <c r="D128" s="71">
        <v>46573</v>
      </c>
    </row>
    <row r="129" spans="2:4">
      <c r="B129" s="70" t="s">
        <v>2750</v>
      </c>
      <c r="C129" s="72">
        <v>901.97512270317111</v>
      </c>
      <c r="D129" s="71">
        <v>47832</v>
      </c>
    </row>
    <row r="130" spans="2:4">
      <c r="B130" s="70" t="s">
        <v>2751</v>
      </c>
      <c r="C130" s="72">
        <v>124.91804619000003</v>
      </c>
      <c r="D130" s="71">
        <v>46524</v>
      </c>
    </row>
    <row r="131" spans="2:4">
      <c r="B131" s="70" t="s">
        <v>2752</v>
      </c>
      <c r="C131" s="72">
        <v>948.63037471157315</v>
      </c>
      <c r="D131" s="71">
        <v>48121</v>
      </c>
    </row>
    <row r="132" spans="2:4">
      <c r="B132" s="70" t="s">
        <v>2753</v>
      </c>
      <c r="C132" s="72">
        <v>251.75192193105286</v>
      </c>
      <c r="D132" s="71">
        <v>48121</v>
      </c>
    </row>
    <row r="133" spans="2:4">
      <c r="B133" s="70" t="s">
        <v>2754</v>
      </c>
      <c r="C133" s="72">
        <v>283.14906155775003</v>
      </c>
      <c r="D133" s="71">
        <v>47255</v>
      </c>
    </row>
    <row r="134" spans="2:4">
      <c r="B134" s="70" t="s">
        <v>2755</v>
      </c>
      <c r="C134" s="72">
        <v>232.18351908975001</v>
      </c>
      <c r="D134" s="71">
        <v>48029</v>
      </c>
    </row>
    <row r="135" spans="2:4">
      <c r="B135" s="70" t="s">
        <v>2885</v>
      </c>
      <c r="C135" s="72">
        <v>1.1537146745482998</v>
      </c>
      <c r="D135" s="71">
        <v>45371</v>
      </c>
    </row>
    <row r="136" spans="2:4">
      <c r="B136" s="70" t="s">
        <v>2756</v>
      </c>
      <c r="C136" s="72">
        <v>190.13930000000002</v>
      </c>
      <c r="D136" s="71">
        <v>48294</v>
      </c>
    </row>
    <row r="137" spans="2:4">
      <c r="B137" s="70" t="s">
        <v>2757</v>
      </c>
      <c r="C137" s="72">
        <v>6.421061540600001E-3</v>
      </c>
      <c r="D137" s="71">
        <v>50586</v>
      </c>
    </row>
    <row r="138" spans="2:4">
      <c r="B138" s="70" t="s">
        <v>1821</v>
      </c>
      <c r="C138" s="72">
        <v>1332.83415528921</v>
      </c>
      <c r="D138" s="71">
        <v>47937</v>
      </c>
    </row>
    <row r="139" spans="2:4">
      <c r="B139" s="70" t="s">
        <v>2758</v>
      </c>
      <c r="C139" s="72">
        <v>360.24238000000003</v>
      </c>
      <c r="D139" s="71">
        <v>46572</v>
      </c>
    </row>
    <row r="140" spans="2:4">
      <c r="B140" s="70" t="s">
        <v>2886</v>
      </c>
      <c r="C140" s="72">
        <v>17.332753918362801</v>
      </c>
      <c r="D140" s="71">
        <v>45187</v>
      </c>
    </row>
    <row r="141" spans="2:4">
      <c r="B141" s="70" t="s">
        <v>2759</v>
      </c>
      <c r="C141" s="72">
        <v>546.22841222</v>
      </c>
      <c r="D141" s="71">
        <v>46844</v>
      </c>
    </row>
    <row r="142" spans="2:4">
      <c r="B142" s="70" t="s">
        <v>2887</v>
      </c>
      <c r="C142" s="72">
        <v>23.646399496012357</v>
      </c>
      <c r="D142" s="71">
        <v>45602</v>
      </c>
    </row>
    <row r="143" spans="2:4">
      <c r="B143" s="70" t="s">
        <v>2760</v>
      </c>
      <c r="C143" s="72">
        <v>190.5505526914306</v>
      </c>
      <c r="D143" s="71">
        <v>50586</v>
      </c>
    </row>
    <row r="144" spans="2:4">
      <c r="B144" s="70" t="s">
        <v>2761</v>
      </c>
      <c r="C144" s="72">
        <v>350.21227500000003</v>
      </c>
      <c r="D144" s="71">
        <v>45869</v>
      </c>
    </row>
    <row r="145" spans="2:4">
      <c r="B145" s="70" t="s">
        <v>2762</v>
      </c>
      <c r="C145" s="72">
        <v>539.28373199999999</v>
      </c>
      <c r="D145" s="71">
        <v>46938</v>
      </c>
    </row>
    <row r="146" spans="2:4">
      <c r="B146" s="70" t="s">
        <v>2763</v>
      </c>
      <c r="C146" s="72">
        <v>1004.427567</v>
      </c>
      <c r="D146" s="71">
        <v>46201</v>
      </c>
    </row>
    <row r="147" spans="2:4">
      <c r="B147" s="70" t="s">
        <v>2764</v>
      </c>
      <c r="C147" s="72">
        <v>310.845325</v>
      </c>
      <c r="D147" s="71">
        <v>46203</v>
      </c>
    </row>
    <row r="148" spans="2:4">
      <c r="B148" s="70" t="s">
        <v>1831</v>
      </c>
      <c r="C148" s="72">
        <v>355.89260300000001</v>
      </c>
      <c r="D148" s="71">
        <v>47301</v>
      </c>
    </row>
    <row r="149" spans="2:4">
      <c r="B149" s="70" t="s">
        <v>2765</v>
      </c>
      <c r="C149" s="72">
        <v>208.030317</v>
      </c>
      <c r="D149" s="71">
        <v>48213</v>
      </c>
    </row>
    <row r="150" spans="2:4">
      <c r="B150" s="70" t="s">
        <v>1835</v>
      </c>
      <c r="C150" s="72">
        <v>1079.00621</v>
      </c>
      <c r="D150" s="71">
        <v>47992</v>
      </c>
    </row>
    <row r="151" spans="2:4">
      <c r="B151" s="70" t="s">
        <v>2766</v>
      </c>
      <c r="C151" s="72">
        <v>805.78892300000007</v>
      </c>
      <c r="D151" s="71">
        <v>46601</v>
      </c>
    </row>
    <row r="152" spans="2:4">
      <c r="B152" s="70" t="s">
        <v>2767</v>
      </c>
      <c r="C152" s="72">
        <v>143.07468046753624</v>
      </c>
      <c r="D152" s="71">
        <v>46722</v>
      </c>
    </row>
    <row r="153" spans="2:4">
      <c r="B153" s="70" t="s">
        <v>2768</v>
      </c>
      <c r="C153" s="72">
        <v>205.33720063467047</v>
      </c>
      <c r="D153" s="71">
        <v>46794</v>
      </c>
    </row>
    <row r="154" spans="2:4">
      <c r="B154" s="70" t="s">
        <v>2769</v>
      </c>
      <c r="C154" s="72">
        <v>214.10616222000002</v>
      </c>
      <c r="D154" s="71">
        <v>47407</v>
      </c>
    </row>
    <row r="155" spans="2:4">
      <c r="B155" s="70" t="s">
        <v>2770</v>
      </c>
      <c r="C155" s="72">
        <v>1048.3728021000002</v>
      </c>
      <c r="D155" s="71">
        <v>48234</v>
      </c>
    </row>
    <row r="156" spans="2:4">
      <c r="B156" s="70" t="s">
        <v>1842</v>
      </c>
      <c r="C156" s="72">
        <v>145.23367419301428</v>
      </c>
      <c r="D156" s="71">
        <v>47467</v>
      </c>
    </row>
    <row r="157" spans="2:4">
      <c r="B157" s="70" t="s">
        <v>2678</v>
      </c>
      <c r="C157" s="72">
        <v>1.8083750000000001</v>
      </c>
      <c r="D157" s="71">
        <v>46082</v>
      </c>
    </row>
    <row r="158" spans="2:4">
      <c r="B158" s="70" t="s">
        <v>2679</v>
      </c>
      <c r="C158" s="72">
        <v>594.202314</v>
      </c>
      <c r="D158" s="71">
        <v>47236</v>
      </c>
    </row>
    <row r="159" spans="2:4">
      <c r="B159" s="70" t="s">
        <v>2771</v>
      </c>
      <c r="C159" s="72">
        <v>995.52619174500012</v>
      </c>
      <c r="D159" s="71">
        <v>46465</v>
      </c>
    </row>
    <row r="160" spans="2:4">
      <c r="B160" s="70" t="s">
        <v>2888</v>
      </c>
      <c r="C160" s="72">
        <v>5.7371615184066993</v>
      </c>
      <c r="D160" s="71">
        <v>46014</v>
      </c>
    </row>
    <row r="161" spans="2:4">
      <c r="B161" s="70" t="s">
        <v>2889</v>
      </c>
      <c r="C161" s="72">
        <v>2.6961468827416204</v>
      </c>
      <c r="D161" s="71">
        <v>45830</v>
      </c>
    </row>
    <row r="162" spans="2:4">
      <c r="B162" s="70" t="s">
        <v>2772</v>
      </c>
      <c r="C162" s="72">
        <v>190.44961900000001</v>
      </c>
      <c r="D162" s="71">
        <v>48723</v>
      </c>
    </row>
    <row r="163" spans="2:4">
      <c r="B163" s="70" t="s">
        <v>2773</v>
      </c>
      <c r="C163" s="72">
        <v>314.86996300000004</v>
      </c>
      <c r="D163" s="71">
        <v>47031</v>
      </c>
    </row>
    <row r="164" spans="2:4">
      <c r="B164" s="70" t="s">
        <v>2774</v>
      </c>
      <c r="C164" s="72">
        <v>299.408255</v>
      </c>
      <c r="D164" s="71">
        <v>48268</v>
      </c>
    </row>
    <row r="165" spans="2:4">
      <c r="B165" s="70" t="s">
        <v>2775</v>
      </c>
      <c r="C165" s="72">
        <v>556.68912399999999</v>
      </c>
      <c r="D165" s="71">
        <v>46054</v>
      </c>
    </row>
    <row r="166" spans="2:4">
      <c r="B166" s="70" t="s">
        <v>1861</v>
      </c>
      <c r="C166" s="72">
        <v>286.88275600000003</v>
      </c>
      <c r="D166" s="71">
        <v>47107</v>
      </c>
    </row>
    <row r="167" spans="2:4">
      <c r="B167" s="70" t="s">
        <v>2776</v>
      </c>
      <c r="C167" s="72">
        <v>56.272242540000008</v>
      </c>
      <c r="D167" s="71">
        <v>48213</v>
      </c>
    </row>
    <row r="168" spans="2:4">
      <c r="B168" s="70" t="s">
        <v>2777</v>
      </c>
      <c r="C168" s="72">
        <v>121.24015425</v>
      </c>
      <c r="D168" s="71">
        <v>45869</v>
      </c>
    </row>
    <row r="169" spans="2:4">
      <c r="B169" s="70" t="s">
        <v>1864</v>
      </c>
      <c r="C169" s="72">
        <v>283.10710239000002</v>
      </c>
      <c r="D169" s="71">
        <v>47848</v>
      </c>
    </row>
    <row r="170" spans="2:4">
      <c r="B170" s="70" t="s">
        <v>2778</v>
      </c>
      <c r="C170" s="72">
        <v>406.21559482000004</v>
      </c>
      <c r="D170" s="71">
        <v>46637</v>
      </c>
    </row>
    <row r="171" spans="2:4">
      <c r="B171" s="70" t="s">
        <v>1866</v>
      </c>
      <c r="C171" s="72">
        <v>646.99823083500007</v>
      </c>
      <c r="D171" s="71">
        <v>47574</v>
      </c>
    </row>
    <row r="172" spans="2:4">
      <c r="B172" s="70" t="s">
        <v>2779</v>
      </c>
      <c r="C172" s="72">
        <v>611.16465912000001</v>
      </c>
      <c r="D172" s="71">
        <v>48942</v>
      </c>
    </row>
    <row r="173" spans="2:4">
      <c r="B173" s="70" t="s">
        <v>1713</v>
      </c>
      <c r="C173" s="72">
        <v>1321.3305320000002</v>
      </c>
      <c r="D173" s="71">
        <v>49405</v>
      </c>
    </row>
    <row r="174" spans="2:4">
      <c r="B174" s="70" t="s">
        <v>2780</v>
      </c>
      <c r="C174" s="72">
        <v>148.57727326000003</v>
      </c>
      <c r="D174" s="71">
        <v>48069</v>
      </c>
    </row>
    <row r="175" spans="2:4">
      <c r="B175" s="70" t="s">
        <v>2781</v>
      </c>
      <c r="C175" s="72">
        <v>2778.6606786200005</v>
      </c>
      <c r="D175" s="71">
        <v>46643</v>
      </c>
    </row>
    <row r="176" spans="2:4">
      <c r="B176" s="70" t="s">
        <v>2782</v>
      </c>
      <c r="C176" s="72">
        <v>449.32799999999997</v>
      </c>
      <c r="D176" s="71">
        <v>48004</v>
      </c>
    </row>
    <row r="177" spans="2:4">
      <c r="B177" s="70" t="s">
        <v>2783</v>
      </c>
      <c r="C177" s="72">
        <v>22.264193889999998</v>
      </c>
      <c r="D177" s="71">
        <v>47262</v>
      </c>
    </row>
    <row r="178" spans="2:4">
      <c r="B178" s="70" t="s">
        <v>2784</v>
      </c>
      <c r="C178" s="72">
        <v>471.79225400000001</v>
      </c>
      <c r="D178" s="71">
        <v>46112</v>
      </c>
    </row>
    <row r="179" spans="2:4">
      <c r="B179" s="70" t="s">
        <v>1872</v>
      </c>
      <c r="C179" s="72">
        <v>2272.3409544299998</v>
      </c>
      <c r="D179" s="71">
        <v>46722</v>
      </c>
    </row>
    <row r="180" spans="2:4">
      <c r="B180" s="70" t="s">
        <v>1873</v>
      </c>
      <c r="C180" s="72">
        <v>162.19297800000001</v>
      </c>
      <c r="D180" s="71">
        <v>46722</v>
      </c>
    </row>
    <row r="181" spans="2:4">
      <c r="B181" s="70" t="s">
        <v>1714</v>
      </c>
      <c r="C181" s="72">
        <v>4.799395060000001</v>
      </c>
      <c r="D181" s="71">
        <v>48030</v>
      </c>
    </row>
    <row r="182" spans="2:4">
      <c r="B182" s="102"/>
      <c r="C182" s="103"/>
      <c r="D182" s="103"/>
    </row>
    <row r="183" spans="2:4">
      <c r="B183" s="102"/>
      <c r="C183" s="103"/>
      <c r="D183" s="103"/>
    </row>
    <row r="184" spans="2:4">
      <c r="B184" s="102"/>
      <c r="C184" s="103"/>
      <c r="D184" s="103"/>
    </row>
    <row r="185" spans="2:4">
      <c r="B185" s="102"/>
      <c r="C185" s="103"/>
      <c r="D185" s="103"/>
    </row>
    <row r="186" spans="2:4">
      <c r="B186" s="102"/>
      <c r="C186" s="103"/>
      <c r="D186" s="103"/>
    </row>
    <row r="187" spans="2:4">
      <c r="B187" s="102"/>
      <c r="C187" s="103"/>
      <c r="D187" s="103"/>
    </row>
    <row r="188" spans="2:4">
      <c r="B188" s="102"/>
      <c r="C188" s="103"/>
      <c r="D188" s="103"/>
    </row>
    <row r="189" spans="2:4">
      <c r="B189" s="102"/>
      <c r="C189" s="103"/>
      <c r="D189" s="103"/>
    </row>
    <row r="190" spans="2:4">
      <c r="B190" s="102"/>
      <c r="C190" s="103"/>
      <c r="D190" s="103"/>
    </row>
    <row r="191" spans="2:4">
      <c r="B191" s="102"/>
      <c r="C191" s="103"/>
      <c r="D191" s="103"/>
    </row>
    <row r="192" spans="2:4">
      <c r="B192" s="102"/>
      <c r="C192" s="103"/>
      <c r="D192" s="103"/>
    </row>
    <row r="193" spans="2:4">
      <c r="B193" s="102"/>
      <c r="C193" s="103"/>
      <c r="D193" s="103"/>
    </row>
    <row r="194" spans="2:4">
      <c r="B194" s="102"/>
      <c r="C194" s="103"/>
      <c r="D194" s="103"/>
    </row>
    <row r="195" spans="2:4">
      <c r="B195" s="102"/>
      <c r="C195" s="103"/>
      <c r="D195" s="103"/>
    </row>
    <row r="196" spans="2:4">
      <c r="B196" s="102"/>
      <c r="C196" s="103"/>
      <c r="D196" s="103"/>
    </row>
    <row r="197" spans="2:4">
      <c r="B197" s="102"/>
      <c r="C197" s="103"/>
      <c r="D197" s="103"/>
    </row>
    <row r="198" spans="2:4">
      <c r="B198" s="102"/>
      <c r="C198" s="103"/>
      <c r="D198" s="103"/>
    </row>
    <row r="199" spans="2:4">
      <c r="B199" s="102"/>
      <c r="C199" s="103"/>
      <c r="D199" s="103"/>
    </row>
    <row r="200" spans="2:4">
      <c r="B200" s="102"/>
      <c r="C200" s="103"/>
      <c r="D200" s="103"/>
    </row>
    <row r="201" spans="2:4">
      <c r="B201" s="102"/>
      <c r="C201" s="103"/>
      <c r="D201" s="103"/>
    </row>
    <row r="202" spans="2:4">
      <c r="B202" s="102"/>
      <c r="C202" s="103"/>
      <c r="D202" s="103"/>
    </row>
    <row r="203" spans="2:4">
      <c r="B203" s="102"/>
      <c r="C203" s="103"/>
      <c r="D203" s="103"/>
    </row>
    <row r="204" spans="2:4">
      <c r="B204" s="102"/>
      <c r="C204" s="103"/>
      <c r="D204" s="103"/>
    </row>
    <row r="205" spans="2:4">
      <c r="B205" s="102"/>
      <c r="C205" s="103"/>
      <c r="D205" s="103"/>
    </row>
    <row r="206" spans="2:4">
      <c r="B206" s="102"/>
      <c r="C206" s="103"/>
      <c r="D206" s="103"/>
    </row>
    <row r="207" spans="2:4">
      <c r="B207" s="102"/>
      <c r="C207" s="103"/>
      <c r="D207" s="103"/>
    </row>
    <row r="208" spans="2:4">
      <c r="B208" s="102"/>
      <c r="C208" s="103"/>
      <c r="D208" s="103"/>
    </row>
    <row r="209" spans="2:4">
      <c r="B209" s="102"/>
      <c r="C209" s="103"/>
      <c r="D209" s="103"/>
    </row>
    <row r="210" spans="2:4">
      <c r="B210" s="102"/>
      <c r="C210" s="103"/>
      <c r="D210" s="103"/>
    </row>
    <row r="211" spans="2:4">
      <c r="B211" s="102"/>
      <c r="C211" s="103"/>
      <c r="D211" s="103"/>
    </row>
    <row r="212" spans="2:4">
      <c r="B212" s="102"/>
      <c r="C212" s="103"/>
      <c r="D212" s="103"/>
    </row>
    <row r="213" spans="2:4">
      <c r="B213" s="102"/>
      <c r="C213" s="103"/>
      <c r="D213" s="103"/>
    </row>
    <row r="214" spans="2:4">
      <c r="B214" s="102"/>
      <c r="C214" s="103"/>
      <c r="D214" s="103"/>
    </row>
    <row r="215" spans="2:4">
      <c r="B215" s="102"/>
      <c r="C215" s="103"/>
      <c r="D215" s="103"/>
    </row>
    <row r="216" spans="2:4">
      <c r="B216" s="102"/>
      <c r="C216" s="103"/>
      <c r="D216" s="103"/>
    </row>
    <row r="217" spans="2:4">
      <c r="B217" s="102"/>
      <c r="C217" s="103"/>
      <c r="D217" s="103"/>
    </row>
    <row r="218" spans="2:4">
      <c r="B218" s="102"/>
      <c r="C218" s="103"/>
      <c r="D218" s="103"/>
    </row>
    <row r="219" spans="2:4">
      <c r="B219" s="102"/>
      <c r="C219" s="103"/>
      <c r="D219" s="103"/>
    </row>
    <row r="220" spans="2:4">
      <c r="B220" s="102"/>
      <c r="C220" s="103"/>
      <c r="D220" s="103"/>
    </row>
    <row r="221" spans="2:4">
      <c r="B221" s="102"/>
      <c r="C221" s="103"/>
      <c r="D221" s="103"/>
    </row>
    <row r="222" spans="2:4">
      <c r="B222" s="102"/>
      <c r="C222" s="103"/>
      <c r="D222" s="103"/>
    </row>
    <row r="223" spans="2:4">
      <c r="B223" s="102"/>
      <c r="C223" s="103"/>
      <c r="D223" s="103"/>
    </row>
    <row r="224" spans="2:4">
      <c r="B224" s="102"/>
      <c r="C224" s="103"/>
      <c r="D224" s="103"/>
    </row>
    <row r="225" spans="2:4">
      <c r="B225" s="102"/>
      <c r="C225" s="103"/>
      <c r="D225" s="103"/>
    </row>
    <row r="226" spans="2:4">
      <c r="B226" s="102"/>
      <c r="C226" s="103"/>
      <c r="D226" s="103"/>
    </row>
    <row r="227" spans="2:4">
      <c r="B227" s="102"/>
      <c r="C227" s="103"/>
      <c r="D227" s="103"/>
    </row>
    <row r="228" spans="2:4">
      <c r="B228" s="102"/>
      <c r="C228" s="103"/>
      <c r="D228" s="103"/>
    </row>
    <row r="229" spans="2:4">
      <c r="B229" s="102"/>
      <c r="C229" s="103"/>
      <c r="D229" s="103"/>
    </row>
    <row r="230" spans="2:4">
      <c r="B230" s="102"/>
      <c r="C230" s="103"/>
      <c r="D230" s="103"/>
    </row>
    <row r="231" spans="2:4">
      <c r="B231" s="102"/>
      <c r="C231" s="103"/>
      <c r="D231" s="103"/>
    </row>
    <row r="232" spans="2:4">
      <c r="B232" s="102"/>
      <c r="C232" s="103"/>
      <c r="D232" s="103"/>
    </row>
    <row r="233" spans="2:4">
      <c r="B233" s="102"/>
      <c r="C233" s="103"/>
      <c r="D233" s="103"/>
    </row>
    <row r="234" spans="2:4">
      <c r="B234" s="102"/>
      <c r="C234" s="103"/>
      <c r="D234" s="103"/>
    </row>
    <row r="235" spans="2:4">
      <c r="B235" s="102"/>
      <c r="C235" s="103"/>
      <c r="D235" s="103"/>
    </row>
    <row r="236" spans="2:4">
      <c r="B236" s="102"/>
      <c r="C236" s="103"/>
      <c r="D236" s="103"/>
    </row>
    <row r="237" spans="2:4">
      <c r="B237" s="102"/>
      <c r="C237" s="103"/>
      <c r="D237" s="103"/>
    </row>
    <row r="238" spans="2:4">
      <c r="B238" s="102"/>
      <c r="C238" s="103"/>
      <c r="D238" s="103"/>
    </row>
    <row r="239" spans="2:4">
      <c r="B239" s="102"/>
      <c r="C239" s="103"/>
      <c r="D239" s="103"/>
    </row>
    <row r="240" spans="2:4">
      <c r="B240" s="102"/>
      <c r="C240" s="103"/>
      <c r="D240" s="103"/>
    </row>
    <row r="241" spans="2:4">
      <c r="B241" s="102"/>
      <c r="C241" s="103"/>
      <c r="D241" s="103"/>
    </row>
    <row r="242" spans="2:4">
      <c r="B242" s="102"/>
      <c r="C242" s="103"/>
      <c r="D242" s="103"/>
    </row>
    <row r="243" spans="2:4">
      <c r="B243" s="102"/>
      <c r="C243" s="103"/>
      <c r="D243" s="103"/>
    </row>
    <row r="244" spans="2:4">
      <c r="B244" s="102"/>
      <c r="C244" s="103"/>
      <c r="D244" s="103"/>
    </row>
    <row r="245" spans="2:4">
      <c r="B245" s="102"/>
      <c r="C245" s="103"/>
      <c r="D245" s="103"/>
    </row>
    <row r="246" spans="2:4">
      <c r="B246" s="102"/>
      <c r="C246" s="103"/>
      <c r="D246" s="103"/>
    </row>
    <row r="247" spans="2:4">
      <c r="B247" s="102"/>
      <c r="C247" s="103"/>
      <c r="D247" s="103"/>
    </row>
    <row r="248" spans="2:4">
      <c r="B248" s="102"/>
      <c r="C248" s="103"/>
      <c r="D248" s="103"/>
    </row>
    <row r="249" spans="2:4">
      <c r="B249" s="102"/>
      <c r="C249" s="103"/>
      <c r="D249" s="103"/>
    </row>
    <row r="250" spans="2:4">
      <c r="B250" s="102"/>
      <c r="C250" s="103"/>
      <c r="D250" s="103"/>
    </row>
    <row r="251" spans="2:4">
      <c r="B251" s="102"/>
      <c r="C251" s="103"/>
      <c r="D251" s="103"/>
    </row>
    <row r="252" spans="2:4">
      <c r="B252" s="102"/>
      <c r="C252" s="103"/>
      <c r="D252" s="103"/>
    </row>
    <row r="253" spans="2:4">
      <c r="B253" s="102"/>
      <c r="C253" s="103"/>
      <c r="D253" s="103"/>
    </row>
    <row r="254" spans="2:4">
      <c r="B254" s="102"/>
      <c r="C254" s="103"/>
      <c r="D254" s="103"/>
    </row>
    <row r="255" spans="2:4">
      <c r="B255" s="102"/>
      <c r="C255" s="103"/>
      <c r="D255" s="103"/>
    </row>
    <row r="256" spans="2:4">
      <c r="B256" s="102"/>
      <c r="C256" s="103"/>
      <c r="D256" s="103"/>
    </row>
    <row r="257" spans="2:4">
      <c r="B257" s="102"/>
      <c r="C257" s="103"/>
      <c r="D257" s="103"/>
    </row>
    <row r="258" spans="2:4">
      <c r="B258" s="102"/>
      <c r="C258" s="103"/>
      <c r="D258" s="103"/>
    </row>
    <row r="259" spans="2:4">
      <c r="B259" s="102"/>
      <c r="C259" s="103"/>
      <c r="D259" s="103"/>
    </row>
    <row r="260" spans="2:4">
      <c r="B260" s="102"/>
      <c r="C260" s="103"/>
      <c r="D260" s="103"/>
    </row>
    <row r="261" spans="2:4">
      <c r="B261" s="102"/>
      <c r="C261" s="103"/>
      <c r="D261" s="103"/>
    </row>
    <row r="262" spans="2:4">
      <c r="B262" s="102"/>
      <c r="C262" s="103"/>
      <c r="D262" s="103"/>
    </row>
    <row r="263" spans="2:4">
      <c r="B263" s="102"/>
      <c r="C263" s="103"/>
      <c r="D263" s="103"/>
    </row>
    <row r="264" spans="2:4">
      <c r="B264" s="102"/>
      <c r="C264" s="103"/>
      <c r="D264" s="103"/>
    </row>
    <row r="265" spans="2:4">
      <c r="B265" s="102"/>
      <c r="C265" s="103"/>
      <c r="D265" s="103"/>
    </row>
    <row r="266" spans="2:4">
      <c r="B266" s="102"/>
      <c r="C266" s="103"/>
      <c r="D266" s="103"/>
    </row>
    <row r="267" spans="2:4">
      <c r="B267" s="102"/>
      <c r="C267" s="103"/>
      <c r="D267" s="103"/>
    </row>
    <row r="268" spans="2:4">
      <c r="B268" s="102"/>
      <c r="C268" s="103"/>
      <c r="D268" s="103"/>
    </row>
    <row r="269" spans="2:4">
      <c r="B269" s="102"/>
      <c r="C269" s="103"/>
      <c r="D269" s="103"/>
    </row>
    <row r="270" spans="2:4">
      <c r="B270" s="102"/>
      <c r="C270" s="103"/>
      <c r="D270" s="103"/>
    </row>
    <row r="271" spans="2:4">
      <c r="B271" s="102"/>
      <c r="C271" s="103"/>
      <c r="D271" s="103"/>
    </row>
    <row r="272" spans="2:4">
      <c r="B272" s="102"/>
      <c r="C272" s="103"/>
      <c r="D272" s="103"/>
    </row>
    <row r="273" spans="2:4">
      <c r="B273" s="102"/>
      <c r="C273" s="103"/>
      <c r="D273" s="103"/>
    </row>
    <row r="274" spans="2:4">
      <c r="B274" s="102"/>
      <c r="C274" s="103"/>
      <c r="D274" s="103"/>
    </row>
    <row r="275" spans="2:4">
      <c r="B275" s="102"/>
      <c r="C275" s="103"/>
      <c r="D275" s="103"/>
    </row>
    <row r="276" spans="2:4">
      <c r="B276" s="102"/>
      <c r="C276" s="103"/>
      <c r="D276" s="103"/>
    </row>
    <row r="277" spans="2:4">
      <c r="B277" s="102"/>
      <c r="C277" s="103"/>
      <c r="D277" s="103"/>
    </row>
    <row r="278" spans="2:4">
      <c r="B278" s="102"/>
      <c r="C278" s="103"/>
      <c r="D278" s="103"/>
    </row>
    <row r="279" spans="2:4">
      <c r="B279" s="102"/>
      <c r="C279" s="103"/>
      <c r="D279" s="103"/>
    </row>
    <row r="280" spans="2:4">
      <c r="B280" s="102"/>
      <c r="C280" s="103"/>
      <c r="D280" s="103"/>
    </row>
    <row r="281" spans="2:4">
      <c r="B281" s="102"/>
      <c r="C281" s="103"/>
      <c r="D281" s="103"/>
    </row>
    <row r="282" spans="2:4">
      <c r="B282" s="102"/>
      <c r="C282" s="103"/>
      <c r="D282" s="103"/>
    </row>
    <row r="283" spans="2:4">
      <c r="B283" s="102"/>
      <c r="C283" s="103"/>
      <c r="D283" s="103"/>
    </row>
    <row r="284" spans="2:4">
      <c r="B284" s="102"/>
      <c r="C284" s="103"/>
      <c r="D284" s="103"/>
    </row>
    <row r="285" spans="2:4">
      <c r="B285" s="102"/>
      <c r="C285" s="103"/>
      <c r="D285" s="103"/>
    </row>
    <row r="286" spans="2:4">
      <c r="B286" s="102"/>
      <c r="C286" s="103"/>
      <c r="D286" s="103"/>
    </row>
    <row r="287" spans="2:4">
      <c r="B287" s="102"/>
      <c r="C287" s="103"/>
      <c r="D287" s="103"/>
    </row>
    <row r="288" spans="2:4">
      <c r="B288" s="102"/>
      <c r="C288" s="103"/>
      <c r="D288" s="103"/>
    </row>
    <row r="289" spans="2:4">
      <c r="B289" s="102"/>
      <c r="C289" s="103"/>
      <c r="D289" s="103"/>
    </row>
    <row r="290" spans="2:4">
      <c r="B290" s="102"/>
      <c r="C290" s="103"/>
      <c r="D290" s="103"/>
    </row>
    <row r="291" spans="2:4">
      <c r="B291" s="102"/>
      <c r="C291" s="103"/>
      <c r="D291" s="103"/>
    </row>
    <row r="292" spans="2:4">
      <c r="B292" s="102"/>
      <c r="C292" s="103"/>
      <c r="D292" s="103"/>
    </row>
    <row r="293" spans="2:4">
      <c r="B293" s="102"/>
      <c r="C293" s="103"/>
      <c r="D293" s="103"/>
    </row>
    <row r="294" spans="2:4">
      <c r="B294" s="102"/>
      <c r="C294" s="103"/>
      <c r="D294" s="103"/>
    </row>
    <row r="295" spans="2:4">
      <c r="B295" s="102"/>
      <c r="C295" s="103"/>
      <c r="D295" s="103"/>
    </row>
    <row r="296" spans="2:4">
      <c r="B296" s="102"/>
      <c r="C296" s="103"/>
      <c r="D296" s="103"/>
    </row>
    <row r="297" spans="2:4">
      <c r="B297" s="102"/>
      <c r="C297" s="103"/>
      <c r="D297" s="103"/>
    </row>
    <row r="298" spans="2:4">
      <c r="B298" s="102"/>
      <c r="C298" s="103"/>
      <c r="D298" s="103"/>
    </row>
    <row r="299" spans="2:4">
      <c r="B299" s="102"/>
      <c r="C299" s="103"/>
      <c r="D299" s="103"/>
    </row>
    <row r="300" spans="2:4">
      <c r="B300" s="102"/>
      <c r="C300" s="103"/>
      <c r="D300" s="103"/>
    </row>
    <row r="301" spans="2:4">
      <c r="B301" s="102"/>
      <c r="C301" s="103"/>
      <c r="D301" s="103"/>
    </row>
    <row r="302" spans="2:4">
      <c r="B302" s="102"/>
      <c r="C302" s="103"/>
      <c r="D302" s="103"/>
    </row>
    <row r="303" spans="2:4">
      <c r="B303" s="102"/>
      <c r="C303" s="103"/>
      <c r="D303" s="103"/>
    </row>
    <row r="304" spans="2:4">
      <c r="B304" s="102"/>
      <c r="C304" s="103"/>
      <c r="D304" s="103"/>
    </row>
    <row r="305" spans="2:4">
      <c r="B305" s="102"/>
      <c r="C305" s="103"/>
      <c r="D305" s="103"/>
    </row>
    <row r="306" spans="2:4">
      <c r="B306" s="102"/>
      <c r="C306" s="103"/>
      <c r="D306" s="103"/>
    </row>
    <row r="307" spans="2:4">
      <c r="B307" s="102"/>
      <c r="C307" s="103"/>
      <c r="D307" s="103"/>
    </row>
    <row r="308" spans="2:4">
      <c r="B308" s="102"/>
      <c r="C308" s="103"/>
      <c r="D308" s="103"/>
    </row>
    <row r="309" spans="2:4">
      <c r="B309" s="102"/>
      <c r="C309" s="103"/>
      <c r="D309" s="103"/>
    </row>
    <row r="310" spans="2:4">
      <c r="B310" s="102"/>
      <c r="C310" s="103"/>
      <c r="D310" s="103"/>
    </row>
    <row r="311" spans="2:4">
      <c r="B311" s="102"/>
      <c r="C311" s="103"/>
      <c r="D311" s="103"/>
    </row>
    <row r="312" spans="2:4">
      <c r="B312" s="102"/>
      <c r="C312" s="103"/>
      <c r="D312" s="103"/>
    </row>
    <row r="313" spans="2:4">
      <c r="B313" s="102"/>
      <c r="C313" s="103"/>
      <c r="D313" s="103"/>
    </row>
    <row r="314" spans="2:4">
      <c r="B314" s="102"/>
      <c r="C314" s="103"/>
      <c r="D314" s="103"/>
    </row>
    <row r="315" spans="2:4">
      <c r="B315" s="102"/>
      <c r="C315" s="103"/>
      <c r="D315" s="103"/>
    </row>
    <row r="316" spans="2:4">
      <c r="B316" s="102"/>
      <c r="C316" s="103"/>
      <c r="D316" s="103"/>
    </row>
    <row r="317" spans="2:4">
      <c r="B317" s="102"/>
      <c r="C317" s="103"/>
      <c r="D317" s="103"/>
    </row>
    <row r="318" spans="2:4">
      <c r="B318" s="102"/>
      <c r="C318" s="103"/>
      <c r="D318" s="103"/>
    </row>
    <row r="319" spans="2:4">
      <c r="B319" s="102"/>
      <c r="C319" s="103"/>
      <c r="D319" s="103"/>
    </row>
    <row r="320" spans="2:4">
      <c r="B320" s="102"/>
      <c r="C320" s="103"/>
      <c r="D320" s="103"/>
    </row>
    <row r="321" spans="2:4">
      <c r="B321" s="102"/>
      <c r="C321" s="103"/>
      <c r="D321" s="103"/>
    </row>
    <row r="322" spans="2:4">
      <c r="B322" s="102"/>
      <c r="C322" s="103"/>
      <c r="D322" s="103"/>
    </row>
    <row r="323" spans="2:4">
      <c r="B323" s="102"/>
      <c r="C323" s="103"/>
      <c r="D323" s="103"/>
    </row>
    <row r="324" spans="2:4">
      <c r="B324" s="102"/>
      <c r="C324" s="103"/>
      <c r="D324" s="103"/>
    </row>
    <row r="325" spans="2:4">
      <c r="B325" s="102"/>
      <c r="C325" s="103"/>
      <c r="D325" s="103"/>
    </row>
    <row r="326" spans="2:4">
      <c r="B326" s="102"/>
      <c r="C326" s="103"/>
      <c r="D326" s="103"/>
    </row>
    <row r="327" spans="2:4">
      <c r="B327" s="102"/>
      <c r="C327" s="103"/>
      <c r="D327" s="103"/>
    </row>
    <row r="328" spans="2:4">
      <c r="B328" s="102"/>
      <c r="C328" s="103"/>
      <c r="D328" s="103"/>
    </row>
    <row r="329" spans="2:4">
      <c r="B329" s="102"/>
      <c r="C329" s="103"/>
      <c r="D329" s="103"/>
    </row>
    <row r="330" spans="2:4">
      <c r="B330" s="102"/>
      <c r="C330" s="103"/>
      <c r="D330" s="103"/>
    </row>
    <row r="331" spans="2:4">
      <c r="B331" s="102"/>
      <c r="C331" s="103"/>
      <c r="D331" s="103"/>
    </row>
    <row r="332" spans="2:4">
      <c r="B332" s="102"/>
      <c r="C332" s="103"/>
      <c r="D332" s="103"/>
    </row>
    <row r="333" spans="2:4">
      <c r="B333" s="102"/>
      <c r="C333" s="103"/>
      <c r="D333" s="103"/>
    </row>
    <row r="334" spans="2:4">
      <c r="B334" s="102"/>
      <c r="C334" s="103"/>
      <c r="D334" s="103"/>
    </row>
    <row r="335" spans="2:4">
      <c r="B335" s="102"/>
      <c r="C335" s="103"/>
      <c r="D335" s="103"/>
    </row>
    <row r="336" spans="2:4">
      <c r="B336" s="102"/>
      <c r="C336" s="103"/>
      <c r="D336" s="103"/>
    </row>
    <row r="337" spans="2:4">
      <c r="B337" s="102"/>
      <c r="C337" s="103"/>
      <c r="D337" s="103"/>
    </row>
    <row r="338" spans="2:4">
      <c r="B338" s="102"/>
      <c r="C338" s="103"/>
      <c r="D338" s="103"/>
    </row>
    <row r="339" spans="2:4">
      <c r="B339" s="102"/>
      <c r="C339" s="103"/>
      <c r="D339" s="103"/>
    </row>
    <row r="340" spans="2:4">
      <c r="B340" s="102"/>
      <c r="C340" s="103"/>
      <c r="D340" s="103"/>
    </row>
    <row r="341" spans="2:4">
      <c r="B341" s="102"/>
      <c r="C341" s="103"/>
      <c r="D341" s="103"/>
    </row>
    <row r="342" spans="2:4">
      <c r="B342" s="102"/>
      <c r="C342" s="103"/>
      <c r="D342" s="103"/>
    </row>
    <row r="343" spans="2:4">
      <c r="B343" s="102"/>
      <c r="C343" s="103"/>
      <c r="D343" s="103"/>
    </row>
    <row r="344" spans="2:4">
      <c r="B344" s="102"/>
      <c r="C344" s="103"/>
      <c r="D344" s="103"/>
    </row>
    <row r="345" spans="2:4">
      <c r="B345" s="102"/>
      <c r="C345" s="103"/>
      <c r="D345" s="103"/>
    </row>
    <row r="346" spans="2:4">
      <c r="B346" s="102"/>
      <c r="C346" s="103"/>
      <c r="D346" s="103"/>
    </row>
    <row r="347" spans="2:4">
      <c r="B347" s="102"/>
      <c r="C347" s="103"/>
      <c r="D347" s="103"/>
    </row>
    <row r="348" spans="2:4">
      <c r="B348" s="102"/>
      <c r="C348" s="103"/>
      <c r="D348" s="103"/>
    </row>
    <row r="349" spans="2:4">
      <c r="B349" s="102"/>
      <c r="C349" s="103"/>
      <c r="D349" s="103"/>
    </row>
    <row r="350" spans="2:4">
      <c r="B350" s="102"/>
      <c r="C350" s="103"/>
      <c r="D350" s="103"/>
    </row>
    <row r="351" spans="2:4">
      <c r="B351" s="102"/>
      <c r="C351" s="103"/>
      <c r="D351" s="103"/>
    </row>
    <row r="352" spans="2:4">
      <c r="B352" s="102"/>
      <c r="C352" s="103"/>
      <c r="D352" s="103"/>
    </row>
    <row r="353" spans="2:4">
      <c r="B353" s="102"/>
      <c r="C353" s="103"/>
      <c r="D353" s="103"/>
    </row>
    <row r="354" spans="2:4">
      <c r="B354" s="102"/>
      <c r="C354" s="103"/>
      <c r="D354" s="103"/>
    </row>
    <row r="355" spans="2:4">
      <c r="B355" s="102"/>
      <c r="C355" s="103"/>
      <c r="D355" s="103"/>
    </row>
    <row r="356" spans="2:4">
      <c r="B356" s="102"/>
      <c r="C356" s="103"/>
      <c r="D356" s="103"/>
    </row>
    <row r="357" spans="2:4">
      <c r="B357" s="102"/>
      <c r="C357" s="103"/>
      <c r="D357" s="103"/>
    </row>
    <row r="358" spans="2:4">
      <c r="B358" s="102"/>
      <c r="C358" s="103"/>
      <c r="D358" s="103"/>
    </row>
    <row r="359" spans="2:4">
      <c r="B359" s="102"/>
      <c r="C359" s="103"/>
      <c r="D359" s="103"/>
    </row>
    <row r="360" spans="2:4">
      <c r="B360" s="102"/>
      <c r="C360" s="103"/>
      <c r="D360" s="103"/>
    </row>
    <row r="361" spans="2:4">
      <c r="B361" s="102"/>
      <c r="C361" s="103"/>
      <c r="D361" s="103"/>
    </row>
    <row r="362" spans="2:4">
      <c r="B362" s="102"/>
      <c r="C362" s="103"/>
      <c r="D362" s="103"/>
    </row>
    <row r="363" spans="2:4">
      <c r="B363" s="102"/>
      <c r="C363" s="103"/>
      <c r="D363" s="103"/>
    </row>
    <row r="364" spans="2:4">
      <c r="B364" s="102"/>
      <c r="C364" s="103"/>
      <c r="D364" s="103"/>
    </row>
    <row r="365" spans="2:4">
      <c r="B365" s="102"/>
      <c r="C365" s="103"/>
      <c r="D365" s="103"/>
    </row>
    <row r="366" spans="2:4">
      <c r="B366" s="102"/>
      <c r="C366" s="103"/>
      <c r="D366" s="103"/>
    </row>
    <row r="367" spans="2:4">
      <c r="B367" s="102"/>
      <c r="C367" s="103"/>
      <c r="D367" s="103"/>
    </row>
    <row r="368" spans="2:4">
      <c r="B368" s="102"/>
      <c r="C368" s="103"/>
      <c r="D368" s="103"/>
    </row>
    <row r="369" spans="2:4">
      <c r="B369" s="102"/>
      <c r="C369" s="103"/>
      <c r="D369" s="103"/>
    </row>
    <row r="370" spans="2:4">
      <c r="B370" s="102"/>
      <c r="C370" s="103"/>
      <c r="D370" s="103"/>
    </row>
    <row r="371" spans="2:4">
      <c r="B371" s="102"/>
      <c r="C371" s="103"/>
      <c r="D371" s="103"/>
    </row>
    <row r="372" spans="2:4">
      <c r="B372" s="102"/>
      <c r="C372" s="103"/>
      <c r="D372" s="103"/>
    </row>
    <row r="373" spans="2:4">
      <c r="B373" s="102"/>
      <c r="C373" s="103"/>
      <c r="D373" s="103"/>
    </row>
    <row r="374" spans="2:4">
      <c r="B374" s="102"/>
      <c r="C374" s="103"/>
      <c r="D374" s="103"/>
    </row>
    <row r="375" spans="2:4">
      <c r="B375" s="102"/>
      <c r="C375" s="103"/>
      <c r="D375" s="103"/>
    </row>
    <row r="376" spans="2:4">
      <c r="B376" s="102"/>
      <c r="C376" s="103"/>
      <c r="D376" s="103"/>
    </row>
    <row r="377" spans="2:4">
      <c r="B377" s="102"/>
      <c r="C377" s="103"/>
      <c r="D377" s="103"/>
    </row>
    <row r="378" spans="2:4">
      <c r="B378" s="102"/>
      <c r="C378" s="103"/>
      <c r="D378" s="103"/>
    </row>
    <row r="379" spans="2:4">
      <c r="B379" s="102"/>
      <c r="C379" s="103"/>
      <c r="D379" s="103"/>
    </row>
    <row r="380" spans="2:4">
      <c r="B380" s="102"/>
      <c r="C380" s="103"/>
      <c r="D380" s="103"/>
    </row>
    <row r="381" spans="2:4">
      <c r="B381" s="102"/>
      <c r="C381" s="103"/>
      <c r="D381" s="103"/>
    </row>
    <row r="382" spans="2:4">
      <c r="B382" s="102"/>
      <c r="C382" s="103"/>
      <c r="D382" s="103"/>
    </row>
    <row r="383" spans="2:4">
      <c r="B383" s="102"/>
      <c r="C383" s="103"/>
      <c r="D383" s="103"/>
    </row>
    <row r="384" spans="2:4">
      <c r="B384" s="102"/>
      <c r="C384" s="103"/>
      <c r="D384" s="103"/>
    </row>
    <row r="385" spans="2:4">
      <c r="B385" s="102"/>
      <c r="C385" s="103"/>
      <c r="D385" s="103"/>
    </row>
    <row r="386" spans="2:4">
      <c r="B386" s="102"/>
      <c r="C386" s="103"/>
      <c r="D386" s="103"/>
    </row>
    <row r="387" spans="2:4">
      <c r="B387" s="102"/>
      <c r="C387" s="103"/>
      <c r="D387" s="103"/>
    </row>
    <row r="388" spans="2:4">
      <c r="B388" s="102"/>
      <c r="C388" s="103"/>
      <c r="D388" s="103"/>
    </row>
    <row r="389" spans="2:4">
      <c r="B389" s="102"/>
      <c r="C389" s="103"/>
      <c r="D389" s="103"/>
    </row>
    <row r="390" spans="2:4">
      <c r="B390" s="102"/>
      <c r="C390" s="103"/>
      <c r="D390" s="103"/>
    </row>
    <row r="391" spans="2:4">
      <c r="B391" s="102"/>
      <c r="C391" s="103"/>
      <c r="D391" s="103"/>
    </row>
    <row r="392" spans="2:4">
      <c r="B392" s="102"/>
      <c r="C392" s="103"/>
      <c r="D392" s="103"/>
    </row>
    <row r="393" spans="2:4">
      <c r="B393" s="102"/>
      <c r="C393" s="103"/>
      <c r="D393" s="103"/>
    </row>
    <row r="394" spans="2:4">
      <c r="B394" s="102"/>
      <c r="C394" s="103"/>
      <c r="D394" s="103"/>
    </row>
    <row r="395" spans="2:4">
      <c r="B395" s="102"/>
      <c r="C395" s="103"/>
      <c r="D395" s="103"/>
    </row>
    <row r="396" spans="2:4">
      <c r="B396" s="102"/>
      <c r="C396" s="103"/>
      <c r="D396" s="103"/>
    </row>
    <row r="397" spans="2:4">
      <c r="B397" s="102"/>
      <c r="C397" s="103"/>
      <c r="D397" s="103"/>
    </row>
    <row r="398" spans="2:4">
      <c r="B398" s="102"/>
      <c r="C398" s="103"/>
      <c r="D398" s="103"/>
    </row>
    <row r="399" spans="2:4">
      <c r="B399" s="102"/>
      <c r="C399" s="103"/>
      <c r="D399" s="103"/>
    </row>
    <row r="400" spans="2:4">
      <c r="B400" s="102"/>
      <c r="C400" s="103"/>
      <c r="D400" s="103"/>
    </row>
    <row r="401" spans="2:4">
      <c r="B401" s="102"/>
      <c r="C401" s="103"/>
      <c r="D401" s="103"/>
    </row>
    <row r="402" spans="2:4">
      <c r="B402" s="102"/>
      <c r="C402" s="103"/>
      <c r="D402" s="103"/>
    </row>
    <row r="403" spans="2:4">
      <c r="B403" s="102"/>
      <c r="C403" s="103"/>
      <c r="D403" s="103"/>
    </row>
    <row r="404" spans="2:4">
      <c r="B404" s="102"/>
      <c r="C404" s="103"/>
      <c r="D404" s="103"/>
    </row>
    <row r="405" spans="2:4">
      <c r="B405" s="102"/>
      <c r="C405" s="103"/>
      <c r="D405" s="103"/>
    </row>
    <row r="406" spans="2:4">
      <c r="B406" s="102"/>
      <c r="C406" s="103"/>
      <c r="D406" s="103"/>
    </row>
    <row r="407" spans="2:4">
      <c r="B407" s="102"/>
      <c r="C407" s="103"/>
      <c r="D407" s="103"/>
    </row>
    <row r="408" spans="2:4">
      <c r="B408" s="102"/>
      <c r="C408" s="103"/>
      <c r="D408" s="103"/>
    </row>
    <row r="409" spans="2:4">
      <c r="B409" s="102"/>
      <c r="C409" s="103"/>
      <c r="D409" s="103"/>
    </row>
    <row r="410" spans="2:4">
      <c r="B410" s="102"/>
      <c r="C410" s="103"/>
      <c r="D410" s="103"/>
    </row>
    <row r="411" spans="2:4">
      <c r="B411" s="102"/>
      <c r="C411" s="103"/>
      <c r="D411" s="103"/>
    </row>
    <row r="412" spans="2:4">
      <c r="B412" s="102"/>
      <c r="C412" s="103"/>
      <c r="D412" s="103"/>
    </row>
    <row r="413" spans="2:4">
      <c r="B413" s="102"/>
      <c r="C413" s="103"/>
      <c r="D413" s="103"/>
    </row>
    <row r="414" spans="2:4">
      <c r="B414" s="102"/>
      <c r="C414" s="103"/>
      <c r="D414" s="103"/>
    </row>
    <row r="415" spans="2:4">
      <c r="B415" s="102"/>
      <c r="C415" s="103"/>
      <c r="D415" s="103"/>
    </row>
    <row r="416" spans="2:4">
      <c r="B416" s="102"/>
      <c r="C416" s="103"/>
      <c r="D416" s="103"/>
    </row>
    <row r="417" spans="2:4">
      <c r="B417" s="102"/>
      <c r="C417" s="103"/>
      <c r="D417" s="103"/>
    </row>
    <row r="418" spans="2:4">
      <c r="B418" s="102"/>
      <c r="C418" s="103"/>
      <c r="D418" s="103"/>
    </row>
    <row r="419" spans="2:4">
      <c r="B419" s="102"/>
      <c r="C419" s="103"/>
      <c r="D419" s="103"/>
    </row>
    <row r="420" spans="2:4">
      <c r="B420" s="102"/>
      <c r="C420" s="103"/>
      <c r="D420" s="103"/>
    </row>
    <row r="421" spans="2:4">
      <c r="B421" s="102"/>
      <c r="C421" s="103"/>
      <c r="D421" s="103"/>
    </row>
    <row r="422" spans="2:4">
      <c r="B422" s="102"/>
      <c r="C422" s="103"/>
      <c r="D422" s="103"/>
    </row>
    <row r="423" spans="2:4">
      <c r="B423" s="102"/>
      <c r="C423" s="103"/>
      <c r="D423" s="103"/>
    </row>
    <row r="424" spans="2:4">
      <c r="B424" s="102"/>
      <c r="C424" s="103"/>
      <c r="D424" s="103"/>
    </row>
    <row r="425" spans="2:4">
      <c r="B425" s="102"/>
      <c r="C425" s="103"/>
      <c r="D425" s="103"/>
    </row>
    <row r="426" spans="2:4">
      <c r="B426" s="102"/>
      <c r="C426" s="103"/>
      <c r="D426" s="103"/>
    </row>
    <row r="427" spans="2:4">
      <c r="B427" s="102"/>
      <c r="C427" s="103"/>
      <c r="D427" s="103"/>
    </row>
    <row r="428" spans="2:4">
      <c r="B428" s="102"/>
      <c r="C428" s="103"/>
      <c r="D428" s="103"/>
    </row>
    <row r="429" spans="2:4">
      <c r="B429" s="102"/>
      <c r="C429" s="103"/>
      <c r="D429" s="103"/>
    </row>
    <row r="430" spans="2:4">
      <c r="B430" s="102"/>
      <c r="C430" s="103"/>
      <c r="D430" s="103"/>
    </row>
    <row r="431" spans="2:4">
      <c r="B431" s="102"/>
      <c r="C431" s="103"/>
      <c r="D431" s="103"/>
    </row>
    <row r="432" spans="2:4">
      <c r="B432" s="102"/>
      <c r="C432" s="103"/>
      <c r="D432" s="103"/>
    </row>
    <row r="433" spans="2:4">
      <c r="B433" s="102"/>
      <c r="C433" s="103"/>
      <c r="D433" s="103"/>
    </row>
    <row r="434" spans="2:4">
      <c r="B434" s="102"/>
      <c r="C434" s="103"/>
      <c r="D434" s="103"/>
    </row>
    <row r="435" spans="2:4">
      <c r="B435" s="102"/>
      <c r="C435" s="103"/>
      <c r="D435" s="103"/>
    </row>
    <row r="436" spans="2:4">
      <c r="B436" s="102"/>
      <c r="C436" s="103"/>
      <c r="D436" s="103"/>
    </row>
    <row r="437" spans="2:4">
      <c r="B437" s="102"/>
      <c r="C437" s="103"/>
      <c r="D437" s="103"/>
    </row>
    <row r="438" spans="2:4">
      <c r="B438" s="102"/>
      <c r="C438" s="103"/>
      <c r="D438" s="103"/>
    </row>
    <row r="439" spans="2:4">
      <c r="B439" s="102"/>
      <c r="C439" s="103"/>
      <c r="D439" s="103"/>
    </row>
    <row r="440" spans="2:4">
      <c r="B440" s="102"/>
      <c r="C440" s="103"/>
      <c r="D440" s="103"/>
    </row>
    <row r="441" spans="2:4">
      <c r="B441" s="102"/>
      <c r="C441" s="103"/>
      <c r="D441" s="103"/>
    </row>
    <row r="442" spans="2:4">
      <c r="B442" s="102"/>
      <c r="C442" s="103"/>
      <c r="D442" s="103"/>
    </row>
    <row r="443" spans="2:4">
      <c r="B443" s="102"/>
      <c r="C443" s="103"/>
      <c r="D443" s="103"/>
    </row>
    <row r="444" spans="2:4">
      <c r="B444" s="102"/>
      <c r="C444" s="103"/>
      <c r="D444" s="103"/>
    </row>
    <row r="445" spans="2:4">
      <c r="B445" s="102"/>
      <c r="C445" s="103"/>
      <c r="D445" s="103"/>
    </row>
    <row r="446" spans="2:4">
      <c r="B446" s="102"/>
      <c r="C446" s="103"/>
      <c r="D446" s="103"/>
    </row>
    <row r="447" spans="2:4">
      <c r="B447" s="102"/>
      <c r="C447" s="103"/>
      <c r="D447" s="103"/>
    </row>
    <row r="448" spans="2:4">
      <c r="B448" s="102"/>
      <c r="C448" s="103"/>
      <c r="D448" s="103"/>
    </row>
    <row r="449" spans="2:4">
      <c r="B449" s="102"/>
      <c r="C449" s="103"/>
      <c r="D449" s="103"/>
    </row>
    <row r="450" spans="2:4">
      <c r="B450" s="102"/>
      <c r="C450" s="103"/>
      <c r="D450" s="103"/>
    </row>
    <row r="451" spans="2:4">
      <c r="B451" s="102"/>
      <c r="C451" s="103"/>
      <c r="D451" s="103"/>
    </row>
    <row r="452" spans="2:4">
      <c r="B452" s="102"/>
      <c r="C452" s="103"/>
      <c r="D452" s="103"/>
    </row>
    <row r="453" spans="2:4">
      <c r="B453" s="102"/>
      <c r="C453" s="103"/>
      <c r="D453" s="103"/>
    </row>
    <row r="454" spans="2:4">
      <c r="B454" s="102"/>
      <c r="C454" s="103"/>
      <c r="D454" s="103"/>
    </row>
    <row r="455" spans="2:4">
      <c r="B455" s="102"/>
      <c r="C455" s="103"/>
      <c r="D455" s="103"/>
    </row>
    <row r="456" spans="2:4">
      <c r="B456" s="102"/>
      <c r="C456" s="103"/>
      <c r="D456" s="103"/>
    </row>
    <row r="457" spans="2:4">
      <c r="B457" s="102"/>
      <c r="C457" s="103"/>
      <c r="D457" s="103"/>
    </row>
    <row r="458" spans="2:4">
      <c r="B458" s="102"/>
      <c r="C458" s="103"/>
      <c r="D458" s="103"/>
    </row>
    <row r="459" spans="2:4">
      <c r="B459" s="102"/>
      <c r="C459" s="103"/>
      <c r="D459" s="103"/>
    </row>
    <row r="460" spans="2:4">
      <c r="B460" s="102"/>
      <c r="C460" s="103"/>
      <c r="D460" s="103"/>
    </row>
    <row r="461" spans="2:4">
      <c r="B461" s="102"/>
      <c r="C461" s="103"/>
      <c r="D461" s="103"/>
    </row>
    <row r="462" spans="2:4">
      <c r="B462" s="102"/>
      <c r="C462" s="103"/>
      <c r="D462" s="103"/>
    </row>
    <row r="463" spans="2:4">
      <c r="B463" s="102"/>
      <c r="C463" s="103"/>
      <c r="D463" s="103"/>
    </row>
    <row r="464" spans="2:4">
      <c r="B464" s="102"/>
      <c r="C464" s="103"/>
      <c r="D464" s="103"/>
    </row>
    <row r="465" spans="2:4">
      <c r="B465" s="102"/>
      <c r="C465" s="103"/>
      <c r="D465" s="103"/>
    </row>
    <row r="466" spans="2:4">
      <c r="B466" s="102"/>
      <c r="C466" s="103"/>
      <c r="D466" s="103"/>
    </row>
    <row r="467" spans="2:4">
      <c r="B467" s="102"/>
      <c r="C467" s="103"/>
      <c r="D467" s="103"/>
    </row>
    <row r="468" spans="2:4">
      <c r="B468" s="102"/>
      <c r="C468" s="103"/>
      <c r="D468" s="103"/>
    </row>
    <row r="469" spans="2:4">
      <c r="B469" s="102"/>
      <c r="C469" s="103"/>
      <c r="D469" s="103"/>
    </row>
    <row r="470" spans="2:4">
      <c r="B470" s="102"/>
      <c r="C470" s="103"/>
      <c r="D470" s="103"/>
    </row>
    <row r="471" spans="2:4">
      <c r="B471" s="102"/>
      <c r="C471" s="103"/>
      <c r="D471" s="103"/>
    </row>
    <row r="472" spans="2:4">
      <c r="B472" s="102"/>
      <c r="C472" s="103"/>
      <c r="D472" s="103"/>
    </row>
    <row r="473" spans="2:4">
      <c r="B473" s="102"/>
      <c r="C473" s="103"/>
      <c r="D473" s="103"/>
    </row>
    <row r="474" spans="2:4">
      <c r="B474" s="102"/>
      <c r="C474" s="103"/>
      <c r="D474" s="103"/>
    </row>
    <row r="475" spans="2:4">
      <c r="B475" s="102"/>
      <c r="C475" s="103"/>
      <c r="D475" s="103"/>
    </row>
    <row r="476" spans="2:4">
      <c r="B476" s="102"/>
      <c r="C476" s="103"/>
      <c r="D476" s="103"/>
    </row>
    <row r="477" spans="2:4">
      <c r="B477" s="102"/>
      <c r="C477" s="103"/>
      <c r="D477" s="103"/>
    </row>
    <row r="478" spans="2:4">
      <c r="B478" s="102"/>
      <c r="C478" s="103"/>
      <c r="D478" s="103"/>
    </row>
    <row r="479" spans="2:4">
      <c r="B479" s="102"/>
      <c r="C479" s="103"/>
      <c r="D479" s="103"/>
    </row>
    <row r="480" spans="2:4">
      <c r="B480" s="102"/>
      <c r="C480" s="103"/>
      <c r="D480" s="103"/>
    </row>
    <row r="481" spans="2:4">
      <c r="B481" s="102"/>
      <c r="C481" s="103"/>
      <c r="D481" s="103"/>
    </row>
    <row r="482" spans="2:4">
      <c r="B482" s="102"/>
      <c r="C482" s="103"/>
      <c r="D482" s="103"/>
    </row>
    <row r="483" spans="2:4">
      <c r="B483" s="102"/>
      <c r="C483" s="103"/>
      <c r="D483" s="103"/>
    </row>
    <row r="484" spans="2:4">
      <c r="B484" s="102"/>
      <c r="C484" s="103"/>
      <c r="D484" s="103"/>
    </row>
    <row r="485" spans="2:4">
      <c r="B485" s="102"/>
      <c r="C485" s="103"/>
      <c r="D485" s="103"/>
    </row>
    <row r="486" spans="2:4">
      <c r="B486" s="102"/>
      <c r="C486" s="103"/>
      <c r="D486" s="103"/>
    </row>
    <row r="487" spans="2:4">
      <c r="B487" s="102"/>
      <c r="C487" s="103"/>
      <c r="D487" s="103"/>
    </row>
    <row r="488" spans="2:4">
      <c r="B488" s="102"/>
      <c r="C488" s="103"/>
      <c r="D488" s="103"/>
    </row>
    <row r="489" spans="2:4">
      <c r="B489" s="102"/>
      <c r="C489" s="103"/>
      <c r="D489" s="103"/>
    </row>
    <row r="490" spans="2:4">
      <c r="B490" s="102"/>
      <c r="C490" s="103"/>
      <c r="D490" s="103"/>
    </row>
    <row r="491" spans="2:4">
      <c r="B491" s="102"/>
      <c r="C491" s="103"/>
      <c r="D491" s="103"/>
    </row>
    <row r="492" spans="2:4">
      <c r="B492" s="102"/>
      <c r="C492" s="103"/>
      <c r="D492" s="103"/>
    </row>
    <row r="493" spans="2:4">
      <c r="B493" s="102"/>
      <c r="C493" s="103"/>
      <c r="D493" s="103"/>
    </row>
    <row r="494" spans="2:4">
      <c r="B494" s="102"/>
      <c r="C494" s="103"/>
      <c r="D494" s="103"/>
    </row>
    <row r="495" spans="2:4">
      <c r="B495" s="102"/>
      <c r="C495" s="103"/>
      <c r="D495" s="103"/>
    </row>
    <row r="496" spans="2:4">
      <c r="B496" s="102"/>
      <c r="C496" s="103"/>
      <c r="D496" s="103"/>
    </row>
    <row r="497" spans="2:4">
      <c r="B497" s="102"/>
      <c r="C497" s="103"/>
      <c r="D497" s="103"/>
    </row>
    <row r="498" spans="2:4">
      <c r="B498" s="102"/>
      <c r="C498" s="103"/>
      <c r="D498" s="103"/>
    </row>
    <row r="499" spans="2:4">
      <c r="B499" s="102"/>
      <c r="C499" s="103"/>
      <c r="D499" s="103"/>
    </row>
    <row r="500" spans="2:4">
      <c r="B500" s="102"/>
      <c r="C500" s="103"/>
      <c r="D500" s="103"/>
    </row>
    <row r="501" spans="2:4">
      <c r="B501" s="102"/>
      <c r="C501" s="103"/>
      <c r="D501" s="103"/>
    </row>
    <row r="502" spans="2:4">
      <c r="B502" s="102"/>
      <c r="C502" s="103"/>
      <c r="D502" s="103"/>
    </row>
    <row r="503" spans="2:4">
      <c r="B503" s="102"/>
      <c r="C503" s="103"/>
      <c r="D503" s="103"/>
    </row>
    <row r="504" spans="2:4">
      <c r="B504" s="102"/>
      <c r="C504" s="103"/>
      <c r="D504" s="103"/>
    </row>
    <row r="505" spans="2:4">
      <c r="B505" s="102"/>
      <c r="C505" s="103"/>
      <c r="D505" s="103"/>
    </row>
    <row r="506" spans="2:4">
      <c r="B506" s="102"/>
      <c r="C506" s="103"/>
      <c r="D506" s="103"/>
    </row>
    <row r="507" spans="2:4">
      <c r="B507" s="102"/>
      <c r="C507" s="103"/>
      <c r="D507" s="103"/>
    </row>
    <row r="508" spans="2:4">
      <c r="B508" s="102"/>
      <c r="C508" s="103"/>
      <c r="D508" s="103"/>
    </row>
    <row r="509" spans="2:4">
      <c r="B509" s="102"/>
      <c r="C509" s="103"/>
      <c r="D509" s="103"/>
    </row>
    <row r="510" spans="2:4">
      <c r="B510" s="102"/>
      <c r="C510" s="103"/>
      <c r="D510" s="103"/>
    </row>
    <row r="511" spans="2:4">
      <c r="B511" s="102"/>
      <c r="C511" s="103"/>
      <c r="D511" s="103"/>
    </row>
    <row r="512" spans="2:4">
      <c r="B512" s="102"/>
      <c r="C512" s="103"/>
      <c r="D512" s="103"/>
    </row>
    <row r="513" spans="2:4">
      <c r="B513" s="102"/>
      <c r="C513" s="103"/>
      <c r="D513" s="103"/>
    </row>
    <row r="514" spans="2:4">
      <c r="B514" s="102"/>
      <c r="C514" s="103"/>
      <c r="D514" s="103"/>
    </row>
    <row r="515" spans="2:4">
      <c r="B515" s="102"/>
      <c r="C515" s="103"/>
      <c r="D515" s="103"/>
    </row>
    <row r="516" spans="2:4">
      <c r="B516" s="102"/>
      <c r="C516" s="103"/>
      <c r="D516" s="103"/>
    </row>
    <row r="517" spans="2:4">
      <c r="B517" s="102"/>
      <c r="C517" s="103"/>
      <c r="D517" s="103"/>
    </row>
    <row r="518" spans="2:4">
      <c r="B518" s="102"/>
      <c r="C518" s="103"/>
      <c r="D518" s="103"/>
    </row>
    <row r="519" spans="2:4">
      <c r="B519" s="102"/>
      <c r="C519" s="103"/>
      <c r="D519" s="103"/>
    </row>
    <row r="520" spans="2:4">
      <c r="B520" s="102"/>
      <c r="C520" s="103"/>
      <c r="D520" s="103"/>
    </row>
    <row r="521" spans="2:4">
      <c r="B521" s="102"/>
      <c r="C521" s="103"/>
      <c r="D521" s="103"/>
    </row>
    <row r="522" spans="2:4">
      <c r="B522" s="102"/>
      <c r="C522" s="103"/>
      <c r="D522" s="103"/>
    </row>
    <row r="523" spans="2:4">
      <c r="B523" s="102"/>
      <c r="C523" s="103"/>
      <c r="D523" s="103"/>
    </row>
    <row r="524" spans="2:4">
      <c r="B524" s="102"/>
      <c r="C524" s="103"/>
      <c r="D524" s="103"/>
    </row>
    <row r="525" spans="2:4">
      <c r="B525" s="102"/>
      <c r="C525" s="103"/>
      <c r="D525" s="103"/>
    </row>
    <row r="526" spans="2:4">
      <c r="B526" s="102"/>
      <c r="C526" s="103"/>
      <c r="D526" s="103"/>
    </row>
    <row r="527" spans="2:4">
      <c r="B527" s="102"/>
      <c r="C527" s="103"/>
      <c r="D527" s="103"/>
    </row>
    <row r="528" spans="2:4">
      <c r="B528" s="102"/>
      <c r="C528" s="103"/>
      <c r="D528" s="103"/>
    </row>
    <row r="529" spans="2:4">
      <c r="B529" s="102"/>
      <c r="C529" s="103"/>
      <c r="D529" s="103"/>
    </row>
    <row r="530" spans="2:4">
      <c r="B530" s="102"/>
      <c r="C530" s="103"/>
      <c r="D530" s="103"/>
    </row>
    <row r="531" spans="2:4">
      <c r="B531" s="102"/>
      <c r="C531" s="103"/>
      <c r="D531" s="103"/>
    </row>
    <row r="532" spans="2:4">
      <c r="B532" s="102"/>
      <c r="C532" s="103"/>
      <c r="D532" s="103"/>
    </row>
    <row r="533" spans="2:4">
      <c r="B533" s="102"/>
      <c r="C533" s="103"/>
      <c r="D533" s="103"/>
    </row>
    <row r="534" spans="2:4">
      <c r="B534" s="102"/>
      <c r="C534" s="103"/>
      <c r="D534" s="103"/>
    </row>
    <row r="535" spans="2:4">
      <c r="B535" s="102"/>
      <c r="C535" s="103"/>
      <c r="D535" s="103"/>
    </row>
    <row r="536" spans="2:4">
      <c r="B536" s="102"/>
      <c r="C536" s="103"/>
      <c r="D536" s="103"/>
    </row>
    <row r="537" spans="2:4">
      <c r="B537" s="102"/>
      <c r="C537" s="103"/>
      <c r="D537" s="103"/>
    </row>
    <row r="538" spans="2:4">
      <c r="B538" s="102"/>
      <c r="C538" s="103"/>
      <c r="D538" s="103"/>
    </row>
    <row r="539" spans="2:4">
      <c r="B539" s="102"/>
      <c r="C539" s="103"/>
      <c r="D539" s="103"/>
    </row>
    <row r="540" spans="2:4">
      <c r="B540" s="102"/>
      <c r="C540" s="103"/>
      <c r="D540" s="103"/>
    </row>
    <row r="541" spans="2:4">
      <c r="B541" s="102"/>
      <c r="C541" s="103"/>
      <c r="D541" s="103"/>
    </row>
    <row r="542" spans="2:4">
      <c r="B542" s="102"/>
      <c r="C542" s="103"/>
      <c r="D542" s="103"/>
    </row>
    <row r="543" spans="2:4">
      <c r="B543" s="102"/>
      <c r="C543" s="103"/>
      <c r="D543" s="103"/>
    </row>
    <row r="544" spans="2:4">
      <c r="B544" s="102"/>
      <c r="C544" s="103"/>
      <c r="D544" s="103"/>
    </row>
    <row r="545" spans="2:4">
      <c r="B545" s="102"/>
      <c r="C545" s="103"/>
      <c r="D545" s="103"/>
    </row>
    <row r="546" spans="2:4">
      <c r="B546" s="102"/>
      <c r="C546" s="103"/>
      <c r="D546" s="103"/>
    </row>
    <row r="547" spans="2:4">
      <c r="B547" s="102"/>
      <c r="C547" s="103"/>
      <c r="D547" s="103"/>
    </row>
    <row r="548" spans="2:4">
      <c r="B548" s="102"/>
      <c r="C548" s="103"/>
      <c r="D548" s="103"/>
    </row>
    <row r="549" spans="2:4">
      <c r="B549" s="102"/>
      <c r="C549" s="103"/>
      <c r="D549" s="103"/>
    </row>
    <row r="550" spans="2:4">
      <c r="B550" s="102"/>
      <c r="C550" s="103"/>
      <c r="D550" s="103"/>
    </row>
    <row r="551" spans="2:4">
      <c r="B551" s="102"/>
      <c r="C551" s="103"/>
      <c r="D551" s="103"/>
    </row>
    <row r="552" spans="2:4">
      <c r="B552" s="102"/>
      <c r="C552" s="103"/>
      <c r="D552" s="103"/>
    </row>
    <row r="553" spans="2:4">
      <c r="B553" s="102"/>
      <c r="C553" s="103"/>
      <c r="D553" s="103"/>
    </row>
    <row r="554" spans="2:4">
      <c r="B554" s="102"/>
      <c r="C554" s="103"/>
      <c r="D554" s="103"/>
    </row>
    <row r="555" spans="2:4">
      <c r="B555" s="102"/>
      <c r="C555" s="103"/>
      <c r="D555" s="103"/>
    </row>
    <row r="556" spans="2:4">
      <c r="B556" s="102"/>
      <c r="C556" s="103"/>
      <c r="D556" s="103"/>
    </row>
    <row r="557" spans="2:4">
      <c r="B557" s="102"/>
      <c r="C557" s="103"/>
      <c r="D557" s="103"/>
    </row>
    <row r="558" spans="2:4">
      <c r="B558" s="102"/>
      <c r="C558" s="103"/>
      <c r="D558" s="103"/>
    </row>
    <row r="559" spans="2:4">
      <c r="B559" s="102"/>
      <c r="C559" s="103"/>
      <c r="D559" s="103"/>
    </row>
    <row r="560" spans="2:4">
      <c r="B560" s="102"/>
      <c r="C560" s="103"/>
      <c r="D560" s="103"/>
    </row>
    <row r="561" spans="2:4">
      <c r="B561" s="102"/>
      <c r="C561" s="103"/>
      <c r="D561" s="103"/>
    </row>
    <row r="562" spans="2:4">
      <c r="B562" s="102"/>
      <c r="C562" s="103"/>
      <c r="D562" s="103"/>
    </row>
    <row r="563" spans="2:4">
      <c r="B563" s="102"/>
      <c r="C563" s="103"/>
      <c r="D563" s="103"/>
    </row>
    <row r="564" spans="2:4">
      <c r="B564" s="102"/>
      <c r="C564" s="103"/>
      <c r="D564" s="103"/>
    </row>
    <row r="565" spans="2:4">
      <c r="B565" s="102"/>
      <c r="C565" s="103"/>
      <c r="D565" s="103"/>
    </row>
    <row r="566" spans="2:4">
      <c r="B566" s="102"/>
      <c r="C566" s="103"/>
      <c r="D566" s="103"/>
    </row>
    <row r="567" spans="2:4">
      <c r="B567" s="102"/>
      <c r="C567" s="103"/>
      <c r="D567" s="103"/>
    </row>
    <row r="568" spans="2:4">
      <c r="B568" s="102"/>
      <c r="C568" s="103"/>
      <c r="D568" s="103"/>
    </row>
    <row r="569" spans="2:4">
      <c r="B569" s="102"/>
      <c r="C569" s="103"/>
      <c r="D569" s="103"/>
    </row>
    <row r="570" spans="2:4">
      <c r="B570" s="102"/>
      <c r="C570" s="103"/>
      <c r="D570" s="103"/>
    </row>
    <row r="571" spans="2:4">
      <c r="B571" s="102"/>
      <c r="C571" s="103"/>
      <c r="D571" s="103"/>
    </row>
    <row r="572" spans="2:4">
      <c r="B572" s="102"/>
      <c r="C572" s="103"/>
      <c r="D572" s="103"/>
    </row>
    <row r="573" spans="2:4">
      <c r="B573" s="102"/>
      <c r="C573" s="103"/>
      <c r="D573" s="103"/>
    </row>
    <row r="574" spans="2:4">
      <c r="B574" s="102"/>
      <c r="C574" s="103"/>
      <c r="D574" s="103"/>
    </row>
    <row r="575" spans="2:4">
      <c r="B575" s="102"/>
      <c r="C575" s="103"/>
      <c r="D575" s="103"/>
    </row>
    <row r="576" spans="2:4">
      <c r="B576" s="102"/>
      <c r="C576" s="103"/>
      <c r="D576" s="103"/>
    </row>
    <row r="577" spans="2:4">
      <c r="B577" s="102"/>
      <c r="C577" s="103"/>
      <c r="D577" s="103"/>
    </row>
    <row r="578" spans="2:4">
      <c r="B578" s="102"/>
      <c r="C578" s="103"/>
      <c r="D578" s="103"/>
    </row>
    <row r="579" spans="2:4">
      <c r="B579" s="102"/>
      <c r="C579" s="103"/>
      <c r="D579" s="103"/>
    </row>
    <row r="580" spans="2:4">
      <c r="B580" s="102"/>
      <c r="C580" s="103"/>
      <c r="D580" s="103"/>
    </row>
    <row r="581" spans="2:4">
      <c r="B581" s="102"/>
      <c r="C581" s="103"/>
      <c r="D581" s="103"/>
    </row>
    <row r="582" spans="2:4">
      <c r="B582" s="102"/>
      <c r="C582" s="103"/>
      <c r="D582" s="103"/>
    </row>
    <row r="583" spans="2:4">
      <c r="B583" s="102"/>
      <c r="C583" s="103"/>
      <c r="D583" s="103"/>
    </row>
    <row r="584" spans="2:4">
      <c r="B584" s="102"/>
      <c r="C584" s="103"/>
      <c r="D584" s="103"/>
    </row>
    <row r="585" spans="2:4">
      <c r="B585" s="102"/>
      <c r="C585" s="103"/>
      <c r="D585" s="103"/>
    </row>
    <row r="586" spans="2:4">
      <c r="B586" s="102"/>
      <c r="C586" s="103"/>
      <c r="D586" s="103"/>
    </row>
    <row r="587" spans="2:4">
      <c r="B587" s="102"/>
      <c r="C587" s="103"/>
      <c r="D587" s="103"/>
    </row>
    <row r="588" spans="2:4">
      <c r="B588" s="102"/>
      <c r="C588" s="103"/>
      <c r="D588" s="103"/>
    </row>
    <row r="589" spans="2:4">
      <c r="B589" s="102"/>
      <c r="C589" s="103"/>
      <c r="D589" s="103"/>
    </row>
    <row r="590" spans="2:4">
      <c r="B590" s="102"/>
      <c r="C590" s="103"/>
      <c r="D590" s="103"/>
    </row>
    <row r="591" spans="2:4">
      <c r="B591" s="102"/>
      <c r="C591" s="103"/>
      <c r="D591" s="103"/>
    </row>
    <row r="592" spans="2:4">
      <c r="B592" s="102"/>
      <c r="C592" s="103"/>
      <c r="D592" s="103"/>
    </row>
    <row r="593" spans="2:4">
      <c r="B593" s="102"/>
      <c r="C593" s="103"/>
      <c r="D593" s="103"/>
    </row>
    <row r="594" spans="2:4">
      <c r="B594" s="102"/>
      <c r="C594" s="103"/>
      <c r="D594" s="103"/>
    </row>
    <row r="595" spans="2:4">
      <c r="B595" s="102"/>
      <c r="C595" s="103"/>
      <c r="D595" s="103"/>
    </row>
    <row r="596" spans="2:4">
      <c r="B596" s="102"/>
      <c r="C596" s="103"/>
      <c r="D596" s="103"/>
    </row>
    <row r="597" spans="2:4">
      <c r="B597" s="102"/>
      <c r="C597" s="103"/>
      <c r="D597" s="103"/>
    </row>
    <row r="598" spans="2:4">
      <c r="B598" s="102"/>
      <c r="C598" s="103"/>
      <c r="D598" s="103"/>
    </row>
    <row r="599" spans="2:4">
      <c r="B599" s="102"/>
      <c r="C599" s="103"/>
      <c r="D599" s="103"/>
    </row>
    <row r="600" spans="2:4">
      <c r="B600" s="102"/>
      <c r="C600" s="103"/>
      <c r="D600" s="103"/>
    </row>
    <row r="601" spans="2:4">
      <c r="B601" s="102"/>
      <c r="C601" s="103"/>
      <c r="D601" s="103"/>
    </row>
    <row r="602" spans="2:4">
      <c r="B602" s="102"/>
      <c r="C602" s="103"/>
      <c r="D602" s="103"/>
    </row>
    <row r="603" spans="2:4">
      <c r="B603" s="102"/>
      <c r="C603" s="103"/>
      <c r="D603" s="103"/>
    </row>
    <row r="604" spans="2:4">
      <c r="B604" s="102"/>
      <c r="C604" s="103"/>
      <c r="D604" s="103"/>
    </row>
    <row r="605" spans="2:4">
      <c r="B605" s="102"/>
      <c r="C605" s="103"/>
      <c r="D605" s="103"/>
    </row>
    <row r="606" spans="2:4">
      <c r="B606" s="102"/>
      <c r="C606" s="103"/>
      <c r="D606" s="103"/>
    </row>
    <row r="607" spans="2:4">
      <c r="B607" s="102"/>
      <c r="C607" s="103"/>
      <c r="D607" s="103"/>
    </row>
    <row r="608" spans="2:4">
      <c r="B608" s="102"/>
      <c r="C608" s="103"/>
      <c r="D608" s="103"/>
    </row>
    <row r="609" spans="2:4">
      <c r="B609" s="102"/>
      <c r="C609" s="103"/>
      <c r="D609" s="103"/>
    </row>
    <row r="610" spans="2:4">
      <c r="B610" s="102"/>
      <c r="C610" s="103"/>
      <c r="D610" s="103"/>
    </row>
    <row r="611" spans="2:4">
      <c r="B611" s="102"/>
      <c r="C611" s="103"/>
      <c r="D611" s="103"/>
    </row>
    <row r="612" spans="2:4">
      <c r="B612" s="102"/>
      <c r="C612" s="103"/>
      <c r="D612" s="103"/>
    </row>
    <row r="613" spans="2:4">
      <c r="B613" s="102"/>
      <c r="C613" s="103"/>
      <c r="D613" s="103"/>
    </row>
    <row r="614" spans="2:4">
      <c r="B614" s="102"/>
      <c r="C614" s="103"/>
      <c r="D614" s="103"/>
    </row>
    <row r="615" spans="2:4">
      <c r="B615" s="102"/>
      <c r="C615" s="103"/>
      <c r="D615" s="103"/>
    </row>
    <row r="616" spans="2:4">
      <c r="B616" s="102"/>
      <c r="C616" s="103"/>
      <c r="D616" s="103"/>
    </row>
    <row r="617" spans="2:4">
      <c r="B617" s="102"/>
      <c r="C617" s="103"/>
      <c r="D617" s="103"/>
    </row>
    <row r="618" spans="2:4">
      <c r="B618" s="102"/>
      <c r="C618" s="103"/>
      <c r="D618" s="103"/>
    </row>
    <row r="619" spans="2:4">
      <c r="B619" s="102"/>
      <c r="C619" s="103"/>
      <c r="D619" s="103"/>
    </row>
    <row r="620" spans="2:4">
      <c r="B620" s="102"/>
      <c r="C620" s="103"/>
      <c r="D620" s="103"/>
    </row>
    <row r="621" spans="2:4">
      <c r="B621" s="102"/>
      <c r="C621" s="103"/>
      <c r="D621" s="103"/>
    </row>
    <row r="622" spans="2:4">
      <c r="B622" s="102"/>
      <c r="C622" s="103"/>
      <c r="D622" s="103"/>
    </row>
    <row r="623" spans="2:4">
      <c r="B623" s="102"/>
      <c r="C623" s="103"/>
      <c r="D623" s="103"/>
    </row>
    <row r="624" spans="2:4">
      <c r="B624" s="102"/>
      <c r="C624" s="103"/>
      <c r="D624" s="103"/>
    </row>
    <row r="625" spans="2:4">
      <c r="B625" s="102"/>
      <c r="C625" s="103"/>
      <c r="D625" s="103"/>
    </row>
    <row r="626" spans="2:4">
      <c r="B626" s="102"/>
      <c r="C626" s="103"/>
      <c r="D626" s="103"/>
    </row>
    <row r="627" spans="2:4">
      <c r="B627" s="102"/>
      <c r="C627" s="103"/>
      <c r="D627" s="103"/>
    </row>
    <row r="628" spans="2:4">
      <c r="B628" s="102"/>
      <c r="C628" s="103"/>
      <c r="D628" s="103"/>
    </row>
    <row r="629" spans="2:4">
      <c r="B629" s="102"/>
      <c r="C629" s="103"/>
      <c r="D629" s="103"/>
    </row>
    <row r="630" spans="2:4">
      <c r="B630" s="102"/>
      <c r="C630" s="103"/>
      <c r="D630" s="103"/>
    </row>
    <row r="631" spans="2:4">
      <c r="B631" s="102"/>
      <c r="C631" s="103"/>
      <c r="D631" s="103"/>
    </row>
    <row r="632" spans="2:4">
      <c r="B632" s="102"/>
      <c r="C632" s="103"/>
      <c r="D632" s="103"/>
    </row>
    <row r="633" spans="2:4">
      <c r="B633" s="102"/>
      <c r="C633" s="103"/>
      <c r="D633" s="103"/>
    </row>
    <row r="634" spans="2:4">
      <c r="B634" s="102"/>
      <c r="C634" s="103"/>
      <c r="D634" s="103"/>
    </row>
    <row r="635" spans="2:4">
      <c r="B635" s="102"/>
      <c r="C635" s="103"/>
      <c r="D635" s="103"/>
    </row>
    <row r="636" spans="2:4">
      <c r="B636" s="102"/>
      <c r="C636" s="103"/>
      <c r="D636" s="103"/>
    </row>
    <row r="637" spans="2:4">
      <c r="B637" s="102"/>
      <c r="C637" s="103"/>
      <c r="D637" s="103"/>
    </row>
    <row r="638" spans="2:4">
      <c r="B638" s="102"/>
      <c r="C638" s="103"/>
      <c r="D638" s="103"/>
    </row>
    <row r="639" spans="2:4">
      <c r="B639" s="102"/>
      <c r="C639" s="103"/>
      <c r="D639" s="103"/>
    </row>
    <row r="640" spans="2:4">
      <c r="B640" s="102"/>
      <c r="C640" s="103"/>
      <c r="D640" s="103"/>
    </row>
    <row r="641" spans="2:4">
      <c r="B641" s="102"/>
      <c r="C641" s="103"/>
      <c r="D641" s="103"/>
    </row>
    <row r="642" spans="2:4">
      <c r="B642" s="102"/>
      <c r="C642" s="103"/>
      <c r="D642" s="103"/>
    </row>
    <row r="643" spans="2:4">
      <c r="B643" s="102"/>
      <c r="C643" s="103"/>
      <c r="D643" s="103"/>
    </row>
    <row r="644" spans="2:4">
      <c r="B644" s="102"/>
      <c r="C644" s="103"/>
      <c r="D644" s="103"/>
    </row>
    <row r="645" spans="2:4">
      <c r="B645" s="102"/>
      <c r="C645" s="103"/>
      <c r="D645" s="103"/>
    </row>
    <row r="646" spans="2:4">
      <c r="B646" s="102"/>
      <c r="C646" s="103"/>
      <c r="D646" s="103"/>
    </row>
    <row r="647" spans="2:4">
      <c r="B647" s="102"/>
      <c r="C647" s="103"/>
      <c r="D647" s="103"/>
    </row>
    <row r="648" spans="2:4">
      <c r="B648" s="102"/>
      <c r="C648" s="103"/>
      <c r="D648" s="103"/>
    </row>
    <row r="649" spans="2:4">
      <c r="B649" s="102"/>
      <c r="C649" s="103"/>
      <c r="D649" s="103"/>
    </row>
    <row r="650" spans="2:4">
      <c r="B650" s="102"/>
      <c r="C650" s="103"/>
      <c r="D650" s="103"/>
    </row>
    <row r="651" spans="2:4">
      <c r="B651" s="102"/>
      <c r="C651" s="103"/>
      <c r="D651" s="103"/>
    </row>
    <row r="652" spans="2:4">
      <c r="B652" s="102"/>
      <c r="C652" s="103"/>
      <c r="D652" s="103"/>
    </row>
    <row r="653" spans="2:4">
      <c r="B653" s="102"/>
      <c r="C653" s="103"/>
      <c r="D653" s="103"/>
    </row>
    <row r="654" spans="2:4">
      <c r="B654" s="102"/>
      <c r="C654" s="103"/>
      <c r="D654" s="103"/>
    </row>
    <row r="655" spans="2:4">
      <c r="B655" s="102"/>
      <c r="C655" s="103"/>
      <c r="D655" s="103"/>
    </row>
    <row r="656" spans="2:4">
      <c r="B656" s="102"/>
      <c r="C656" s="103"/>
      <c r="D656" s="103"/>
    </row>
    <row r="657" spans="2:4">
      <c r="B657" s="102"/>
      <c r="C657" s="103"/>
      <c r="D657" s="103"/>
    </row>
    <row r="658" spans="2:4">
      <c r="B658" s="102"/>
      <c r="C658" s="103"/>
      <c r="D658" s="103"/>
    </row>
    <row r="659" spans="2:4">
      <c r="B659" s="102"/>
      <c r="C659" s="103"/>
      <c r="D659" s="103"/>
    </row>
    <row r="660" spans="2:4">
      <c r="B660" s="102"/>
      <c r="C660" s="103"/>
      <c r="D660" s="103"/>
    </row>
    <row r="661" spans="2:4">
      <c r="B661" s="102"/>
      <c r="C661" s="103"/>
      <c r="D661" s="103"/>
    </row>
    <row r="662" spans="2:4">
      <c r="B662" s="102"/>
      <c r="C662" s="103"/>
      <c r="D662" s="103"/>
    </row>
    <row r="663" spans="2:4">
      <c r="B663" s="102"/>
      <c r="C663" s="103"/>
      <c r="D663" s="103"/>
    </row>
    <row r="664" spans="2:4">
      <c r="B664" s="102"/>
      <c r="C664" s="103"/>
      <c r="D664" s="103"/>
    </row>
    <row r="665" spans="2:4">
      <c r="B665" s="102"/>
      <c r="C665" s="103"/>
      <c r="D665" s="103"/>
    </row>
    <row r="666" spans="2:4">
      <c r="B666" s="102"/>
      <c r="C666" s="103"/>
      <c r="D666" s="103"/>
    </row>
    <row r="667" spans="2:4">
      <c r="B667" s="102"/>
      <c r="C667" s="103"/>
      <c r="D667" s="103"/>
    </row>
    <row r="668" spans="2:4">
      <c r="B668" s="102"/>
      <c r="C668" s="103"/>
      <c r="D668" s="103"/>
    </row>
    <row r="669" spans="2:4">
      <c r="B669" s="102"/>
      <c r="C669" s="103"/>
      <c r="D669" s="103"/>
    </row>
    <row r="670" spans="2:4">
      <c r="B670" s="102"/>
      <c r="C670" s="103"/>
      <c r="D670" s="103"/>
    </row>
    <row r="671" spans="2:4">
      <c r="B671" s="102"/>
      <c r="C671" s="103"/>
      <c r="D671" s="103"/>
    </row>
    <row r="672" spans="2:4">
      <c r="B672" s="102"/>
      <c r="C672" s="103"/>
      <c r="D672" s="103"/>
    </row>
    <row r="673" spans="2:4">
      <c r="B673" s="102"/>
      <c r="C673" s="103"/>
      <c r="D673" s="103"/>
    </row>
    <row r="674" spans="2:4">
      <c r="B674" s="102"/>
      <c r="C674" s="103"/>
      <c r="D674" s="103"/>
    </row>
    <row r="675" spans="2:4">
      <c r="B675" s="102"/>
      <c r="C675" s="103"/>
      <c r="D675" s="103"/>
    </row>
    <row r="676" spans="2:4">
      <c r="B676" s="102"/>
      <c r="C676" s="103"/>
      <c r="D676" s="103"/>
    </row>
    <row r="677" spans="2:4">
      <c r="B677" s="102"/>
      <c r="C677" s="103"/>
      <c r="D677" s="103"/>
    </row>
    <row r="678" spans="2:4">
      <c r="B678" s="102"/>
      <c r="C678" s="103"/>
      <c r="D678" s="103"/>
    </row>
    <row r="679" spans="2:4">
      <c r="B679" s="102"/>
      <c r="C679" s="103"/>
      <c r="D679" s="103"/>
    </row>
    <row r="680" spans="2:4">
      <c r="B680" s="102"/>
      <c r="C680" s="103"/>
      <c r="D680" s="103"/>
    </row>
    <row r="681" spans="2:4">
      <c r="B681" s="102"/>
      <c r="C681" s="103"/>
      <c r="D681" s="103"/>
    </row>
    <row r="682" spans="2:4">
      <c r="B682" s="102"/>
      <c r="C682" s="103"/>
      <c r="D682" s="103"/>
    </row>
    <row r="683" spans="2:4">
      <c r="B683" s="102"/>
      <c r="C683" s="103"/>
      <c r="D683" s="103"/>
    </row>
    <row r="684" spans="2:4">
      <c r="B684" s="102"/>
      <c r="C684" s="103"/>
      <c r="D684" s="103"/>
    </row>
    <row r="685" spans="2:4">
      <c r="B685" s="102"/>
      <c r="C685" s="103"/>
      <c r="D685" s="103"/>
    </row>
    <row r="686" spans="2:4">
      <c r="B686" s="102"/>
      <c r="C686" s="103"/>
      <c r="D686" s="103"/>
    </row>
    <row r="687" spans="2:4">
      <c r="B687" s="102"/>
      <c r="C687" s="103"/>
      <c r="D687" s="103"/>
    </row>
    <row r="688" spans="2:4">
      <c r="B688" s="102"/>
      <c r="C688" s="103"/>
      <c r="D688" s="103"/>
    </row>
    <row r="689" spans="2:4">
      <c r="B689" s="102"/>
      <c r="C689" s="103"/>
      <c r="D689" s="103"/>
    </row>
    <row r="690" spans="2:4">
      <c r="B690" s="102"/>
      <c r="C690" s="103"/>
      <c r="D690" s="103"/>
    </row>
    <row r="691" spans="2:4">
      <c r="B691" s="102"/>
      <c r="C691" s="103"/>
      <c r="D691" s="103"/>
    </row>
    <row r="692" spans="2:4">
      <c r="B692" s="102"/>
      <c r="C692" s="103"/>
      <c r="D692" s="103"/>
    </row>
    <row r="693" spans="2:4">
      <c r="B693" s="102"/>
      <c r="C693" s="103"/>
      <c r="D693" s="103"/>
    </row>
    <row r="694" spans="2:4">
      <c r="B694" s="102"/>
      <c r="C694" s="103"/>
      <c r="D694" s="103"/>
    </row>
    <row r="695" spans="2:4">
      <c r="B695" s="102"/>
      <c r="C695" s="103"/>
      <c r="D695" s="103"/>
    </row>
    <row r="696" spans="2:4">
      <c r="B696" s="102"/>
      <c r="C696" s="103"/>
      <c r="D696" s="103"/>
    </row>
    <row r="697" spans="2:4">
      <c r="B697" s="102"/>
      <c r="C697" s="103"/>
      <c r="D697" s="103"/>
    </row>
    <row r="698" spans="2:4">
      <c r="B698" s="102"/>
      <c r="C698" s="103"/>
      <c r="D698" s="103"/>
    </row>
    <row r="699" spans="2:4">
      <c r="B699" s="102"/>
      <c r="C699" s="103"/>
      <c r="D699" s="103"/>
    </row>
    <row r="700" spans="2:4">
      <c r="B700" s="102"/>
      <c r="C700" s="103"/>
      <c r="D700" s="103"/>
    </row>
    <row r="701" spans="2:4">
      <c r="B701" s="102"/>
      <c r="C701" s="103"/>
      <c r="D701" s="103"/>
    </row>
    <row r="702" spans="2:4">
      <c r="B702" s="102"/>
      <c r="C702" s="103"/>
      <c r="D702" s="103"/>
    </row>
    <row r="703" spans="2:4">
      <c r="B703" s="102"/>
      <c r="C703" s="103"/>
      <c r="D703" s="103"/>
    </row>
    <row r="704" spans="2:4">
      <c r="B704" s="102"/>
      <c r="C704" s="103"/>
      <c r="D704" s="103"/>
    </row>
    <row r="705" spans="2:4">
      <c r="B705" s="102"/>
      <c r="C705" s="103"/>
      <c r="D705" s="103"/>
    </row>
    <row r="706" spans="2:4">
      <c r="B706" s="102"/>
      <c r="C706" s="103"/>
      <c r="D706" s="103"/>
    </row>
    <row r="707" spans="2:4">
      <c r="B707" s="102"/>
      <c r="C707" s="103"/>
      <c r="D707" s="103"/>
    </row>
    <row r="708" spans="2:4">
      <c r="B708" s="102"/>
      <c r="C708" s="103"/>
      <c r="D708" s="103"/>
    </row>
    <row r="709" spans="2:4">
      <c r="B709" s="102"/>
      <c r="C709" s="103"/>
      <c r="D709" s="103"/>
    </row>
    <row r="710" spans="2:4">
      <c r="B710" s="102"/>
      <c r="C710" s="103"/>
      <c r="D710" s="103"/>
    </row>
    <row r="711" spans="2:4">
      <c r="B711" s="102"/>
      <c r="C711" s="103"/>
      <c r="D711" s="103"/>
    </row>
    <row r="712" spans="2:4">
      <c r="B712" s="102"/>
      <c r="C712" s="103"/>
      <c r="D712" s="103"/>
    </row>
    <row r="713" spans="2:4">
      <c r="B713" s="102"/>
      <c r="C713" s="103"/>
      <c r="D713" s="103"/>
    </row>
    <row r="714" spans="2:4">
      <c r="B714" s="102"/>
      <c r="C714" s="103"/>
      <c r="D714" s="103"/>
    </row>
    <row r="715" spans="2:4">
      <c r="B715" s="102"/>
      <c r="C715" s="103"/>
      <c r="D715" s="103"/>
    </row>
    <row r="716" spans="2:4">
      <c r="B716" s="102"/>
      <c r="C716" s="103"/>
      <c r="D716" s="103"/>
    </row>
    <row r="717" spans="2:4">
      <c r="B717" s="102"/>
      <c r="C717" s="103"/>
      <c r="D717" s="103"/>
    </row>
    <row r="718" spans="2:4">
      <c r="B718" s="102"/>
      <c r="C718" s="103"/>
      <c r="D718" s="103"/>
    </row>
    <row r="719" spans="2:4">
      <c r="B719" s="102"/>
      <c r="C719" s="103"/>
      <c r="D719" s="103"/>
    </row>
    <row r="720" spans="2:4">
      <c r="B720" s="102"/>
      <c r="C720" s="103"/>
      <c r="D720" s="103"/>
    </row>
    <row r="721" spans="2:4">
      <c r="B721" s="102"/>
      <c r="C721" s="103"/>
      <c r="D721" s="103"/>
    </row>
    <row r="722" spans="2:4">
      <c r="B722" s="102"/>
      <c r="C722" s="103"/>
      <c r="D722" s="103"/>
    </row>
    <row r="723" spans="2:4">
      <c r="B723" s="102"/>
      <c r="C723" s="103"/>
      <c r="D723" s="103"/>
    </row>
    <row r="724" spans="2:4">
      <c r="B724" s="102"/>
      <c r="C724" s="103"/>
      <c r="D724" s="103"/>
    </row>
    <row r="725" spans="2:4">
      <c r="B725" s="102"/>
      <c r="C725" s="103"/>
      <c r="D725" s="103"/>
    </row>
    <row r="726" spans="2:4">
      <c r="B726" s="102"/>
      <c r="C726" s="103"/>
      <c r="D726" s="103"/>
    </row>
    <row r="727" spans="2:4">
      <c r="B727" s="102"/>
      <c r="C727" s="103"/>
      <c r="D727" s="103"/>
    </row>
    <row r="728" spans="2:4">
      <c r="B728" s="102"/>
      <c r="C728" s="103"/>
      <c r="D728" s="103"/>
    </row>
    <row r="729" spans="2:4">
      <c r="B729" s="102"/>
      <c r="C729" s="103"/>
      <c r="D729" s="103"/>
    </row>
    <row r="730" spans="2:4">
      <c r="B730" s="102"/>
      <c r="C730" s="103"/>
      <c r="D730" s="103"/>
    </row>
    <row r="731" spans="2:4">
      <c r="B731" s="102"/>
      <c r="C731" s="103"/>
      <c r="D731" s="103"/>
    </row>
    <row r="732" spans="2:4">
      <c r="B732" s="102"/>
      <c r="C732" s="103"/>
      <c r="D732" s="103"/>
    </row>
    <row r="733" spans="2:4">
      <c r="B733" s="102"/>
      <c r="C733" s="103"/>
      <c r="D733" s="103"/>
    </row>
    <row r="734" spans="2:4">
      <c r="B734" s="102"/>
      <c r="C734" s="103"/>
      <c r="D734" s="103"/>
    </row>
    <row r="735" spans="2:4">
      <c r="B735" s="102"/>
      <c r="C735" s="103"/>
      <c r="D735" s="103"/>
    </row>
    <row r="736" spans="2:4">
      <c r="B736" s="102"/>
      <c r="C736" s="103"/>
      <c r="D736" s="103"/>
    </row>
    <row r="737" spans="2:4">
      <c r="B737" s="102"/>
      <c r="C737" s="103"/>
      <c r="D737" s="103"/>
    </row>
    <row r="738" spans="2:4">
      <c r="B738" s="102"/>
      <c r="C738" s="103"/>
      <c r="D738" s="103"/>
    </row>
    <row r="739" spans="2:4">
      <c r="B739" s="102"/>
      <c r="C739" s="103"/>
      <c r="D739" s="103"/>
    </row>
    <row r="740" spans="2:4">
      <c r="B740" s="102"/>
      <c r="C740" s="103"/>
      <c r="D740" s="103"/>
    </row>
    <row r="741" spans="2:4">
      <c r="B741" s="102"/>
      <c r="C741" s="103"/>
      <c r="D741" s="103"/>
    </row>
    <row r="742" spans="2:4">
      <c r="B742" s="102"/>
      <c r="C742" s="103"/>
      <c r="D742" s="103"/>
    </row>
    <row r="743" spans="2:4">
      <c r="B743" s="102"/>
      <c r="C743" s="103"/>
      <c r="D743" s="103"/>
    </row>
    <row r="744" spans="2:4">
      <c r="B744" s="102"/>
      <c r="C744" s="103"/>
      <c r="D744" s="103"/>
    </row>
    <row r="745" spans="2:4">
      <c r="B745" s="102"/>
      <c r="C745" s="103"/>
      <c r="D745" s="103"/>
    </row>
    <row r="746" spans="2:4">
      <c r="B746" s="102"/>
      <c r="C746" s="103"/>
      <c r="D746" s="103"/>
    </row>
    <row r="747" spans="2:4">
      <c r="B747" s="102"/>
      <c r="C747" s="103"/>
      <c r="D747" s="103"/>
    </row>
    <row r="748" spans="2:4">
      <c r="B748" s="102"/>
      <c r="C748" s="103"/>
      <c r="D748" s="103"/>
    </row>
    <row r="749" spans="2:4">
      <c r="B749" s="102"/>
      <c r="C749" s="103"/>
      <c r="D749" s="103"/>
    </row>
    <row r="750" spans="2:4">
      <c r="B750" s="102"/>
      <c r="C750" s="103"/>
      <c r="D750" s="103"/>
    </row>
    <row r="751" spans="2:4">
      <c r="B751" s="102"/>
      <c r="C751" s="103"/>
      <c r="D751" s="103"/>
    </row>
    <row r="752" spans="2:4">
      <c r="B752" s="102"/>
      <c r="C752" s="103"/>
      <c r="D752" s="103"/>
    </row>
    <row r="753" spans="2:4">
      <c r="B753" s="102"/>
      <c r="C753" s="103"/>
      <c r="D753" s="103"/>
    </row>
    <row r="754" spans="2:4">
      <c r="B754" s="102"/>
      <c r="C754" s="103"/>
      <c r="D754" s="103"/>
    </row>
    <row r="755" spans="2:4">
      <c r="B755" s="102"/>
      <c r="C755" s="103"/>
      <c r="D755" s="103"/>
    </row>
    <row r="756" spans="2:4">
      <c r="B756" s="102"/>
      <c r="C756" s="103"/>
      <c r="D756" s="103"/>
    </row>
    <row r="757" spans="2:4">
      <c r="B757" s="102"/>
      <c r="C757" s="103"/>
      <c r="D757" s="103"/>
    </row>
    <row r="758" spans="2:4">
      <c r="B758" s="102"/>
      <c r="C758" s="103"/>
      <c r="D758" s="103"/>
    </row>
    <row r="759" spans="2:4">
      <c r="B759" s="102"/>
      <c r="C759" s="103"/>
      <c r="D759" s="103"/>
    </row>
    <row r="760" spans="2:4">
      <c r="B760" s="102"/>
      <c r="C760" s="103"/>
      <c r="D760" s="103"/>
    </row>
    <row r="761" spans="2:4">
      <c r="B761" s="102"/>
      <c r="C761" s="103"/>
      <c r="D761" s="103"/>
    </row>
    <row r="762" spans="2:4">
      <c r="B762" s="102"/>
      <c r="C762" s="103"/>
      <c r="D762" s="103"/>
    </row>
    <row r="763" spans="2:4">
      <c r="B763" s="102"/>
      <c r="C763" s="103"/>
      <c r="D763" s="103"/>
    </row>
    <row r="764" spans="2:4">
      <c r="B764" s="102"/>
      <c r="C764" s="103"/>
      <c r="D764" s="103"/>
    </row>
    <row r="765" spans="2:4">
      <c r="B765" s="102"/>
      <c r="C765" s="103"/>
      <c r="D765" s="103"/>
    </row>
    <row r="766" spans="2:4">
      <c r="B766" s="102"/>
      <c r="C766" s="103"/>
      <c r="D766" s="103"/>
    </row>
    <row r="767" spans="2:4">
      <c r="B767" s="102"/>
      <c r="C767" s="103"/>
      <c r="D767" s="103"/>
    </row>
    <row r="768" spans="2:4">
      <c r="B768" s="102"/>
      <c r="C768" s="103"/>
      <c r="D768" s="103"/>
    </row>
    <row r="769" spans="2:4">
      <c r="B769" s="102"/>
      <c r="C769" s="103"/>
      <c r="D769" s="103"/>
    </row>
    <row r="770" spans="2:4">
      <c r="B770" s="102"/>
      <c r="C770" s="103"/>
      <c r="D770" s="103"/>
    </row>
    <row r="771" spans="2:4">
      <c r="B771" s="102"/>
      <c r="C771" s="103"/>
      <c r="D771" s="103"/>
    </row>
    <row r="772" spans="2:4">
      <c r="B772" s="102"/>
      <c r="C772" s="103"/>
      <c r="D772" s="103"/>
    </row>
    <row r="773" spans="2:4">
      <c r="B773" s="102"/>
      <c r="C773" s="103"/>
      <c r="D773" s="103"/>
    </row>
    <row r="774" spans="2:4">
      <c r="B774" s="102"/>
      <c r="C774" s="103"/>
      <c r="D774" s="103"/>
    </row>
    <row r="775" spans="2:4">
      <c r="B775" s="102"/>
      <c r="C775" s="103"/>
      <c r="D775" s="103"/>
    </row>
    <row r="776" spans="2:4">
      <c r="B776" s="102"/>
      <c r="C776" s="103"/>
      <c r="D776" s="103"/>
    </row>
    <row r="777" spans="2:4">
      <c r="B777" s="102"/>
      <c r="C777" s="103"/>
      <c r="D777" s="103"/>
    </row>
    <row r="778" spans="2:4">
      <c r="B778" s="102"/>
      <c r="C778" s="103"/>
      <c r="D778" s="103"/>
    </row>
    <row r="779" spans="2:4">
      <c r="B779" s="102"/>
      <c r="C779" s="103"/>
      <c r="D779" s="103"/>
    </row>
    <row r="780" spans="2:4">
      <c r="B780" s="102"/>
      <c r="C780" s="103"/>
      <c r="D780" s="103"/>
    </row>
    <row r="781" spans="2:4">
      <c r="B781" s="102"/>
      <c r="C781" s="103"/>
      <c r="D781" s="103"/>
    </row>
    <row r="782" spans="2:4">
      <c r="B782" s="102"/>
      <c r="C782" s="103"/>
      <c r="D782" s="103"/>
    </row>
    <row r="783" spans="2:4">
      <c r="B783" s="102"/>
      <c r="C783" s="103"/>
      <c r="D783" s="103"/>
    </row>
    <row r="784" spans="2:4">
      <c r="B784" s="102"/>
      <c r="C784" s="103"/>
      <c r="D784" s="103"/>
    </row>
    <row r="785" spans="2:4">
      <c r="B785" s="102"/>
      <c r="C785" s="103"/>
      <c r="D785" s="103"/>
    </row>
    <row r="786" spans="2:4">
      <c r="B786" s="102"/>
      <c r="C786" s="103"/>
      <c r="D786" s="103"/>
    </row>
    <row r="787" spans="2:4">
      <c r="B787" s="102"/>
      <c r="C787" s="103"/>
      <c r="D787" s="103"/>
    </row>
    <row r="788" spans="2:4">
      <c r="B788" s="102"/>
      <c r="C788" s="103"/>
      <c r="D788" s="103"/>
    </row>
    <row r="789" spans="2:4">
      <c r="B789" s="102"/>
      <c r="C789" s="103"/>
      <c r="D789" s="103"/>
    </row>
    <row r="790" spans="2:4">
      <c r="B790" s="102"/>
      <c r="C790" s="103"/>
      <c r="D790" s="103"/>
    </row>
    <row r="791" spans="2:4">
      <c r="B791" s="102"/>
      <c r="C791" s="103"/>
      <c r="D791" s="103"/>
    </row>
    <row r="792" spans="2:4">
      <c r="B792" s="102"/>
      <c r="C792" s="103"/>
      <c r="D792" s="103"/>
    </row>
    <row r="793" spans="2:4">
      <c r="B793" s="102"/>
      <c r="C793" s="103"/>
      <c r="D793" s="103"/>
    </row>
    <row r="794" spans="2:4">
      <c r="B794" s="102"/>
      <c r="C794" s="103"/>
      <c r="D794" s="103"/>
    </row>
    <row r="795" spans="2:4">
      <c r="B795" s="102"/>
      <c r="C795" s="103"/>
      <c r="D795" s="103"/>
    </row>
    <row r="796" spans="2:4">
      <c r="B796" s="102"/>
      <c r="C796" s="103"/>
      <c r="D796" s="103"/>
    </row>
    <row r="797" spans="2:4">
      <c r="B797" s="102"/>
      <c r="C797" s="103"/>
      <c r="D797" s="103"/>
    </row>
    <row r="798" spans="2:4">
      <c r="B798" s="102"/>
      <c r="C798" s="103"/>
      <c r="D798" s="103"/>
    </row>
    <row r="799" spans="2:4">
      <c r="B799" s="102"/>
      <c r="C799" s="103"/>
      <c r="D799" s="103"/>
    </row>
    <row r="800" spans="2:4">
      <c r="B800" s="102"/>
      <c r="C800" s="103"/>
      <c r="D800" s="103"/>
    </row>
    <row r="801" spans="2:4">
      <c r="B801" s="102"/>
      <c r="C801" s="103"/>
      <c r="D801" s="103"/>
    </row>
    <row r="802" spans="2:4">
      <c r="B802" s="102"/>
      <c r="C802" s="103"/>
      <c r="D802" s="103"/>
    </row>
    <row r="803" spans="2:4">
      <c r="B803" s="102"/>
      <c r="C803" s="103"/>
      <c r="D803" s="103"/>
    </row>
    <row r="804" spans="2:4">
      <c r="B804" s="102"/>
      <c r="C804" s="103"/>
      <c r="D804" s="103"/>
    </row>
    <row r="805" spans="2:4">
      <c r="B805" s="102"/>
      <c r="C805" s="103"/>
      <c r="D805" s="103"/>
    </row>
    <row r="806" spans="2:4">
      <c r="B806" s="102"/>
      <c r="C806" s="103"/>
      <c r="D806" s="103"/>
    </row>
    <row r="807" spans="2:4">
      <c r="B807" s="102"/>
      <c r="C807" s="103"/>
      <c r="D807" s="103"/>
    </row>
    <row r="808" spans="2:4">
      <c r="B808" s="102"/>
      <c r="C808" s="103"/>
      <c r="D808" s="103"/>
    </row>
    <row r="809" spans="2:4">
      <c r="B809" s="102"/>
      <c r="C809" s="103"/>
      <c r="D809" s="103"/>
    </row>
    <row r="810" spans="2:4">
      <c r="B810" s="102"/>
      <c r="C810" s="103"/>
      <c r="D810" s="103"/>
    </row>
    <row r="811" spans="2:4">
      <c r="B811" s="102"/>
      <c r="C811" s="103"/>
      <c r="D811" s="103"/>
    </row>
    <row r="812" spans="2:4">
      <c r="B812" s="102"/>
      <c r="C812" s="103"/>
      <c r="D812" s="103"/>
    </row>
    <row r="813" spans="2:4">
      <c r="B813" s="102"/>
      <c r="C813" s="103"/>
      <c r="D813" s="103"/>
    </row>
    <row r="814" spans="2:4">
      <c r="B814" s="102"/>
      <c r="C814" s="103"/>
      <c r="D814" s="103"/>
    </row>
    <row r="815" spans="2:4">
      <c r="B815" s="102"/>
      <c r="C815" s="103"/>
      <c r="D815" s="103"/>
    </row>
    <row r="816" spans="2:4">
      <c r="B816" s="102"/>
      <c r="C816" s="103"/>
      <c r="D816" s="103"/>
    </row>
    <row r="817" spans="2:4">
      <c r="B817" s="102"/>
      <c r="C817" s="103"/>
      <c r="D817" s="103"/>
    </row>
    <row r="818" spans="2:4">
      <c r="B818" s="102"/>
      <c r="C818" s="103"/>
      <c r="D818" s="103"/>
    </row>
    <row r="819" spans="2:4">
      <c r="B819" s="102"/>
      <c r="C819" s="103"/>
      <c r="D819" s="103"/>
    </row>
    <row r="820" spans="2:4">
      <c r="B820" s="102"/>
      <c r="C820" s="103"/>
      <c r="D820" s="103"/>
    </row>
    <row r="821" spans="2:4">
      <c r="B821" s="102"/>
      <c r="C821" s="103"/>
      <c r="D821" s="103"/>
    </row>
    <row r="822" spans="2:4">
      <c r="B822" s="102"/>
      <c r="C822" s="103"/>
      <c r="D822" s="103"/>
    </row>
    <row r="823" spans="2:4">
      <c r="B823" s="102"/>
      <c r="C823" s="103"/>
      <c r="D823" s="103"/>
    </row>
    <row r="824" spans="2:4">
      <c r="B824" s="102"/>
      <c r="C824" s="103"/>
      <c r="D824" s="103"/>
    </row>
    <row r="825" spans="2:4">
      <c r="B825" s="102"/>
      <c r="C825" s="103"/>
      <c r="D825" s="103"/>
    </row>
    <row r="826" spans="2:4">
      <c r="B826" s="102"/>
      <c r="C826" s="103"/>
      <c r="D826" s="103"/>
    </row>
    <row r="827" spans="2:4">
      <c r="B827" s="102"/>
      <c r="C827" s="103"/>
      <c r="D827" s="103"/>
    </row>
    <row r="828" spans="2:4">
      <c r="B828" s="102"/>
      <c r="C828" s="103"/>
      <c r="D828" s="103"/>
    </row>
    <row r="829" spans="2:4">
      <c r="B829" s="102"/>
      <c r="C829" s="103"/>
      <c r="D829" s="103"/>
    </row>
    <row r="830" spans="2:4">
      <c r="B830" s="102"/>
      <c r="C830" s="103"/>
      <c r="D830" s="103"/>
    </row>
    <row r="831" spans="2:4">
      <c r="B831" s="102"/>
      <c r="C831" s="103"/>
      <c r="D831" s="103"/>
    </row>
    <row r="832" spans="2:4">
      <c r="B832" s="102"/>
      <c r="C832" s="103"/>
      <c r="D832" s="103"/>
    </row>
    <row r="833" spans="2:4">
      <c r="B833" s="102"/>
      <c r="C833" s="103"/>
      <c r="D833" s="103"/>
    </row>
    <row r="834" spans="2:4">
      <c r="B834" s="102"/>
      <c r="C834" s="103"/>
      <c r="D834" s="103"/>
    </row>
    <row r="835" spans="2:4">
      <c r="B835" s="102"/>
      <c r="C835" s="103"/>
      <c r="D835" s="103"/>
    </row>
    <row r="836" spans="2:4">
      <c r="B836" s="102"/>
      <c r="C836" s="103"/>
      <c r="D836" s="103"/>
    </row>
    <row r="837" spans="2:4">
      <c r="B837" s="102"/>
      <c r="C837" s="103"/>
      <c r="D837" s="103"/>
    </row>
    <row r="838" spans="2:4">
      <c r="B838" s="102"/>
      <c r="C838" s="103"/>
      <c r="D838" s="103"/>
    </row>
    <row r="839" spans="2:4">
      <c r="B839" s="102"/>
      <c r="C839" s="103"/>
      <c r="D839" s="103"/>
    </row>
    <row r="840" spans="2:4">
      <c r="B840" s="102"/>
      <c r="C840" s="103"/>
      <c r="D840" s="103"/>
    </row>
    <row r="841" spans="2:4">
      <c r="B841" s="102"/>
      <c r="C841" s="103"/>
      <c r="D841" s="103"/>
    </row>
    <row r="842" spans="2:4">
      <c r="B842" s="102"/>
      <c r="C842" s="103"/>
      <c r="D842" s="103"/>
    </row>
    <row r="843" spans="2:4">
      <c r="B843" s="102"/>
      <c r="C843" s="103"/>
      <c r="D843" s="103"/>
    </row>
    <row r="844" spans="2:4">
      <c r="B844" s="102"/>
      <c r="C844" s="103"/>
      <c r="D844" s="103"/>
    </row>
    <row r="845" spans="2:4">
      <c r="B845" s="102"/>
      <c r="C845" s="103"/>
      <c r="D845" s="103"/>
    </row>
    <row r="846" spans="2:4">
      <c r="B846" s="102"/>
      <c r="C846" s="103"/>
      <c r="D846" s="103"/>
    </row>
    <row r="847" spans="2:4">
      <c r="B847" s="102"/>
      <c r="C847" s="103"/>
      <c r="D847" s="103"/>
    </row>
    <row r="848" spans="2:4">
      <c r="B848" s="102"/>
      <c r="C848" s="103"/>
      <c r="D848" s="103"/>
    </row>
    <row r="849" spans="2:4">
      <c r="B849" s="102"/>
      <c r="C849" s="103"/>
      <c r="D849" s="103"/>
    </row>
    <row r="850" spans="2:4">
      <c r="B850" s="102"/>
      <c r="C850" s="103"/>
      <c r="D850" s="103"/>
    </row>
    <row r="851" spans="2:4">
      <c r="B851" s="102"/>
      <c r="C851" s="103"/>
      <c r="D851" s="103"/>
    </row>
    <row r="852" spans="2:4">
      <c r="B852" s="102"/>
      <c r="C852" s="103"/>
      <c r="D852" s="103"/>
    </row>
    <row r="853" spans="2:4">
      <c r="B853" s="102"/>
      <c r="C853" s="103"/>
      <c r="D853" s="103"/>
    </row>
    <row r="854" spans="2:4">
      <c r="B854" s="102"/>
      <c r="C854" s="103"/>
      <c r="D854" s="103"/>
    </row>
    <row r="855" spans="2:4">
      <c r="B855" s="102"/>
      <c r="C855" s="103"/>
      <c r="D855" s="103"/>
    </row>
    <row r="856" spans="2:4">
      <c r="B856" s="102"/>
      <c r="C856" s="103"/>
      <c r="D856" s="103"/>
    </row>
    <row r="857" spans="2:4">
      <c r="B857" s="102"/>
      <c r="C857" s="103"/>
      <c r="D857" s="103"/>
    </row>
    <row r="858" spans="2:4">
      <c r="B858" s="102"/>
      <c r="C858" s="103"/>
      <c r="D858" s="103"/>
    </row>
    <row r="859" spans="2:4">
      <c r="B859" s="102"/>
      <c r="C859" s="103"/>
      <c r="D859" s="103"/>
    </row>
    <row r="860" spans="2:4">
      <c r="B860" s="102"/>
      <c r="C860" s="103"/>
      <c r="D860" s="103"/>
    </row>
    <row r="861" spans="2:4">
      <c r="B861" s="102"/>
      <c r="C861" s="103"/>
      <c r="D861" s="103"/>
    </row>
    <row r="862" spans="2:4">
      <c r="B862" s="102"/>
      <c r="C862" s="103"/>
      <c r="D862" s="103"/>
    </row>
    <row r="863" spans="2:4">
      <c r="B863" s="102"/>
      <c r="C863" s="103"/>
      <c r="D863" s="103"/>
    </row>
    <row r="864" spans="2:4">
      <c r="B864" s="102"/>
      <c r="C864" s="103"/>
      <c r="D864" s="103"/>
    </row>
    <row r="865" spans="2:4">
      <c r="B865" s="102"/>
      <c r="C865" s="103"/>
      <c r="D865" s="103"/>
    </row>
    <row r="866" spans="2:4">
      <c r="B866" s="102"/>
      <c r="C866" s="103"/>
      <c r="D866" s="103"/>
    </row>
    <row r="867" spans="2:4">
      <c r="B867" s="102"/>
      <c r="C867" s="103"/>
      <c r="D867" s="103"/>
    </row>
    <row r="868" spans="2:4">
      <c r="B868" s="102"/>
      <c r="C868" s="103"/>
      <c r="D868" s="103"/>
    </row>
    <row r="869" spans="2:4">
      <c r="B869" s="102"/>
      <c r="C869" s="103"/>
      <c r="D869" s="103"/>
    </row>
    <row r="870" spans="2:4">
      <c r="B870" s="102"/>
      <c r="C870" s="103"/>
      <c r="D870" s="103"/>
    </row>
    <row r="871" spans="2:4">
      <c r="B871" s="102"/>
      <c r="C871" s="103"/>
      <c r="D871" s="103"/>
    </row>
    <row r="872" spans="2:4">
      <c r="B872" s="102"/>
      <c r="C872" s="103"/>
      <c r="D872" s="103"/>
    </row>
    <row r="873" spans="2:4">
      <c r="B873" s="102"/>
      <c r="C873" s="103"/>
      <c r="D873" s="103"/>
    </row>
    <row r="874" spans="2:4">
      <c r="B874" s="102"/>
      <c r="C874" s="103"/>
      <c r="D874" s="103"/>
    </row>
    <row r="875" spans="2:4">
      <c r="B875" s="102"/>
      <c r="C875" s="103"/>
      <c r="D875" s="103"/>
    </row>
    <row r="876" spans="2:4">
      <c r="B876" s="102"/>
      <c r="C876" s="103"/>
      <c r="D876" s="103"/>
    </row>
    <row r="877" spans="2:4">
      <c r="B877" s="102"/>
      <c r="C877" s="103"/>
      <c r="D877" s="103"/>
    </row>
    <row r="878" spans="2:4">
      <c r="B878" s="102"/>
      <c r="C878" s="103"/>
      <c r="D878" s="103"/>
    </row>
    <row r="879" spans="2:4">
      <c r="B879" s="102"/>
      <c r="C879" s="103"/>
      <c r="D879" s="103"/>
    </row>
    <row r="880" spans="2:4">
      <c r="B880" s="102"/>
      <c r="C880" s="103"/>
      <c r="D880" s="103"/>
    </row>
    <row r="881" spans="2:4">
      <c r="B881" s="102"/>
      <c r="C881" s="103"/>
      <c r="D881" s="103"/>
    </row>
    <row r="882" spans="2:4">
      <c r="B882" s="102"/>
      <c r="C882" s="103"/>
      <c r="D882" s="103"/>
    </row>
    <row r="883" spans="2:4">
      <c r="B883" s="102"/>
      <c r="C883" s="103"/>
      <c r="D883" s="103"/>
    </row>
    <row r="884" spans="2:4">
      <c r="B884" s="102"/>
      <c r="C884" s="103"/>
      <c r="D884" s="103"/>
    </row>
    <row r="885" spans="2:4">
      <c r="B885" s="102"/>
      <c r="C885" s="103"/>
      <c r="D885" s="103"/>
    </row>
    <row r="886" spans="2:4">
      <c r="B886" s="102"/>
      <c r="C886" s="103"/>
      <c r="D886" s="103"/>
    </row>
    <row r="887" spans="2:4">
      <c r="B887" s="102"/>
      <c r="C887" s="103"/>
      <c r="D887" s="103"/>
    </row>
    <row r="888" spans="2:4">
      <c r="B888" s="102"/>
      <c r="C888" s="103"/>
      <c r="D888" s="103"/>
    </row>
    <row r="889" spans="2:4">
      <c r="B889" s="102"/>
      <c r="C889" s="103"/>
      <c r="D889" s="103"/>
    </row>
    <row r="890" spans="2:4">
      <c r="B890" s="102"/>
      <c r="C890" s="103"/>
      <c r="D890" s="103"/>
    </row>
    <row r="891" spans="2:4">
      <c r="B891" s="102"/>
      <c r="C891" s="103"/>
      <c r="D891" s="103"/>
    </row>
    <row r="892" spans="2:4">
      <c r="B892" s="102"/>
      <c r="C892" s="103"/>
      <c r="D892" s="103"/>
    </row>
    <row r="893" spans="2:4">
      <c r="B893" s="102"/>
      <c r="C893" s="103"/>
      <c r="D893" s="103"/>
    </row>
    <row r="894" spans="2:4">
      <c r="B894" s="102"/>
      <c r="C894" s="103"/>
      <c r="D894" s="103"/>
    </row>
    <row r="895" spans="2:4">
      <c r="B895" s="102"/>
      <c r="C895" s="103"/>
      <c r="D895" s="103"/>
    </row>
    <row r="896" spans="2:4">
      <c r="B896" s="102"/>
      <c r="C896" s="103"/>
      <c r="D896" s="103"/>
    </row>
    <row r="897" spans="2:4">
      <c r="B897" s="102"/>
      <c r="C897" s="103"/>
      <c r="D897" s="103"/>
    </row>
    <row r="898" spans="2:4">
      <c r="B898" s="102"/>
      <c r="C898" s="103"/>
      <c r="D898" s="103"/>
    </row>
    <row r="899" spans="2:4">
      <c r="B899" s="102"/>
      <c r="C899" s="103"/>
      <c r="D899" s="103"/>
    </row>
    <row r="900" spans="2:4">
      <c r="B900" s="102"/>
      <c r="C900" s="103"/>
      <c r="D900" s="103"/>
    </row>
    <row r="901" spans="2:4">
      <c r="B901" s="102"/>
      <c r="C901" s="103"/>
      <c r="D901" s="103"/>
    </row>
    <row r="902" spans="2:4">
      <c r="B902" s="102"/>
      <c r="C902" s="103"/>
      <c r="D902" s="103"/>
    </row>
    <row r="903" spans="2:4">
      <c r="B903" s="102"/>
      <c r="C903" s="103"/>
      <c r="D903" s="103"/>
    </row>
    <row r="904" spans="2:4">
      <c r="B904" s="102"/>
      <c r="C904" s="103"/>
      <c r="D904" s="103"/>
    </row>
    <row r="905" spans="2:4">
      <c r="B905" s="102"/>
      <c r="C905" s="103"/>
      <c r="D905" s="103"/>
    </row>
    <row r="906" spans="2:4">
      <c r="B906" s="102"/>
      <c r="C906" s="103"/>
      <c r="D906" s="103"/>
    </row>
    <row r="907" spans="2:4">
      <c r="B907" s="102"/>
      <c r="C907" s="103"/>
      <c r="D907" s="103"/>
    </row>
    <row r="908" spans="2:4">
      <c r="B908" s="102"/>
      <c r="C908" s="103"/>
      <c r="D908" s="103"/>
    </row>
    <row r="909" spans="2:4">
      <c r="B909" s="102"/>
      <c r="C909" s="103"/>
      <c r="D909" s="103"/>
    </row>
    <row r="910" spans="2:4">
      <c r="B910" s="102"/>
      <c r="C910" s="103"/>
      <c r="D910" s="103"/>
    </row>
    <row r="911" spans="2:4">
      <c r="B911" s="102"/>
      <c r="C911" s="103"/>
      <c r="D911" s="103"/>
    </row>
    <row r="912" spans="2:4">
      <c r="B912" s="102"/>
      <c r="C912" s="103"/>
      <c r="D912" s="103"/>
    </row>
    <row r="913" spans="2:4">
      <c r="B913" s="102"/>
      <c r="C913" s="103"/>
      <c r="D913" s="103"/>
    </row>
    <row r="914" spans="2:4">
      <c r="B914" s="102"/>
      <c r="C914" s="103"/>
      <c r="D914" s="103"/>
    </row>
    <row r="915" spans="2:4">
      <c r="B915" s="102"/>
      <c r="C915" s="103"/>
      <c r="D915" s="103"/>
    </row>
    <row r="916" spans="2:4">
      <c r="B916" s="102"/>
      <c r="C916" s="103"/>
      <c r="D916" s="103"/>
    </row>
    <row r="917" spans="2:4">
      <c r="B917" s="102"/>
      <c r="C917" s="103"/>
      <c r="D917" s="103"/>
    </row>
    <row r="918" spans="2:4">
      <c r="B918" s="102"/>
      <c r="C918" s="103"/>
      <c r="D918" s="103"/>
    </row>
    <row r="919" spans="2:4">
      <c r="B919" s="102"/>
      <c r="C919" s="103"/>
      <c r="D919" s="103"/>
    </row>
    <row r="920" spans="2:4">
      <c r="B920" s="102"/>
      <c r="C920" s="103"/>
      <c r="D920" s="103"/>
    </row>
    <row r="921" spans="2:4">
      <c r="B921" s="102"/>
      <c r="C921" s="103"/>
      <c r="D921" s="103"/>
    </row>
    <row r="922" spans="2:4">
      <c r="B922" s="102"/>
      <c r="C922" s="103"/>
      <c r="D922" s="103"/>
    </row>
    <row r="923" spans="2:4">
      <c r="B923" s="102"/>
      <c r="C923" s="103"/>
      <c r="D923" s="103"/>
    </row>
    <row r="924" spans="2:4">
      <c r="B924" s="102"/>
      <c r="C924" s="103"/>
      <c r="D924" s="103"/>
    </row>
    <row r="925" spans="2:4">
      <c r="B925" s="102"/>
      <c r="C925" s="103"/>
      <c r="D925" s="103"/>
    </row>
    <row r="926" spans="2:4">
      <c r="B926" s="102"/>
      <c r="C926" s="103"/>
      <c r="D926" s="103"/>
    </row>
    <row r="927" spans="2:4">
      <c r="B927" s="102"/>
      <c r="C927" s="103"/>
      <c r="D927" s="103"/>
    </row>
    <row r="928" spans="2:4">
      <c r="B928" s="102"/>
      <c r="C928" s="103"/>
      <c r="D928" s="103"/>
    </row>
    <row r="929" spans="2:4">
      <c r="B929" s="102"/>
      <c r="C929" s="103"/>
      <c r="D929" s="103"/>
    </row>
    <row r="930" spans="2:4">
      <c r="B930" s="102"/>
      <c r="C930" s="103"/>
      <c r="D930" s="103"/>
    </row>
    <row r="931" spans="2:4">
      <c r="B931" s="102"/>
      <c r="C931" s="103"/>
      <c r="D931" s="103"/>
    </row>
    <row r="932" spans="2:4">
      <c r="B932" s="102"/>
      <c r="C932" s="103"/>
      <c r="D932" s="103"/>
    </row>
    <row r="933" spans="2:4">
      <c r="B933" s="102"/>
      <c r="C933" s="103"/>
      <c r="D933" s="103"/>
    </row>
    <row r="934" spans="2:4">
      <c r="B934" s="102"/>
      <c r="C934" s="103"/>
      <c r="D934" s="103"/>
    </row>
    <row r="935" spans="2:4">
      <c r="B935" s="102"/>
      <c r="C935" s="103"/>
      <c r="D935" s="103"/>
    </row>
    <row r="936" spans="2:4">
      <c r="B936" s="102"/>
      <c r="C936" s="103"/>
      <c r="D936" s="103"/>
    </row>
    <row r="937" spans="2:4">
      <c r="B937" s="102"/>
      <c r="C937" s="103"/>
      <c r="D937" s="103"/>
    </row>
    <row r="938" spans="2:4">
      <c r="B938" s="102"/>
      <c r="C938" s="103"/>
      <c r="D938" s="103"/>
    </row>
    <row r="939" spans="2:4">
      <c r="B939" s="102"/>
      <c r="C939" s="103"/>
      <c r="D939" s="103"/>
    </row>
    <row r="940" spans="2:4">
      <c r="B940" s="102"/>
      <c r="C940" s="103"/>
      <c r="D940" s="103"/>
    </row>
    <row r="941" spans="2:4">
      <c r="B941" s="102"/>
      <c r="C941" s="103"/>
      <c r="D941" s="103"/>
    </row>
    <row r="942" spans="2:4">
      <c r="B942" s="102"/>
      <c r="C942" s="103"/>
      <c r="D942" s="103"/>
    </row>
    <row r="943" spans="2:4">
      <c r="B943" s="102"/>
      <c r="C943" s="103"/>
      <c r="D943" s="103"/>
    </row>
    <row r="944" spans="2:4">
      <c r="B944" s="102"/>
      <c r="C944" s="103"/>
      <c r="D944" s="103"/>
    </row>
    <row r="945" spans="2:4">
      <c r="B945" s="102"/>
      <c r="C945" s="103"/>
      <c r="D945" s="103"/>
    </row>
    <row r="946" spans="2:4">
      <c r="B946" s="102"/>
      <c r="C946" s="103"/>
      <c r="D946" s="103"/>
    </row>
    <row r="947" spans="2:4">
      <c r="B947" s="102"/>
      <c r="C947" s="103"/>
      <c r="D947" s="103"/>
    </row>
    <row r="948" spans="2:4">
      <c r="B948" s="102"/>
      <c r="C948" s="103"/>
      <c r="D948" s="103"/>
    </row>
    <row r="949" spans="2:4">
      <c r="B949" s="102"/>
      <c r="C949" s="103"/>
      <c r="D949" s="103"/>
    </row>
    <row r="950" spans="2:4">
      <c r="B950" s="102"/>
      <c r="C950" s="103"/>
      <c r="D950" s="103"/>
    </row>
    <row r="951" spans="2:4">
      <c r="B951" s="102"/>
      <c r="C951" s="103"/>
      <c r="D951" s="103"/>
    </row>
    <row r="952" spans="2:4">
      <c r="B952" s="102"/>
      <c r="C952" s="103"/>
      <c r="D952" s="103"/>
    </row>
    <row r="953" spans="2:4">
      <c r="B953" s="102"/>
      <c r="C953" s="103"/>
      <c r="D953" s="103"/>
    </row>
    <row r="954" spans="2:4">
      <c r="B954" s="102"/>
      <c r="C954" s="103"/>
      <c r="D954" s="103"/>
    </row>
    <row r="955" spans="2:4">
      <c r="B955" s="102"/>
      <c r="C955" s="103"/>
      <c r="D955" s="103"/>
    </row>
    <row r="956" spans="2:4">
      <c r="B956" s="102"/>
      <c r="C956" s="103"/>
      <c r="D956" s="103"/>
    </row>
    <row r="957" spans="2:4">
      <c r="B957" s="102"/>
      <c r="C957" s="103"/>
      <c r="D957" s="103"/>
    </row>
    <row r="958" spans="2:4">
      <c r="B958" s="102"/>
      <c r="C958" s="103"/>
      <c r="D958" s="103"/>
    </row>
    <row r="959" spans="2:4">
      <c r="B959" s="102"/>
      <c r="C959" s="103"/>
      <c r="D959" s="103"/>
    </row>
    <row r="960" spans="2:4">
      <c r="B960" s="102"/>
      <c r="C960" s="103"/>
      <c r="D960" s="103"/>
    </row>
    <row r="961" spans="2:4">
      <c r="B961" s="102"/>
      <c r="C961" s="103"/>
      <c r="D961" s="103"/>
    </row>
    <row r="962" spans="2:4">
      <c r="B962" s="102"/>
      <c r="C962" s="103"/>
      <c r="D962" s="103"/>
    </row>
    <row r="963" spans="2:4">
      <c r="B963" s="102"/>
      <c r="C963" s="103"/>
      <c r="D963" s="103"/>
    </row>
    <row r="964" spans="2:4">
      <c r="B964" s="102"/>
      <c r="C964" s="103"/>
      <c r="D964" s="103"/>
    </row>
    <row r="965" spans="2:4">
      <c r="B965" s="102"/>
      <c r="C965" s="103"/>
      <c r="D965" s="103"/>
    </row>
    <row r="966" spans="2:4">
      <c r="B966" s="102"/>
      <c r="C966" s="103"/>
      <c r="D966" s="103"/>
    </row>
    <row r="967" spans="2:4">
      <c r="B967" s="102"/>
      <c r="C967" s="103"/>
      <c r="D967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46" t="s" vm="1">
        <v>226</v>
      </c>
    </row>
    <row r="2" spans="2:16">
      <c r="B2" s="46" t="s">
        <v>143</v>
      </c>
      <c r="C2" s="46" t="s">
        <v>227</v>
      </c>
    </row>
    <row r="3" spans="2:16">
      <c r="B3" s="46" t="s">
        <v>145</v>
      </c>
      <c r="C3" s="46" t="s">
        <v>228</v>
      </c>
    </row>
    <row r="4" spans="2:16">
      <c r="B4" s="46" t="s">
        <v>146</v>
      </c>
      <c r="C4" s="46">
        <v>414</v>
      </c>
    </row>
    <row r="6" spans="2:16" ht="26.25" customHeight="1">
      <c r="B6" s="136" t="s">
        <v>181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208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2673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13">
        <v>0</v>
      </c>
      <c r="N10" s="95"/>
      <c r="O10" s="114">
        <v>0</v>
      </c>
      <c r="P10" s="114">
        <v>0</v>
      </c>
    </row>
    <row r="11" spans="2:16" ht="20.25" customHeight="1">
      <c r="B11" s="115" t="s">
        <v>218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2:16">
      <c r="B12" s="115" t="s">
        <v>110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2:16">
      <c r="B13" s="115" t="s">
        <v>209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2:16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2:16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2:16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2:16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2:16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2:16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2:16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2:16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2:16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2:16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2:16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2:16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2:16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6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2:16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2:16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2:16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2:16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2:16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16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2:16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2:16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2:16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2:16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2:16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2:16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2:16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2:16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2:16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2:16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2:16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2:16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2:16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2:16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2:16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2:16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2:16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2:16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2:16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2:16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2:16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2:16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2:16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2:16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2:16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2:16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2:16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2:16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2:16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2:16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2:16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2:16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2:16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2:16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2:16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2:16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2:16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2:16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2:16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2:16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2:16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2:16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2:16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2:16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2:16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2:16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2:16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2:16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2:16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2:16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2:16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2:16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2:16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2:16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2:16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2:16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2:16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2:16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2:16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2:16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2:16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2:16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2:16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2:16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2:16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2:16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2:16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2:16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2:16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2:16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2:16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2:16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2:16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2:16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2:16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46" t="s" vm="1">
        <v>226</v>
      </c>
    </row>
    <row r="2" spans="2:16">
      <c r="B2" s="46" t="s">
        <v>143</v>
      </c>
      <c r="C2" s="46" t="s">
        <v>227</v>
      </c>
    </row>
    <row r="3" spans="2:16">
      <c r="B3" s="46" t="s">
        <v>145</v>
      </c>
      <c r="C3" s="46" t="s">
        <v>228</v>
      </c>
    </row>
    <row r="4" spans="2:16">
      <c r="B4" s="46" t="s">
        <v>146</v>
      </c>
      <c r="C4" s="46">
        <v>414</v>
      </c>
    </row>
    <row r="6" spans="2:16" ht="26.25" customHeight="1">
      <c r="B6" s="136" t="s">
        <v>182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203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2674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13">
        <v>0</v>
      </c>
      <c r="N10" s="95"/>
      <c r="O10" s="114">
        <v>0</v>
      </c>
      <c r="P10" s="114">
        <v>0</v>
      </c>
    </row>
    <row r="11" spans="2:16" ht="20.25" customHeight="1">
      <c r="B11" s="115" t="s">
        <v>218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2:16">
      <c r="B12" s="115" t="s">
        <v>110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2:16">
      <c r="B13" s="115" t="s">
        <v>209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2:16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2:16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2:16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2:16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2:16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2:16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2:16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2:16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2:16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2:16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2:16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2:16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2:16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6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2:16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2:16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2:16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2:16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2:16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16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2:16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2:16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2:16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2:16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2:16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2:16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2:16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2:16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2:16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2:16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2:16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2:16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2:16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2:16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2:16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2:16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2:16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2:16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2:16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2:16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2:16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2:16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2:16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2:16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2:16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2:16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2:16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2:16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2:16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2:16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2:16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2:16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2:16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2:16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2:16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2:16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2:16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2:16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2:16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2:16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2:16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2:16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2:16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2:16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2:16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2:16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2:16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2:16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2:16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2:16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2:16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2:16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2:16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2:16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2:16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2:16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2:16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2:16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2:16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2:16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2:16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2:16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2:16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2:16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2:16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2:16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2:16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2:16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2:16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2:16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2:16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2:16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2:16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2:16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2:16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18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18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19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2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1.285156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144</v>
      </c>
      <c r="C1" s="46" t="s" vm="1">
        <v>226</v>
      </c>
    </row>
    <row r="2" spans="2:18">
      <c r="B2" s="46" t="s">
        <v>143</v>
      </c>
      <c r="C2" s="46" t="s">
        <v>227</v>
      </c>
    </row>
    <row r="3" spans="2:18">
      <c r="B3" s="46" t="s">
        <v>145</v>
      </c>
      <c r="C3" s="46" t="s">
        <v>228</v>
      </c>
    </row>
    <row r="4" spans="2:18">
      <c r="B4" s="46" t="s">
        <v>146</v>
      </c>
      <c r="C4" s="46">
        <v>414</v>
      </c>
    </row>
    <row r="6" spans="2:18" ht="21.75" customHeight="1">
      <c r="B6" s="139" t="s">
        <v>171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27.7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217</v>
      </c>
      <c r="O8" s="29" t="s">
        <v>61</v>
      </c>
      <c r="P8" s="29" t="s">
        <v>205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15" t="s">
        <v>206</v>
      </c>
      <c r="O9" s="31" t="s">
        <v>211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95" t="s">
        <v>25</v>
      </c>
      <c r="C11" s="95"/>
      <c r="D11" s="96"/>
      <c r="E11" s="95"/>
      <c r="F11" s="95"/>
      <c r="G11" s="105"/>
      <c r="H11" s="98">
        <v>17.214568375025088</v>
      </c>
      <c r="I11" s="96"/>
      <c r="J11" s="97"/>
      <c r="K11" s="99">
        <v>1.1468548472827307E-2</v>
      </c>
      <c r="L11" s="98"/>
      <c r="M11" s="106"/>
      <c r="N11" s="98"/>
      <c r="O11" s="98">
        <v>424343.73867055913</v>
      </c>
      <c r="P11" s="99"/>
      <c r="Q11" s="99">
        <f>IFERROR(O11/$O$11,0)</f>
        <v>1</v>
      </c>
      <c r="R11" s="99">
        <f>O11/'סכום נכסי הקרן'!$C$42</f>
        <v>0.21307456616734316</v>
      </c>
    </row>
    <row r="12" spans="2:18" ht="22.5" customHeight="1">
      <c r="B12" s="86" t="s">
        <v>195</v>
      </c>
      <c r="C12" s="87"/>
      <c r="D12" s="88"/>
      <c r="E12" s="87"/>
      <c r="F12" s="87"/>
      <c r="G12" s="107"/>
      <c r="H12" s="90">
        <v>17.214568375025088</v>
      </c>
      <c r="I12" s="88"/>
      <c r="J12" s="89"/>
      <c r="K12" s="91">
        <v>1.1468548472827302E-2</v>
      </c>
      <c r="L12" s="90"/>
      <c r="M12" s="108"/>
      <c r="N12" s="90"/>
      <c r="O12" s="90">
        <v>424343.73867055913</v>
      </c>
      <c r="P12" s="91"/>
      <c r="Q12" s="91">
        <f t="shared" ref="Q12:Q22" si="0">IFERROR(O12/$O$11,0)</f>
        <v>1</v>
      </c>
      <c r="R12" s="91">
        <f>O12/'סכום נכסי הקרן'!$C$42</f>
        <v>0.21307456616734316</v>
      </c>
    </row>
    <row r="13" spans="2:18">
      <c r="B13" s="100" t="s">
        <v>23</v>
      </c>
      <c r="C13" s="95"/>
      <c r="D13" s="96"/>
      <c r="E13" s="95"/>
      <c r="F13" s="95"/>
      <c r="G13" s="105"/>
      <c r="H13" s="98">
        <v>17.214568375025088</v>
      </c>
      <c r="I13" s="96"/>
      <c r="J13" s="97"/>
      <c r="K13" s="99">
        <v>1.1468548472827302E-2</v>
      </c>
      <c r="L13" s="98"/>
      <c r="M13" s="106"/>
      <c r="N13" s="98"/>
      <c r="O13" s="98">
        <v>424343.73867055913</v>
      </c>
      <c r="P13" s="99"/>
      <c r="Q13" s="99">
        <f t="shared" si="0"/>
        <v>1</v>
      </c>
      <c r="R13" s="99">
        <f>O13/'סכום נכסי הקרן'!$C$42</f>
        <v>0.21307456616734316</v>
      </c>
    </row>
    <row r="14" spans="2:18">
      <c r="B14" s="109" t="s">
        <v>22</v>
      </c>
      <c r="C14" s="87"/>
      <c r="D14" s="88"/>
      <c r="E14" s="87"/>
      <c r="F14" s="87"/>
      <c r="G14" s="107"/>
      <c r="H14" s="90">
        <v>17.214568375025088</v>
      </c>
      <c r="I14" s="88"/>
      <c r="J14" s="89"/>
      <c r="K14" s="91">
        <v>1.1468548472827302E-2</v>
      </c>
      <c r="L14" s="90"/>
      <c r="M14" s="108"/>
      <c r="N14" s="90"/>
      <c r="O14" s="90">
        <v>424343.73867055913</v>
      </c>
      <c r="P14" s="91"/>
      <c r="Q14" s="91">
        <f t="shared" si="0"/>
        <v>1</v>
      </c>
      <c r="R14" s="91">
        <f>O14/'סכום נכסי הקרן'!$C$42</f>
        <v>0.21307456616734316</v>
      </c>
    </row>
    <row r="15" spans="2:18">
      <c r="B15" s="110" t="s">
        <v>229</v>
      </c>
      <c r="C15" s="95" t="s">
        <v>230</v>
      </c>
      <c r="D15" s="96" t="s">
        <v>118</v>
      </c>
      <c r="E15" s="95" t="s">
        <v>231</v>
      </c>
      <c r="F15" s="95"/>
      <c r="G15" s="105"/>
      <c r="H15" s="98">
        <v>3.8800000000009534</v>
      </c>
      <c r="I15" s="96" t="s">
        <v>131</v>
      </c>
      <c r="J15" s="97">
        <v>7.4999999999999997E-3</v>
      </c>
      <c r="K15" s="99">
        <v>1.1300000000002084E-2</v>
      </c>
      <c r="L15" s="98">
        <v>2438386.2018360007</v>
      </c>
      <c r="M15" s="106">
        <v>110.14</v>
      </c>
      <c r="N15" s="98"/>
      <c r="O15" s="98">
        <v>2685.6384447880005</v>
      </c>
      <c r="P15" s="99">
        <v>1.1754463036663905E-4</v>
      </c>
      <c r="Q15" s="99">
        <f t="shared" si="0"/>
        <v>6.3289220507928975E-3</v>
      </c>
      <c r="R15" s="99">
        <f>O15/'סכום נכסי הקרן'!$C$42</f>
        <v>1.3485323202796283E-3</v>
      </c>
    </row>
    <row r="16" spans="2:18">
      <c r="B16" s="110" t="s">
        <v>232</v>
      </c>
      <c r="C16" s="95" t="s">
        <v>233</v>
      </c>
      <c r="D16" s="96" t="s">
        <v>118</v>
      </c>
      <c r="E16" s="95" t="s">
        <v>231</v>
      </c>
      <c r="F16" s="95"/>
      <c r="G16" s="105"/>
      <c r="H16" s="98">
        <v>5.8500000000016517</v>
      </c>
      <c r="I16" s="96" t="s">
        <v>131</v>
      </c>
      <c r="J16" s="97">
        <v>5.0000000000000001E-3</v>
      </c>
      <c r="K16" s="99">
        <v>1.050000000000097E-2</v>
      </c>
      <c r="L16" s="98">
        <v>2882669.5977170002</v>
      </c>
      <c r="M16" s="106">
        <v>107.14</v>
      </c>
      <c r="N16" s="98"/>
      <c r="O16" s="98">
        <v>3088.4921631340007</v>
      </c>
      <c r="P16" s="99">
        <v>1.3961216775552101E-4</v>
      </c>
      <c r="Q16" s="99">
        <f t="shared" si="0"/>
        <v>7.2782790970594789E-3</v>
      </c>
      <c r="R16" s="99">
        <f>O16/'סכום נכסי הקרן'!$C$42</f>
        <v>1.5508161610507905E-3</v>
      </c>
    </row>
    <row r="17" spans="2:18">
      <c r="B17" s="110" t="s">
        <v>234</v>
      </c>
      <c r="C17" s="95" t="s">
        <v>235</v>
      </c>
      <c r="D17" s="96" t="s">
        <v>118</v>
      </c>
      <c r="E17" s="95" t="s">
        <v>231</v>
      </c>
      <c r="F17" s="95"/>
      <c r="G17" s="105"/>
      <c r="H17" s="98">
        <v>10.739999999999963</v>
      </c>
      <c r="I17" s="96" t="s">
        <v>131</v>
      </c>
      <c r="J17" s="97">
        <v>0.04</v>
      </c>
      <c r="K17" s="99">
        <v>1.0299999999999997E-2</v>
      </c>
      <c r="L17" s="98">
        <v>55581446.40591301</v>
      </c>
      <c r="M17" s="106">
        <v>178.82</v>
      </c>
      <c r="N17" s="98"/>
      <c r="O17" s="98">
        <v>99390.738028501015</v>
      </c>
      <c r="P17" s="99">
        <v>3.4886008887674937E-3</v>
      </c>
      <c r="Q17" s="99">
        <f t="shared" si="0"/>
        <v>0.23422223299414202</v>
      </c>
      <c r="R17" s="99">
        <f>O17/'סכום נכסי הקרן'!$C$42</f>
        <v>4.990680068197318E-2</v>
      </c>
    </row>
    <row r="18" spans="2:18">
      <c r="B18" s="110" t="s">
        <v>236</v>
      </c>
      <c r="C18" s="95" t="s">
        <v>237</v>
      </c>
      <c r="D18" s="96" t="s">
        <v>118</v>
      </c>
      <c r="E18" s="95" t="s">
        <v>231</v>
      </c>
      <c r="F18" s="95"/>
      <c r="G18" s="105"/>
      <c r="H18" s="98">
        <v>19.739999999999956</v>
      </c>
      <c r="I18" s="96" t="s">
        <v>131</v>
      </c>
      <c r="J18" s="97">
        <v>0.01</v>
      </c>
      <c r="K18" s="99">
        <v>1.199999999999996E-2</v>
      </c>
      <c r="L18" s="98">
        <v>178399367.73355702</v>
      </c>
      <c r="M18" s="106">
        <v>107.34</v>
      </c>
      <c r="N18" s="98"/>
      <c r="O18" s="98">
        <v>191493.88925557904</v>
      </c>
      <c r="P18" s="99">
        <v>9.8535400698917287E-3</v>
      </c>
      <c r="Q18" s="99">
        <f t="shared" si="0"/>
        <v>0.45127068412866589</v>
      </c>
      <c r="R18" s="99">
        <f>O18/'סכום נכסי הקרן'!$C$42</f>
        <v>9.6154305244755628E-2</v>
      </c>
    </row>
    <row r="19" spans="2:18">
      <c r="B19" s="110" t="s">
        <v>238</v>
      </c>
      <c r="C19" s="95" t="s">
        <v>239</v>
      </c>
      <c r="D19" s="96" t="s">
        <v>118</v>
      </c>
      <c r="E19" s="95" t="s">
        <v>231</v>
      </c>
      <c r="F19" s="95"/>
      <c r="G19" s="105"/>
      <c r="H19" s="98">
        <v>14.759999999999916</v>
      </c>
      <c r="I19" s="96" t="s">
        <v>131</v>
      </c>
      <c r="J19" s="97">
        <v>2.75E-2</v>
      </c>
      <c r="K19" s="99">
        <v>1.1099999999999895E-2</v>
      </c>
      <c r="L19" s="98">
        <v>49582113.555033006</v>
      </c>
      <c r="M19" s="106">
        <v>152.87</v>
      </c>
      <c r="N19" s="98"/>
      <c r="O19" s="98">
        <v>75796.175349953002</v>
      </c>
      <c r="P19" s="99">
        <v>2.7204852174725074E-3</v>
      </c>
      <c r="Q19" s="99">
        <f t="shared" si="0"/>
        <v>0.17861975667984969</v>
      </c>
      <c r="R19" s="99">
        <f>O19/'סכום נכסי הקרן'!$C$42</f>
        <v>3.8059327163475369E-2</v>
      </c>
    </row>
    <row r="20" spans="2:18">
      <c r="B20" s="110" t="s">
        <v>240</v>
      </c>
      <c r="C20" s="95" t="s">
        <v>241</v>
      </c>
      <c r="D20" s="96" t="s">
        <v>118</v>
      </c>
      <c r="E20" s="95" t="s">
        <v>231</v>
      </c>
      <c r="F20" s="95"/>
      <c r="G20" s="105"/>
      <c r="H20" s="98">
        <v>2.3199999999974605</v>
      </c>
      <c r="I20" s="96" t="s">
        <v>131</v>
      </c>
      <c r="J20" s="97">
        <v>7.4999999999999997E-3</v>
      </c>
      <c r="K20" s="99">
        <v>1.3299999999980954E-2</v>
      </c>
      <c r="L20" s="98">
        <v>715492.68800000008</v>
      </c>
      <c r="M20" s="106">
        <v>110.07</v>
      </c>
      <c r="N20" s="98"/>
      <c r="O20" s="98">
        <v>787.54279095000015</v>
      </c>
      <c r="P20" s="99">
        <v>3.2652672035345326E-5</v>
      </c>
      <c r="Q20" s="99">
        <f t="shared" si="0"/>
        <v>1.8559076502868161E-3</v>
      </c>
      <c r="R20" s="99">
        <f>O20/'סכום נכסי הקרן'!$C$42</f>
        <v>3.9544671743151657E-4</v>
      </c>
    </row>
    <row r="21" spans="2:18">
      <c r="B21" s="110" t="s">
        <v>242</v>
      </c>
      <c r="C21" s="95" t="s">
        <v>243</v>
      </c>
      <c r="D21" s="96" t="s">
        <v>118</v>
      </c>
      <c r="E21" s="95" t="s">
        <v>231</v>
      </c>
      <c r="F21" s="95"/>
      <c r="G21" s="105"/>
      <c r="H21" s="98">
        <v>8.3900000000001924</v>
      </c>
      <c r="I21" s="96" t="s">
        <v>131</v>
      </c>
      <c r="J21" s="97">
        <v>1E-3</v>
      </c>
      <c r="K21" s="99">
        <v>1.0599999999999454E-2</v>
      </c>
      <c r="L21" s="98">
        <v>1788731.7200000002</v>
      </c>
      <c r="M21" s="106">
        <v>102.15</v>
      </c>
      <c r="N21" s="98"/>
      <c r="O21" s="98">
        <v>1827.1894591350001</v>
      </c>
      <c r="P21" s="99">
        <v>9.5338969143223979E-5</v>
      </c>
      <c r="Q21" s="99">
        <f t="shared" si="0"/>
        <v>4.3059182747917143E-3</v>
      </c>
      <c r="R21" s="99">
        <f>O21/'סכום נכסי הקרן'!$C$42</f>
        <v>9.1748166835327924E-4</v>
      </c>
    </row>
    <row r="22" spans="2:18">
      <c r="B22" s="110" t="s">
        <v>244</v>
      </c>
      <c r="C22" s="95" t="s">
        <v>245</v>
      </c>
      <c r="D22" s="96" t="s">
        <v>118</v>
      </c>
      <c r="E22" s="95" t="s">
        <v>231</v>
      </c>
      <c r="F22" s="95"/>
      <c r="G22" s="105"/>
      <c r="H22" s="98">
        <v>26.239999999999927</v>
      </c>
      <c r="I22" s="96" t="s">
        <v>131</v>
      </c>
      <c r="J22" s="97">
        <v>5.0000000000000001E-3</v>
      </c>
      <c r="K22" s="99">
        <v>1.2399999999999885E-2</v>
      </c>
      <c r="L22" s="98">
        <v>53933965.105900005</v>
      </c>
      <c r="M22" s="106">
        <v>91.36</v>
      </c>
      <c r="N22" s="98"/>
      <c r="O22" s="98">
        <v>49274.073178519007</v>
      </c>
      <c r="P22" s="99">
        <v>4.3323881532715642E-3</v>
      </c>
      <c r="Q22" s="99">
        <f t="shared" si="0"/>
        <v>0.11611829912441131</v>
      </c>
      <c r="R22" s="99">
        <f>O22/'סכום נכסי הקרן'!$C$42</f>
        <v>2.4741856210023724E-2</v>
      </c>
    </row>
    <row r="23" spans="2:18">
      <c r="B23" s="93"/>
      <c r="C23" s="95"/>
      <c r="D23" s="95"/>
      <c r="E23" s="95"/>
      <c r="F23" s="95"/>
      <c r="G23" s="95"/>
      <c r="H23" s="95"/>
      <c r="I23" s="95"/>
      <c r="J23" s="95"/>
      <c r="K23" s="99"/>
      <c r="L23" s="98"/>
      <c r="M23" s="106"/>
      <c r="N23" s="95"/>
      <c r="O23" s="95"/>
      <c r="P23" s="95"/>
      <c r="Q23" s="99"/>
      <c r="R23" s="95"/>
    </row>
    <row r="24" spans="2:18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2:18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2:18">
      <c r="B26" s="101" t="s">
        <v>110</v>
      </c>
      <c r="C26" s="111"/>
      <c r="D26" s="111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2:18">
      <c r="B27" s="101" t="s">
        <v>201</v>
      </c>
      <c r="C27" s="111"/>
      <c r="D27" s="111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2:18">
      <c r="B28" s="145" t="s">
        <v>209</v>
      </c>
      <c r="C28" s="145"/>
      <c r="D28" s="14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2:18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2:18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2:18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2:18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2:18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2:18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2:18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2:18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2:18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2:18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2:18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</row>
    <row r="40" spans="2:18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2:18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2:18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2:18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2:18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2:18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2:18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2:18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</row>
    <row r="48" spans="2:18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2:18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</row>
    <row r="50" spans="2:18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2:18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</row>
    <row r="52" spans="2:18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2:18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2:18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</row>
    <row r="55" spans="2:18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2:18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2:18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2:18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2:18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2:18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2:18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spans="2:18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</row>
    <row r="125" spans="2:18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</row>
    <row r="126" spans="2:18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2:18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2:18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2:18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2:18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2:18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2:18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2:18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2:18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2:18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2:18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2:18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2:18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2:18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8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2:18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2:18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8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2:18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2:18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2:18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2:18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2:18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2:18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2:18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2:18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2:18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2:18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2:18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2:18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2:18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2:18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2:18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2:18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2:18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2:18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2:18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2:18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2:18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2:18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2:18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2:18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2:18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2:18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2:18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2:18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2:18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2:18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2:18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2:18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2:18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2:18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2:18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2:18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2:18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2:18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2:18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2:18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2:18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2:18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2:18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2:18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2:18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2:18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2:18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2:18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2:18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2:18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2:18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2:18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2:18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2:18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2:18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2:18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2:18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2:18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2:18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2:18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2:18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2:18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2:18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2:18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2:18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2:18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2:18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2:18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2:18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2:18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2:18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2:18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2:18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2:18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2:18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2:18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2:18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2:18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2:18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2:18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2:18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2:18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2:18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2:18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2:18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2:18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2:18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2:18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2:18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  <row r="233" spans="2:18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</row>
    <row r="234" spans="2:18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</row>
    <row r="235" spans="2:18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</row>
    <row r="236" spans="2:18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2:18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2:18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2:18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</row>
    <row r="240" spans="2:18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</row>
    <row r="241" spans="2:18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2:18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</row>
    <row r="243" spans="2:18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</row>
    <row r="244" spans="2:18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</row>
    <row r="245" spans="2:18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</row>
    <row r="246" spans="2:18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</row>
    <row r="247" spans="2:18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  <row r="248" spans="2:18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</row>
    <row r="249" spans="2:18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</row>
    <row r="250" spans="2:18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</row>
    <row r="251" spans="2:18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</row>
    <row r="252" spans="2:18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</row>
    <row r="253" spans="2:18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</row>
    <row r="254" spans="2:18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</row>
    <row r="255" spans="2:18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</row>
    <row r="256" spans="2:18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</row>
    <row r="257" spans="2:18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</row>
    <row r="258" spans="2:18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</row>
    <row r="259" spans="2:18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</row>
    <row r="260" spans="2:18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</row>
    <row r="261" spans="2:18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</row>
    <row r="262" spans="2:18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</row>
    <row r="263" spans="2:18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</row>
    <row r="264" spans="2:18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</row>
    <row r="265" spans="2:18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</row>
    <row r="266" spans="2:18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</row>
    <row r="267" spans="2:18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</row>
    <row r="268" spans="2:18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</row>
    <row r="269" spans="2:18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</row>
    <row r="270" spans="2:18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</row>
    <row r="271" spans="2:18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</row>
    <row r="272" spans="2:18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</row>
    <row r="273" spans="2:18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</row>
    <row r="274" spans="2:18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</row>
    <row r="275" spans="2:18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</row>
    <row r="276" spans="2:18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</row>
    <row r="277" spans="2:18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</row>
    <row r="278" spans="2:18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</row>
    <row r="279" spans="2:18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</row>
    <row r="280" spans="2:18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</row>
    <row r="281" spans="2:18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</row>
    <row r="282" spans="2:18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</row>
    <row r="283" spans="2:18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</row>
    <row r="284" spans="2:18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</row>
    <row r="285" spans="2:18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</row>
    <row r="286" spans="2:18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</row>
    <row r="287" spans="2:18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</row>
    <row r="288" spans="2:18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</row>
    <row r="289" spans="2:18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</row>
    <row r="290" spans="2:18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</row>
    <row r="291" spans="2:18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</row>
    <row r="292" spans="2:18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</row>
    <row r="293" spans="2:18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</row>
    <row r="294" spans="2:18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</row>
    <row r="295" spans="2:18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</row>
    <row r="296" spans="2:18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</row>
    <row r="297" spans="2:18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</row>
    <row r="298" spans="2:18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</row>
    <row r="299" spans="2:18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</row>
    <row r="300" spans="2:18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</row>
    <row r="301" spans="2:18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</row>
    <row r="302" spans="2:18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</row>
    <row r="303" spans="2:18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</row>
    <row r="304" spans="2:18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</row>
    <row r="305" spans="2:18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</row>
    <row r="306" spans="2:18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</row>
    <row r="307" spans="2:18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</row>
    <row r="308" spans="2:18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</row>
    <row r="309" spans="2:18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</row>
    <row r="310" spans="2:18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</row>
    <row r="311" spans="2:18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</row>
    <row r="312" spans="2:18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</row>
    <row r="313" spans="2:18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</row>
    <row r="314" spans="2:18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</row>
    <row r="315" spans="2:18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</row>
    <row r="316" spans="2:18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</row>
    <row r="317" spans="2:18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</row>
    <row r="318" spans="2:18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</row>
    <row r="319" spans="2:18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</row>
    <row r="320" spans="2:18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</row>
    <row r="321" spans="2:18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</row>
    <row r="322" spans="2:18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</row>
    <row r="323" spans="2:18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</row>
    <row r="324" spans="2:18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</row>
    <row r="325" spans="2:18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</row>
    <row r="326" spans="2:18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</row>
    <row r="327" spans="2:18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</row>
    <row r="328" spans="2:18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</row>
    <row r="329" spans="2:18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</row>
    <row r="330" spans="2:18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</row>
    <row r="331" spans="2:18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</row>
    <row r="332" spans="2:18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</row>
    <row r="333" spans="2:18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</row>
    <row r="334" spans="2:18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</row>
    <row r="335" spans="2:18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</row>
    <row r="336" spans="2:18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</row>
    <row r="337" spans="2:18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</row>
    <row r="338" spans="2:18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</row>
    <row r="339" spans="2:18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</row>
    <row r="340" spans="2:18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</row>
    <row r="341" spans="2:18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</row>
    <row r="342" spans="2:18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</row>
    <row r="343" spans="2:18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</row>
    <row r="344" spans="2:18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</row>
    <row r="345" spans="2:18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</row>
    <row r="346" spans="2:18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</row>
    <row r="347" spans="2:18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</row>
    <row r="348" spans="2:18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</row>
    <row r="349" spans="2:18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</row>
    <row r="350" spans="2:18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</row>
    <row r="351" spans="2:18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</row>
    <row r="352" spans="2:18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</row>
    <row r="353" spans="2:18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</row>
    <row r="354" spans="2:18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</row>
    <row r="355" spans="2:18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</row>
    <row r="356" spans="2:18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</row>
    <row r="357" spans="2:18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</row>
    <row r="358" spans="2:18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</row>
    <row r="359" spans="2:18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</row>
    <row r="360" spans="2:18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</row>
    <row r="361" spans="2:18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</row>
    <row r="362" spans="2:18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</row>
    <row r="363" spans="2:18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</row>
    <row r="364" spans="2:18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2:18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</row>
    <row r="366" spans="2:18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</row>
    <row r="367" spans="2:18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2:18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</row>
    <row r="369" spans="2:18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0" spans="2:18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</row>
    <row r="371" spans="2:18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</row>
    <row r="372" spans="2:18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</row>
    <row r="373" spans="2:18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</row>
    <row r="374" spans="2:18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</row>
    <row r="375" spans="2:18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</row>
    <row r="376" spans="2:18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2:18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</row>
    <row r="378" spans="2:18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</row>
    <row r="379" spans="2:18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</row>
    <row r="380" spans="2:18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2:18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</row>
    <row r="382" spans="2:18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</row>
    <row r="383" spans="2:18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</row>
    <row r="384" spans="2:18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2:18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2:18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2:18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</row>
    <row r="388" spans="2:18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</row>
    <row r="389" spans="2:18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</row>
    <row r="390" spans="2:18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</row>
    <row r="391" spans="2:18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</row>
    <row r="392" spans="2:18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</row>
    <row r="393" spans="2:18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</row>
    <row r="394" spans="2:18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</row>
    <row r="395" spans="2:18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</row>
    <row r="396" spans="2:18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</row>
    <row r="397" spans="2:18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</row>
    <row r="398" spans="2:18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</row>
    <row r="399" spans="2:18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</row>
    <row r="400" spans="2:18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</row>
    <row r="401" spans="2:18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</row>
    <row r="402" spans="2:18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</row>
    <row r="403" spans="2:18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</row>
    <row r="404" spans="2:18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</row>
    <row r="405" spans="2:18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</row>
    <row r="406" spans="2:18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</row>
    <row r="407" spans="2:18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</row>
    <row r="408" spans="2:18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2:18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2:18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2:18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2:18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2:18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2:18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2:18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2:18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  <row r="417" spans="2:18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</row>
    <row r="418" spans="2:18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</row>
    <row r="419" spans="2:18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</row>
    <row r="420" spans="2:18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</row>
    <row r="421" spans="2:18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</row>
    <row r="422" spans="2:18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</row>
    <row r="423" spans="2:18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</row>
    <row r="424" spans="2:18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</row>
    <row r="425" spans="2:18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2:18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2:18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2:18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</row>
    <row r="429" spans="2:18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</row>
    <row r="430" spans="2:18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</row>
    <row r="431" spans="2:18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</row>
    <row r="432" spans="2:18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</row>
    <row r="433" spans="2:18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</row>
    <row r="434" spans="2:18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</row>
    <row r="435" spans="2:18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</row>
    <row r="436" spans="2:18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</row>
    <row r="437" spans="2:18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</row>
    <row r="438" spans="2:18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</row>
    <row r="439" spans="2:18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</row>
    <row r="440" spans="2:18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</row>
    <row r="441" spans="2:18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</row>
    <row r="442" spans="2:18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</row>
    <row r="443" spans="2:18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</row>
    <row r="444" spans="2:18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</row>
    <row r="445" spans="2:18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</row>
    <row r="446" spans="2:18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</row>
    <row r="447" spans="2:18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</row>
    <row r="448" spans="2:18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2:18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2:18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</row>
    <row r="451" spans="2:18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</row>
    <row r="452" spans="2:18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</row>
    <row r="453" spans="2:18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</row>
    <row r="454" spans="2:18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</row>
    <row r="455" spans="2:18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</row>
    <row r="456" spans="2:18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</row>
    <row r="457" spans="2:18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</row>
    <row r="458" spans="2:18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</row>
    <row r="459" spans="2:18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</row>
    <row r="460" spans="2:18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</row>
    <row r="461" spans="2:18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</row>
    <row r="462" spans="2:18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</row>
    <row r="463" spans="2:18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</row>
    <row r="464" spans="2:18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</row>
    <row r="465" spans="2:18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</row>
    <row r="466" spans="2:18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2:18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2:18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2:18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</row>
    <row r="470" spans="2:18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</row>
    <row r="471" spans="2:18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</row>
    <row r="472" spans="2:18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</row>
    <row r="473" spans="2:18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</row>
    <row r="474" spans="2:18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</row>
    <row r="475" spans="2:18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</row>
    <row r="476" spans="2:18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</row>
    <row r="477" spans="2:18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</row>
    <row r="478" spans="2:18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</row>
    <row r="479" spans="2:18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</row>
    <row r="480" spans="2:18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</row>
    <row r="481" spans="2:18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</row>
    <row r="482" spans="2:18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</row>
    <row r="483" spans="2:18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</row>
    <row r="484" spans="2:18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</row>
    <row r="485" spans="2:18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</row>
    <row r="486" spans="2:18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</row>
    <row r="487" spans="2:18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</row>
    <row r="488" spans="2:18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</row>
    <row r="489" spans="2:18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</row>
    <row r="490" spans="2:18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</row>
    <row r="491" spans="2:18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</row>
    <row r="492" spans="2:18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</row>
    <row r="493" spans="2:18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</row>
    <row r="494" spans="2:18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</row>
    <row r="495" spans="2:18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</row>
    <row r="496" spans="2:18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</row>
    <row r="497" spans="2:18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</row>
    <row r="498" spans="2:18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</row>
    <row r="499" spans="2:18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</row>
    <row r="500" spans="2:18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</row>
    <row r="501" spans="2:18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</row>
    <row r="502" spans="2:18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</row>
    <row r="503" spans="2:18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</row>
    <row r="504" spans="2:18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</row>
    <row r="505" spans="2:18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</row>
    <row r="506" spans="2:18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</row>
    <row r="507" spans="2:18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2:18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2:18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2:18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</row>
    <row r="511" spans="2:18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8:D28"/>
  </mergeCells>
  <phoneticPr fontId="3" type="noConversion"/>
  <dataValidations count="1">
    <dataValidation allowBlank="1" showInputMessage="1" showErrorMessage="1" sqref="N10:Q10 N9 N1:N7 N32:N1048576 C5:C29 O1:Q9 O11:Q1048576 C32:I1048576 J1:M1048576 E1:I30 D1:D29 C26:D27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144</v>
      </c>
      <c r="C1" s="46" t="s" vm="1">
        <v>226</v>
      </c>
    </row>
    <row r="2" spans="2:16">
      <c r="B2" s="46" t="s">
        <v>143</v>
      </c>
      <c r="C2" s="46" t="s">
        <v>227</v>
      </c>
    </row>
    <row r="3" spans="2:16">
      <c r="B3" s="46" t="s">
        <v>145</v>
      </c>
      <c r="C3" s="46" t="s">
        <v>228</v>
      </c>
    </row>
    <row r="4" spans="2:16">
      <c r="B4" s="46" t="s">
        <v>146</v>
      </c>
      <c r="C4" s="46">
        <v>414</v>
      </c>
    </row>
    <row r="6" spans="2:16" ht="26.25" customHeight="1">
      <c r="B6" s="136" t="s">
        <v>184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203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2675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13">
        <v>0</v>
      </c>
      <c r="N10" s="95"/>
      <c r="O10" s="114">
        <v>0</v>
      </c>
      <c r="P10" s="114">
        <v>0</v>
      </c>
    </row>
    <row r="11" spans="2:16" ht="20.25" customHeight="1">
      <c r="B11" s="115" t="s">
        <v>218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2:16">
      <c r="B12" s="115" t="s">
        <v>110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2:16">
      <c r="B13" s="115" t="s">
        <v>209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2:16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2:16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2:16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2:16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2:16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2:16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2:16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2:16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2:16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2:16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2:16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2:16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2:16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6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2:16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2:16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2:16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2:16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2:16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16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2:16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2:16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2:16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2:16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2:16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2:16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2:16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2:16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2:16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2:16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2:16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2:16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2:16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2:16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2:16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2:16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2:16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2:16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2:16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2:16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2:16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2:16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2:16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2:16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2:16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2:16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2:16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2:16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2:16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2:16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2:16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2:16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2:16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2:16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2:16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2:16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2:16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2:16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2:16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2:16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2:16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2:16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2:16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2:16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2:16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2:16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2:16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2:16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2:16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2:16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2:16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2:16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2:16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2:16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2:16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2:16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2:16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2:16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2:16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2:16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2:16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2:16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2:16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2:16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2:16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2:16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2:16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2:16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2:16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2:16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2:16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2:16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2:16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2:16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2:16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18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18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19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2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  <row r="412" spans="2:16">
      <c r="B412" s="102"/>
      <c r="C412" s="102"/>
      <c r="D412" s="102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</row>
    <row r="413" spans="2:16">
      <c r="B413" s="102"/>
      <c r="C413" s="102"/>
      <c r="D413" s="102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</row>
    <row r="414" spans="2:16">
      <c r="B414" s="102"/>
      <c r="C414" s="102"/>
      <c r="D414" s="102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</row>
    <row r="415" spans="2:16">
      <c r="B415" s="102"/>
      <c r="C415" s="102"/>
      <c r="D415" s="102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</row>
    <row r="416" spans="2:16">
      <c r="B416" s="102"/>
      <c r="C416" s="102"/>
      <c r="D416" s="102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</row>
    <row r="417" spans="2:16">
      <c r="B417" s="102"/>
      <c r="C417" s="102"/>
      <c r="D417" s="102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2:16">
      <c r="B418" s="102"/>
      <c r="C418" s="102"/>
      <c r="D418" s="102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</row>
    <row r="419" spans="2:16">
      <c r="B419" s="102"/>
      <c r="C419" s="102"/>
      <c r="D419" s="102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</row>
    <row r="420" spans="2:16">
      <c r="B420" s="102"/>
      <c r="C420" s="102"/>
      <c r="D420" s="102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2:16">
      <c r="B421" s="102"/>
      <c r="C421" s="102"/>
      <c r="D421" s="102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</row>
    <row r="422" spans="2:16">
      <c r="B422" s="102"/>
      <c r="C422" s="102"/>
      <c r="D422" s="102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</row>
    <row r="423" spans="2:16">
      <c r="B423" s="102"/>
      <c r="C423" s="102"/>
      <c r="D423" s="102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</row>
    <row r="424" spans="2:16">
      <c r="B424" s="102"/>
      <c r="C424" s="102"/>
      <c r="D424" s="102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2:16">
      <c r="B425" s="102"/>
      <c r="C425" s="102"/>
      <c r="D425" s="102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</row>
    <row r="426" spans="2:16">
      <c r="B426" s="102"/>
      <c r="C426" s="102"/>
      <c r="D426" s="102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</row>
    <row r="427" spans="2:16">
      <c r="B427" s="102"/>
      <c r="C427" s="102"/>
      <c r="D427" s="102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</row>
    <row r="428" spans="2:16">
      <c r="B428" s="102"/>
      <c r="C428" s="102"/>
      <c r="D428" s="102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</row>
    <row r="429" spans="2:16">
      <c r="B429" s="102"/>
      <c r="C429" s="102"/>
      <c r="D429" s="102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2:16">
      <c r="B430" s="102"/>
      <c r="C430" s="102"/>
      <c r="D430" s="102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</row>
    <row r="431" spans="2:16">
      <c r="B431" s="102"/>
      <c r="C431" s="102"/>
      <c r="D431" s="102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2:16">
      <c r="B432" s="102"/>
      <c r="C432" s="102"/>
      <c r="D432" s="102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</row>
    <row r="433" spans="2:16">
      <c r="B433" s="102"/>
      <c r="C433" s="102"/>
      <c r="D433" s="102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</row>
    <row r="434" spans="2:16">
      <c r="B434" s="102"/>
      <c r="C434" s="102"/>
      <c r="D434" s="102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</row>
    <row r="435" spans="2:16">
      <c r="B435" s="102"/>
      <c r="C435" s="102"/>
      <c r="D435" s="102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</row>
    <row r="436" spans="2:16">
      <c r="B436" s="102"/>
      <c r="C436" s="102"/>
      <c r="D436" s="102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</row>
    <row r="437" spans="2:16">
      <c r="B437" s="102"/>
      <c r="C437" s="102"/>
      <c r="D437" s="102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</row>
    <row r="438" spans="2:16">
      <c r="B438" s="102"/>
      <c r="C438" s="102"/>
      <c r="D438" s="102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</row>
    <row r="439" spans="2:16">
      <c r="B439" s="102"/>
      <c r="C439" s="102"/>
      <c r="D439" s="102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</row>
    <row r="440" spans="2:16">
      <c r="B440" s="102"/>
      <c r="C440" s="102"/>
      <c r="D440" s="102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</row>
    <row r="441" spans="2:16">
      <c r="B441" s="102"/>
      <c r="C441" s="102"/>
      <c r="D441" s="102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</row>
    <row r="442" spans="2:16">
      <c r="B442" s="102"/>
      <c r="C442" s="102"/>
      <c r="D442" s="102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</row>
    <row r="443" spans="2:16">
      <c r="B443" s="102"/>
      <c r="C443" s="102"/>
      <c r="D443" s="102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</row>
    <row r="444" spans="2:16">
      <c r="B444" s="102"/>
      <c r="C444" s="102"/>
      <c r="D444" s="102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</row>
    <row r="445" spans="2:16">
      <c r="B445" s="102"/>
      <c r="C445" s="102"/>
      <c r="D445" s="102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</row>
    <row r="446" spans="2:16">
      <c r="B446" s="102"/>
      <c r="C446" s="102"/>
      <c r="D446" s="102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</row>
    <row r="447" spans="2:16">
      <c r="B447" s="102"/>
      <c r="C447" s="102"/>
      <c r="D447" s="102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</row>
    <row r="448" spans="2:16">
      <c r="B448" s="102"/>
      <c r="C448" s="102"/>
      <c r="D448" s="102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</row>
    <row r="449" spans="2:16">
      <c r="B449" s="102"/>
      <c r="C449" s="102"/>
      <c r="D449" s="102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</row>
    <row r="450" spans="2:16">
      <c r="B450" s="102"/>
      <c r="C450" s="102"/>
      <c r="D450" s="102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</row>
    <row r="451" spans="2:16">
      <c r="B451" s="102"/>
      <c r="C451" s="102"/>
      <c r="D451" s="102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</row>
    <row r="452" spans="2:16">
      <c r="B452" s="102"/>
      <c r="C452" s="102"/>
      <c r="D452" s="102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</row>
    <row r="453" spans="2:16">
      <c r="B453" s="102"/>
      <c r="C453" s="102"/>
      <c r="D453" s="102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</row>
    <row r="454" spans="2:16">
      <c r="B454" s="102"/>
      <c r="C454" s="102"/>
      <c r="D454" s="102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</row>
    <row r="455" spans="2:16">
      <c r="B455" s="102"/>
      <c r="C455" s="102"/>
      <c r="D455" s="102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</row>
    <row r="456" spans="2:16">
      <c r="B456" s="102"/>
      <c r="C456" s="102"/>
      <c r="D456" s="102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</row>
    <row r="457" spans="2:16">
      <c r="B457" s="102"/>
      <c r="C457" s="102"/>
      <c r="D457" s="102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</row>
    <row r="458" spans="2:16">
      <c r="B458" s="102"/>
      <c r="C458" s="102"/>
      <c r="D458" s="102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</row>
    <row r="459" spans="2:16">
      <c r="B459" s="102"/>
      <c r="C459" s="102"/>
      <c r="D459" s="102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</row>
    <row r="460" spans="2:16">
      <c r="B460" s="102"/>
      <c r="C460" s="102"/>
      <c r="D460" s="102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</row>
    <row r="461" spans="2:16">
      <c r="B461" s="102"/>
      <c r="C461" s="102"/>
      <c r="D461" s="102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</row>
    <row r="462" spans="2:16">
      <c r="B462" s="102"/>
      <c r="C462" s="102"/>
      <c r="D462" s="102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</row>
    <row r="463" spans="2:16">
      <c r="B463" s="102"/>
      <c r="C463" s="102"/>
      <c r="D463" s="102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144</v>
      </c>
      <c r="C1" s="46" t="s" vm="1">
        <v>226</v>
      </c>
    </row>
    <row r="2" spans="2:20">
      <c r="B2" s="46" t="s">
        <v>143</v>
      </c>
      <c r="C2" s="46" t="s">
        <v>227</v>
      </c>
    </row>
    <row r="3" spans="2:20">
      <c r="B3" s="46" t="s">
        <v>145</v>
      </c>
      <c r="C3" s="46" t="s">
        <v>228</v>
      </c>
    </row>
    <row r="4" spans="2:20">
      <c r="B4" s="46" t="s">
        <v>146</v>
      </c>
      <c r="C4" s="46">
        <v>414</v>
      </c>
    </row>
    <row r="6" spans="2:20" ht="26.25" customHeight="1">
      <c r="B6" s="142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20" ht="26.25" customHeight="1">
      <c r="B7" s="142" t="s">
        <v>88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</row>
    <row r="8" spans="2:20" s="3" customFormat="1" ht="63">
      <c r="B8" s="36" t="s">
        <v>113</v>
      </c>
      <c r="C8" s="12" t="s">
        <v>44</v>
      </c>
      <c r="D8" s="12" t="s">
        <v>117</v>
      </c>
      <c r="E8" s="12" t="s">
        <v>187</v>
      </c>
      <c r="F8" s="12" t="s">
        <v>115</v>
      </c>
      <c r="G8" s="12" t="s">
        <v>64</v>
      </c>
      <c r="H8" s="12" t="s">
        <v>14</v>
      </c>
      <c r="I8" s="12" t="s">
        <v>65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203</v>
      </c>
      <c r="P8" s="12" t="s">
        <v>202</v>
      </c>
      <c r="Q8" s="12" t="s">
        <v>61</v>
      </c>
      <c r="R8" s="12" t="s">
        <v>58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210</v>
      </c>
      <c r="P9" s="15"/>
      <c r="Q9" s="15" t="s">
        <v>206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188</v>
      </c>
    </row>
    <row r="11" spans="2:20" s="4" customFormat="1" ht="18" customHeight="1">
      <c r="B11" s="112" t="s">
        <v>2667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113">
        <v>0</v>
      </c>
      <c r="R11" s="95"/>
      <c r="S11" s="114">
        <v>0</v>
      </c>
      <c r="T11" s="114">
        <v>0</v>
      </c>
    </row>
    <row r="12" spans="2:20">
      <c r="B12" s="115" t="s">
        <v>218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2:20">
      <c r="B13" s="115" t="s">
        <v>110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2:20">
      <c r="B14" s="115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2:20">
      <c r="B15" s="115" t="s">
        <v>209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spans="2:20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2:20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2:20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2:20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2:20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spans="2:20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2:20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2:20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2:20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  <row r="25" spans="2:20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</row>
    <row r="26" spans="2:20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</row>
    <row r="27" spans="2:20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</row>
    <row r="28" spans="2:20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  <row r="29" spans="2:20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</row>
    <row r="30" spans="2:20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</row>
    <row r="31" spans="2:20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</row>
    <row r="32" spans="2:20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2:20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2:20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2:20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</row>
    <row r="37" spans="2:20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2:20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</row>
    <row r="39" spans="2:20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0" spans="2:20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2:20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2:20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</row>
    <row r="43" spans="2:20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</row>
    <row r="44" spans="2:20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2:20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  <row r="46" spans="2:20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</row>
    <row r="47" spans="2:20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</row>
    <row r="48" spans="2:20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</row>
    <row r="49" spans="2:20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2:20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</row>
    <row r="51" spans="2:20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</row>
    <row r="52" spans="2:20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</row>
    <row r="53" spans="2:20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</row>
    <row r="54" spans="2:20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2:20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</row>
    <row r="56" spans="2:20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</row>
    <row r="57" spans="2:20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</row>
    <row r="58" spans="2:20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</row>
    <row r="59" spans="2:20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</row>
    <row r="60" spans="2:20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</row>
    <row r="61" spans="2:20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</row>
    <row r="62" spans="2:20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2:20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2:20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</row>
    <row r="65" spans="2:20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</row>
    <row r="66" spans="2:20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</row>
    <row r="67" spans="2:20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</row>
    <row r="68" spans="2:20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</row>
    <row r="69" spans="2:20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</row>
    <row r="70" spans="2:20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</row>
    <row r="71" spans="2:20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</row>
    <row r="72" spans="2:20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</row>
    <row r="73" spans="2:20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</row>
    <row r="74" spans="2:20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</row>
    <row r="75" spans="2:20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</row>
    <row r="76" spans="2:20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</row>
    <row r="77" spans="2:20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</row>
    <row r="78" spans="2:20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</row>
    <row r="79" spans="2:20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</row>
    <row r="80" spans="2:20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  <row r="81" spans="2:20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</row>
    <row r="82" spans="2:20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</row>
    <row r="83" spans="2:20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</row>
    <row r="84" spans="2:20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2:20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</row>
    <row r="86" spans="2:20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</row>
    <row r="87" spans="2:20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</row>
    <row r="88" spans="2:20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</row>
    <row r="89" spans="2:20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</row>
    <row r="90" spans="2:20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</row>
    <row r="91" spans="2:20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</row>
    <row r="92" spans="2:20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</row>
    <row r="93" spans="2:20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</row>
    <row r="94" spans="2:20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</row>
    <row r="95" spans="2:20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</row>
    <row r="96" spans="2:20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</row>
    <row r="97" spans="2:20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</row>
    <row r="98" spans="2:20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</row>
    <row r="99" spans="2:20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</row>
    <row r="100" spans="2:20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</row>
    <row r="101" spans="2:20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3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8" width="15" style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144</v>
      </c>
      <c r="C1" s="46" t="s" vm="1">
        <v>226</v>
      </c>
    </row>
    <row r="2" spans="2:21">
      <c r="B2" s="46" t="s">
        <v>143</v>
      </c>
      <c r="C2" s="46" t="s">
        <v>227</v>
      </c>
    </row>
    <row r="3" spans="2:21">
      <c r="B3" s="46" t="s">
        <v>145</v>
      </c>
      <c r="C3" s="46" t="s">
        <v>228</v>
      </c>
    </row>
    <row r="4" spans="2:21">
      <c r="B4" s="46" t="s">
        <v>146</v>
      </c>
      <c r="C4" s="46">
        <v>414</v>
      </c>
    </row>
    <row r="6" spans="2:21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21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187</v>
      </c>
      <c r="F8" s="29" t="s">
        <v>115</v>
      </c>
      <c r="G8" s="29" t="s">
        <v>64</v>
      </c>
      <c r="H8" s="29" t="s">
        <v>14</v>
      </c>
      <c r="I8" s="29" t="s">
        <v>65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203</v>
      </c>
      <c r="P8" s="29" t="s">
        <v>202</v>
      </c>
      <c r="Q8" s="29" t="s">
        <v>217</v>
      </c>
      <c r="R8" s="29" t="s">
        <v>61</v>
      </c>
      <c r="S8" s="12" t="s">
        <v>58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210</v>
      </c>
      <c r="P9" s="31"/>
      <c r="Q9" s="15" t="s">
        <v>206</v>
      </c>
      <c r="R9" s="31" t="s">
        <v>206</v>
      </c>
      <c r="S9" s="15" t="s">
        <v>19</v>
      </c>
      <c r="T9" s="31" t="s">
        <v>206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188</v>
      </c>
      <c r="U10" s="19" t="s">
        <v>212</v>
      </c>
    </row>
    <row r="11" spans="2:21" s="4" customFormat="1" ht="18" customHeight="1">
      <c r="B11" s="81" t="s">
        <v>31</v>
      </c>
      <c r="C11" s="81"/>
      <c r="D11" s="82"/>
      <c r="E11" s="82"/>
      <c r="F11" s="81"/>
      <c r="G11" s="82"/>
      <c r="H11" s="81"/>
      <c r="I11" s="81"/>
      <c r="J11" s="116"/>
      <c r="K11" s="84">
        <v>4.1955979796517591</v>
      </c>
      <c r="L11" s="82"/>
      <c r="M11" s="83"/>
      <c r="N11" s="83">
        <v>3.6804911086084552E-2</v>
      </c>
      <c r="O11" s="84"/>
      <c r="P11" s="117"/>
      <c r="Q11" s="84">
        <v>1161.423306891</v>
      </c>
      <c r="R11" s="84">
        <f>R12+R259</f>
        <v>153617.213662808</v>
      </c>
      <c r="S11" s="85"/>
      <c r="T11" s="85">
        <f>IFERROR(R11/$R$11,0)</f>
        <v>1</v>
      </c>
      <c r="U11" s="85">
        <f>R11/'סכום נכסי הקרן'!$C$42</f>
        <v>7.7135393253558587E-2</v>
      </c>
    </row>
    <row r="12" spans="2:21">
      <c r="B12" s="86" t="s">
        <v>195</v>
      </c>
      <c r="C12" s="87"/>
      <c r="D12" s="88"/>
      <c r="E12" s="88"/>
      <c r="F12" s="87"/>
      <c r="G12" s="88"/>
      <c r="H12" s="87"/>
      <c r="I12" s="87"/>
      <c r="J12" s="107"/>
      <c r="K12" s="90">
        <v>4.1986572873743393</v>
      </c>
      <c r="L12" s="88"/>
      <c r="M12" s="89"/>
      <c r="N12" s="89">
        <v>3.7021910579327091E-2</v>
      </c>
      <c r="O12" s="90"/>
      <c r="P12" s="108"/>
      <c r="Q12" s="90">
        <v>1161.423306891</v>
      </c>
      <c r="R12" s="90">
        <f>R13+R169+R251</f>
        <v>153136.88406196699</v>
      </c>
      <c r="S12" s="91"/>
      <c r="T12" s="91">
        <f t="shared" ref="T12:T75" si="0">IFERROR(R12/$R$11,0)</f>
        <v>0.99687320457526762</v>
      </c>
      <c r="U12" s="91">
        <f>R12/'סכום נכסי הקרן'!$C$42</f>
        <v>7.6894206658848427E-2</v>
      </c>
    </row>
    <row r="13" spans="2:21">
      <c r="B13" s="92" t="s">
        <v>30</v>
      </c>
      <c r="C13" s="87"/>
      <c r="D13" s="88"/>
      <c r="E13" s="88"/>
      <c r="F13" s="87"/>
      <c r="G13" s="88"/>
      <c r="H13" s="87"/>
      <c r="I13" s="87"/>
      <c r="J13" s="107"/>
      <c r="K13" s="90">
        <v>4.2381883720096898</v>
      </c>
      <c r="L13" s="88"/>
      <c r="M13" s="89"/>
      <c r="N13" s="89">
        <v>3.3219552869162283E-2</v>
      </c>
      <c r="O13" s="90"/>
      <c r="P13" s="108"/>
      <c r="Q13" s="90">
        <v>1069.7250620500001</v>
      </c>
      <c r="R13" s="90">
        <f>SUM(R14:R167)</f>
        <v>130308.083797678</v>
      </c>
      <c r="S13" s="91"/>
      <c r="T13" s="91">
        <f t="shared" si="0"/>
        <v>0.84826485711234234</v>
      </c>
      <c r="U13" s="91">
        <f>R13/'סכום נכסי הקרן'!$C$42</f>
        <v>6.5431243336534217E-2</v>
      </c>
    </row>
    <row r="14" spans="2:21">
      <c r="B14" s="93" t="s">
        <v>246</v>
      </c>
      <c r="C14" s="94">
        <v>6040372</v>
      </c>
      <c r="D14" s="96" t="s">
        <v>118</v>
      </c>
      <c r="E14" s="96" t="s">
        <v>247</v>
      </c>
      <c r="F14" s="94">
        <v>520018078</v>
      </c>
      <c r="G14" s="96" t="s">
        <v>249</v>
      </c>
      <c r="H14" s="95" t="s">
        <v>250</v>
      </c>
      <c r="I14" s="95" t="s">
        <v>129</v>
      </c>
      <c r="J14" s="105"/>
      <c r="K14" s="98">
        <v>1.98</v>
      </c>
      <c r="L14" s="96" t="s">
        <v>131</v>
      </c>
      <c r="M14" s="97">
        <v>8.3000000000000001E-3</v>
      </c>
      <c r="N14" s="97">
        <v>2.1699542939619919E-2</v>
      </c>
      <c r="O14" s="98">
        <v>1.5468000000000004E-2</v>
      </c>
      <c r="P14" s="106">
        <v>107.6</v>
      </c>
      <c r="Q14" s="98"/>
      <c r="R14" s="98">
        <v>1.6628000000000004E-5</v>
      </c>
      <c r="S14" s="99">
        <v>5.0849864689654102E-12</v>
      </c>
      <c r="T14" s="99">
        <f t="shared" si="0"/>
        <v>1.0824307773540733E-10</v>
      </c>
      <c r="U14" s="99">
        <f>R14/'סכום נכסי הקרן'!$C$42</f>
        <v>8.3493723680961561E-12</v>
      </c>
    </row>
    <row r="15" spans="2:21">
      <c r="B15" s="93" t="s">
        <v>251</v>
      </c>
      <c r="C15" s="94">
        <v>2310217</v>
      </c>
      <c r="D15" s="96" t="s">
        <v>118</v>
      </c>
      <c r="E15" s="96" t="s">
        <v>247</v>
      </c>
      <c r="F15" s="94">
        <v>520032046</v>
      </c>
      <c r="G15" s="96" t="s">
        <v>249</v>
      </c>
      <c r="H15" s="95" t="s">
        <v>250</v>
      </c>
      <c r="I15" s="95" t="s">
        <v>129</v>
      </c>
      <c r="J15" s="105"/>
      <c r="K15" s="98">
        <v>1.24</v>
      </c>
      <c r="L15" s="96" t="s">
        <v>131</v>
      </c>
      <c r="M15" s="97">
        <v>8.6E-3</v>
      </c>
      <c r="N15" s="97">
        <v>2.3400000000024443E-2</v>
      </c>
      <c r="O15" s="98">
        <v>437873.59626100009</v>
      </c>
      <c r="P15" s="106">
        <v>110.27</v>
      </c>
      <c r="Q15" s="98"/>
      <c r="R15" s="98">
        <v>482.84320352300011</v>
      </c>
      <c r="S15" s="99">
        <v>1.7505483886947498E-4</v>
      </c>
      <c r="T15" s="99">
        <f t="shared" si="0"/>
        <v>3.1431581917821258E-3</v>
      </c>
      <c r="U15" s="99">
        <f>R15/'סכום נכסי הקרן'!$C$42</f>
        <v>2.424487431812584E-4</v>
      </c>
    </row>
    <row r="16" spans="2:21">
      <c r="B16" s="93" t="s">
        <v>253</v>
      </c>
      <c r="C16" s="94">
        <v>2310282</v>
      </c>
      <c r="D16" s="96" t="s">
        <v>118</v>
      </c>
      <c r="E16" s="96" t="s">
        <v>247</v>
      </c>
      <c r="F16" s="94">
        <v>520032046</v>
      </c>
      <c r="G16" s="96" t="s">
        <v>249</v>
      </c>
      <c r="H16" s="95" t="s">
        <v>250</v>
      </c>
      <c r="I16" s="95" t="s">
        <v>129</v>
      </c>
      <c r="J16" s="105"/>
      <c r="K16" s="98">
        <v>2.97</v>
      </c>
      <c r="L16" s="96" t="s">
        <v>131</v>
      </c>
      <c r="M16" s="97">
        <v>3.8E-3</v>
      </c>
      <c r="N16" s="97">
        <v>1.9900000000002169E-2</v>
      </c>
      <c r="O16" s="98">
        <v>2088617.7914500001</v>
      </c>
      <c r="P16" s="106">
        <v>103.8</v>
      </c>
      <c r="Q16" s="98"/>
      <c r="R16" s="98">
        <v>2167.985298647</v>
      </c>
      <c r="S16" s="99">
        <v>6.9620593048333337E-4</v>
      </c>
      <c r="T16" s="99">
        <f t="shared" si="0"/>
        <v>1.4112906014593904E-2</v>
      </c>
      <c r="U16" s="99">
        <f>R16/'סכום נכסי הקרן'!$C$42</f>
        <v>1.0886045553862131E-3</v>
      </c>
    </row>
    <row r="17" spans="2:21">
      <c r="B17" s="93" t="s">
        <v>254</v>
      </c>
      <c r="C17" s="94">
        <v>2310381</v>
      </c>
      <c r="D17" s="96" t="s">
        <v>118</v>
      </c>
      <c r="E17" s="96" t="s">
        <v>247</v>
      </c>
      <c r="F17" s="94">
        <v>520032046</v>
      </c>
      <c r="G17" s="96" t="s">
        <v>249</v>
      </c>
      <c r="H17" s="95" t="s">
        <v>250</v>
      </c>
      <c r="I17" s="95" t="s">
        <v>129</v>
      </c>
      <c r="J17" s="105"/>
      <c r="K17" s="98">
        <v>6.96</v>
      </c>
      <c r="L17" s="96" t="s">
        <v>131</v>
      </c>
      <c r="M17" s="97">
        <v>2E-3</v>
      </c>
      <c r="N17" s="97">
        <v>2.0099999999991826E-2</v>
      </c>
      <c r="O17" s="98">
        <v>112515.64690400001</v>
      </c>
      <c r="P17" s="106">
        <v>97.6</v>
      </c>
      <c r="Q17" s="98">
        <v>0.24881308200000005</v>
      </c>
      <c r="R17" s="98">
        <v>110.06408490900002</v>
      </c>
      <c r="S17" s="99">
        <v>1.1739799470791268E-4</v>
      </c>
      <c r="T17" s="99">
        <f t="shared" si="0"/>
        <v>7.1648275791925421E-4</v>
      </c>
      <c r="U17" s="99">
        <f>R17/'סכום נכסי הקרן'!$C$42</f>
        <v>5.5266179291495891E-5</v>
      </c>
    </row>
    <row r="18" spans="2:21">
      <c r="B18" s="93" t="s">
        <v>255</v>
      </c>
      <c r="C18" s="94">
        <v>1158476</v>
      </c>
      <c r="D18" s="96" t="s">
        <v>118</v>
      </c>
      <c r="E18" s="96" t="s">
        <v>247</v>
      </c>
      <c r="F18" s="94">
        <v>520010869</v>
      </c>
      <c r="G18" s="96" t="s">
        <v>127</v>
      </c>
      <c r="H18" s="95" t="s">
        <v>257</v>
      </c>
      <c r="I18" s="95" t="s">
        <v>258</v>
      </c>
      <c r="J18" s="105"/>
      <c r="K18" s="98">
        <v>12.64</v>
      </c>
      <c r="L18" s="96" t="s">
        <v>131</v>
      </c>
      <c r="M18" s="97">
        <v>2.07E-2</v>
      </c>
      <c r="N18" s="97">
        <v>2.3599999999998685E-2</v>
      </c>
      <c r="O18" s="98">
        <v>2025384.3700790002</v>
      </c>
      <c r="P18" s="106">
        <v>105.04</v>
      </c>
      <c r="Q18" s="98"/>
      <c r="R18" s="98">
        <v>2127.4637453480004</v>
      </c>
      <c r="S18" s="99">
        <v>7.2186772296645738E-4</v>
      </c>
      <c r="T18" s="99">
        <f t="shared" si="0"/>
        <v>1.3849123380260066E-2</v>
      </c>
      <c r="U18" s="99">
        <f>R18/'סכום נכסי הקרן'!$C$42</f>
        <v>1.0682575781534129E-3</v>
      </c>
    </row>
    <row r="19" spans="2:21">
      <c r="B19" s="93" t="s">
        <v>259</v>
      </c>
      <c r="C19" s="94">
        <v>1171297</v>
      </c>
      <c r="D19" s="96" t="s">
        <v>118</v>
      </c>
      <c r="E19" s="96" t="s">
        <v>247</v>
      </c>
      <c r="F19" s="94">
        <v>513686154</v>
      </c>
      <c r="G19" s="96" t="s">
        <v>249</v>
      </c>
      <c r="H19" s="95" t="s">
        <v>257</v>
      </c>
      <c r="I19" s="95" t="s">
        <v>258</v>
      </c>
      <c r="J19" s="105"/>
      <c r="K19" s="98">
        <v>0.09</v>
      </c>
      <c r="L19" s="96" t="s">
        <v>131</v>
      </c>
      <c r="M19" s="97">
        <v>3.5499999999999997E-2</v>
      </c>
      <c r="N19" s="97">
        <v>3.0399809330870515E-2</v>
      </c>
      <c r="O19" s="98">
        <v>1.3612000000000003E-2</v>
      </c>
      <c r="P19" s="106">
        <v>123.1</v>
      </c>
      <c r="Q19" s="98"/>
      <c r="R19" s="98">
        <v>1.6783000000000005E-5</v>
      </c>
      <c r="S19" s="99">
        <v>1.9098295822247791E-10</v>
      </c>
      <c r="T19" s="99">
        <f t="shared" si="0"/>
        <v>1.0925207924184156E-10</v>
      </c>
      <c r="U19" s="99">
        <f>R19/'סכום נכסי הקרן'!$C$42</f>
        <v>8.4272020960883928E-12</v>
      </c>
    </row>
    <row r="20" spans="2:21">
      <c r="B20" s="93" t="s">
        <v>260</v>
      </c>
      <c r="C20" s="94">
        <v>1145564</v>
      </c>
      <c r="D20" s="96" t="s">
        <v>118</v>
      </c>
      <c r="E20" s="96" t="s">
        <v>247</v>
      </c>
      <c r="F20" s="94">
        <v>513569780</v>
      </c>
      <c r="G20" s="96" t="s">
        <v>261</v>
      </c>
      <c r="H20" s="95" t="s">
        <v>250</v>
      </c>
      <c r="I20" s="95" t="s">
        <v>129</v>
      </c>
      <c r="J20" s="105"/>
      <c r="K20" s="98">
        <v>2.39</v>
      </c>
      <c r="L20" s="96" t="s">
        <v>131</v>
      </c>
      <c r="M20" s="97">
        <v>8.3000000000000001E-3</v>
      </c>
      <c r="N20" s="97">
        <v>2.0399840859359464E-2</v>
      </c>
      <c r="O20" s="98">
        <v>1.3922E-2</v>
      </c>
      <c r="P20" s="106">
        <v>108.31</v>
      </c>
      <c r="Q20" s="98"/>
      <c r="R20" s="98">
        <v>1.5081E-5</v>
      </c>
      <c r="S20" s="99">
        <v>1.0100996909335827E-11</v>
      </c>
      <c r="T20" s="99">
        <f t="shared" si="0"/>
        <v>9.8172591732480011E-11</v>
      </c>
      <c r="U20" s="99">
        <f>R20/'סכום נכסי הקרן'!$C$42</f>
        <v>7.5725814700058995E-12</v>
      </c>
    </row>
    <row r="21" spans="2:21">
      <c r="B21" s="93" t="s">
        <v>262</v>
      </c>
      <c r="C21" s="94">
        <v>6620496</v>
      </c>
      <c r="D21" s="96" t="s">
        <v>118</v>
      </c>
      <c r="E21" s="96" t="s">
        <v>247</v>
      </c>
      <c r="F21" s="94">
        <v>520000118</v>
      </c>
      <c r="G21" s="96" t="s">
        <v>249</v>
      </c>
      <c r="H21" s="95" t="s">
        <v>250</v>
      </c>
      <c r="I21" s="95" t="s">
        <v>129</v>
      </c>
      <c r="J21" s="105"/>
      <c r="K21" s="98">
        <v>4.3099999999999996</v>
      </c>
      <c r="L21" s="96" t="s">
        <v>131</v>
      </c>
      <c r="M21" s="97">
        <v>1E-3</v>
      </c>
      <c r="N21" s="97">
        <v>1.9997094712376526E-2</v>
      </c>
      <c r="O21" s="98">
        <v>6.9600000000000009E-3</v>
      </c>
      <c r="P21" s="106">
        <v>99.3</v>
      </c>
      <c r="Q21" s="98"/>
      <c r="R21" s="98">
        <v>6.8840000000000005E-6</v>
      </c>
      <c r="S21" s="99">
        <v>2.3451057642699689E-12</v>
      </c>
      <c r="T21" s="99">
        <f t="shared" si="0"/>
        <v>4.4812686259955735E-11</v>
      </c>
      <c r="U21" s="99">
        <f>R21/'סכום נכסי הקרן'!$C$42</f>
        <v>3.4566441774100272E-12</v>
      </c>
    </row>
    <row r="22" spans="2:21">
      <c r="B22" s="93" t="s">
        <v>264</v>
      </c>
      <c r="C22" s="94">
        <v>1940535</v>
      </c>
      <c r="D22" s="96" t="s">
        <v>118</v>
      </c>
      <c r="E22" s="96" t="s">
        <v>247</v>
      </c>
      <c r="F22" s="94">
        <v>520032640</v>
      </c>
      <c r="G22" s="96" t="s">
        <v>249</v>
      </c>
      <c r="H22" s="95" t="s">
        <v>250</v>
      </c>
      <c r="I22" s="95" t="s">
        <v>129</v>
      </c>
      <c r="J22" s="105"/>
      <c r="K22" s="98">
        <v>0.11</v>
      </c>
      <c r="L22" s="96" t="s">
        <v>131</v>
      </c>
      <c r="M22" s="97">
        <v>0.05</v>
      </c>
      <c r="N22" s="97">
        <v>4.2599870201188147E-2</v>
      </c>
      <c r="O22" s="98">
        <v>8.6001000000000008E-2</v>
      </c>
      <c r="P22" s="106">
        <v>116.4</v>
      </c>
      <c r="Q22" s="98"/>
      <c r="R22" s="98">
        <v>1.0015500000000003E-4</v>
      </c>
      <c r="S22" s="99">
        <v>8.1863787006526543E-11</v>
      </c>
      <c r="T22" s="99">
        <f t="shared" si="0"/>
        <v>6.5197771533496039E-10</v>
      </c>
      <c r="U22" s="99">
        <f>R22/'סכום נכסי הקרן'!$C$42</f>
        <v>5.0290557464918847E-11</v>
      </c>
    </row>
    <row r="23" spans="2:21">
      <c r="B23" s="93" t="s">
        <v>265</v>
      </c>
      <c r="C23" s="94">
        <v>1940618</v>
      </c>
      <c r="D23" s="96" t="s">
        <v>118</v>
      </c>
      <c r="E23" s="96" t="s">
        <v>247</v>
      </c>
      <c r="F23" s="94">
        <v>520032640</v>
      </c>
      <c r="G23" s="96" t="s">
        <v>249</v>
      </c>
      <c r="H23" s="95" t="s">
        <v>250</v>
      </c>
      <c r="I23" s="95" t="s">
        <v>129</v>
      </c>
      <c r="J23" s="105"/>
      <c r="K23" s="98">
        <v>2.78</v>
      </c>
      <c r="L23" s="96" t="s">
        <v>131</v>
      </c>
      <c r="M23" s="97">
        <v>6.0000000000000001E-3</v>
      </c>
      <c r="N23" s="97">
        <v>2.0099499840374593E-2</v>
      </c>
      <c r="O23" s="98">
        <v>1.7556000000000002E-2</v>
      </c>
      <c r="P23" s="106">
        <v>107.3</v>
      </c>
      <c r="Q23" s="98"/>
      <c r="R23" s="98">
        <v>1.8794000000000003E-5</v>
      </c>
      <c r="S23" s="99">
        <v>1.5786740508566896E-11</v>
      </c>
      <c r="T23" s="99">
        <f t="shared" si="0"/>
        <v>1.223430600769332E-10</v>
      </c>
      <c r="U23" s="99">
        <f>R23/'סכום נכסי הקרן'!$C$42</f>
        <v>9.4369800508779861E-12</v>
      </c>
    </row>
    <row r="24" spans="2:21">
      <c r="B24" s="93" t="s">
        <v>266</v>
      </c>
      <c r="C24" s="94">
        <v>1940659</v>
      </c>
      <c r="D24" s="96" t="s">
        <v>118</v>
      </c>
      <c r="E24" s="96" t="s">
        <v>247</v>
      </c>
      <c r="F24" s="94">
        <v>520032640</v>
      </c>
      <c r="G24" s="96" t="s">
        <v>249</v>
      </c>
      <c r="H24" s="95" t="s">
        <v>250</v>
      </c>
      <c r="I24" s="95" t="s">
        <v>129</v>
      </c>
      <c r="J24" s="105"/>
      <c r="K24" s="98">
        <v>3.74</v>
      </c>
      <c r="L24" s="96" t="s">
        <v>131</v>
      </c>
      <c r="M24" s="97">
        <v>1.7500000000000002E-2</v>
      </c>
      <c r="N24" s="97">
        <v>2.0199858208703288E-2</v>
      </c>
      <c r="O24" s="98">
        <v>2.6991000000000001E-2</v>
      </c>
      <c r="P24" s="106">
        <v>109.82</v>
      </c>
      <c r="Q24" s="98"/>
      <c r="R24" s="98">
        <v>2.9621000000000007E-5</v>
      </c>
      <c r="S24" s="99">
        <v>8.1742960948911138E-12</v>
      </c>
      <c r="T24" s="99">
        <f t="shared" si="0"/>
        <v>1.9282344272314773E-10</v>
      </c>
      <c r="U24" s="99">
        <f>R24/'סכום נכסי הקרן'!$C$42</f>
        <v>1.487351208295503E-11</v>
      </c>
    </row>
    <row r="25" spans="2:21">
      <c r="B25" s="93" t="s">
        <v>267</v>
      </c>
      <c r="C25" s="94">
        <v>6000210</v>
      </c>
      <c r="D25" s="96" t="s">
        <v>118</v>
      </c>
      <c r="E25" s="96" t="s">
        <v>247</v>
      </c>
      <c r="F25" s="94">
        <v>520000472</v>
      </c>
      <c r="G25" s="96" t="s">
        <v>268</v>
      </c>
      <c r="H25" s="95" t="s">
        <v>269</v>
      </c>
      <c r="I25" s="95" t="s">
        <v>129</v>
      </c>
      <c r="J25" s="105"/>
      <c r="K25" s="98">
        <v>4.45</v>
      </c>
      <c r="L25" s="96" t="s">
        <v>131</v>
      </c>
      <c r="M25" s="97">
        <v>3.85E-2</v>
      </c>
      <c r="N25" s="97">
        <v>2.2100000000007669E-2</v>
      </c>
      <c r="O25" s="98">
        <v>1589616.411389</v>
      </c>
      <c r="P25" s="106">
        <v>120.55</v>
      </c>
      <c r="Q25" s="98"/>
      <c r="R25" s="98">
        <v>1916.2826337930003</v>
      </c>
      <c r="S25" s="99">
        <v>6.155026279983317E-4</v>
      </c>
      <c r="T25" s="99">
        <f t="shared" si="0"/>
        <v>1.2474400414521697E-2</v>
      </c>
      <c r="U25" s="99">
        <f>R25/'סכום נכסי הקרן'!$C$42</f>
        <v>9.6221778157648541E-4</v>
      </c>
    </row>
    <row r="26" spans="2:21">
      <c r="B26" s="93" t="s">
        <v>270</v>
      </c>
      <c r="C26" s="94">
        <v>6000236</v>
      </c>
      <c r="D26" s="96" t="s">
        <v>118</v>
      </c>
      <c r="E26" s="96" t="s">
        <v>247</v>
      </c>
      <c r="F26" s="94">
        <v>520000472</v>
      </c>
      <c r="G26" s="96" t="s">
        <v>268</v>
      </c>
      <c r="H26" s="95" t="s">
        <v>269</v>
      </c>
      <c r="I26" s="95" t="s">
        <v>129</v>
      </c>
      <c r="J26" s="105"/>
      <c r="K26" s="98">
        <v>2.0699999999999998</v>
      </c>
      <c r="L26" s="96" t="s">
        <v>131</v>
      </c>
      <c r="M26" s="97">
        <v>4.4999999999999998E-2</v>
      </c>
      <c r="N26" s="97">
        <v>2.2099999999998628E-2</v>
      </c>
      <c r="O26" s="98">
        <v>1410217.9402910003</v>
      </c>
      <c r="P26" s="106">
        <v>119.1</v>
      </c>
      <c r="Q26" s="98"/>
      <c r="R26" s="98">
        <v>1679.5695540630004</v>
      </c>
      <c r="S26" s="99">
        <v>4.7713354974638554E-4</v>
      </c>
      <c r="T26" s="99">
        <f t="shared" si="0"/>
        <v>1.0933472323939424E-2</v>
      </c>
      <c r="U26" s="99">
        <f>R26/'סכום נכסי הקרן'!$C$42</f>
        <v>8.4335768733396653E-4</v>
      </c>
    </row>
    <row r="27" spans="2:21">
      <c r="B27" s="93" t="s">
        <v>271</v>
      </c>
      <c r="C27" s="94">
        <v>6000285</v>
      </c>
      <c r="D27" s="96" t="s">
        <v>118</v>
      </c>
      <c r="E27" s="96" t="s">
        <v>247</v>
      </c>
      <c r="F27" s="94">
        <v>520000472</v>
      </c>
      <c r="G27" s="96" t="s">
        <v>268</v>
      </c>
      <c r="H27" s="95" t="s">
        <v>269</v>
      </c>
      <c r="I27" s="95" t="s">
        <v>129</v>
      </c>
      <c r="J27" s="105"/>
      <c r="K27" s="98">
        <v>6.84</v>
      </c>
      <c r="L27" s="96" t="s">
        <v>131</v>
      </c>
      <c r="M27" s="97">
        <v>2.3900000000000001E-2</v>
      </c>
      <c r="N27" s="97">
        <v>2.4099999999993509E-2</v>
      </c>
      <c r="O27" s="98">
        <v>2335424.3540440006</v>
      </c>
      <c r="P27" s="106">
        <v>110.8</v>
      </c>
      <c r="Q27" s="98"/>
      <c r="R27" s="98">
        <v>2587.6500696480002</v>
      </c>
      <c r="S27" s="99">
        <v>6.0049768073727218E-4</v>
      </c>
      <c r="T27" s="99">
        <f t="shared" si="0"/>
        <v>1.6844792376770546E-2</v>
      </c>
      <c r="U27" s="99">
        <f>R27/'סכום נכסי הקרן'!$C$42</f>
        <v>1.2993296842567419E-3</v>
      </c>
    </row>
    <row r="28" spans="2:21">
      <c r="B28" s="93" t="s">
        <v>272</v>
      </c>
      <c r="C28" s="94">
        <v>6000384</v>
      </c>
      <c r="D28" s="96" t="s">
        <v>118</v>
      </c>
      <c r="E28" s="96" t="s">
        <v>247</v>
      </c>
      <c r="F28" s="94">
        <v>520000472</v>
      </c>
      <c r="G28" s="96" t="s">
        <v>268</v>
      </c>
      <c r="H28" s="95" t="s">
        <v>269</v>
      </c>
      <c r="I28" s="95" t="s">
        <v>129</v>
      </c>
      <c r="J28" s="105"/>
      <c r="K28" s="98">
        <v>3.96</v>
      </c>
      <c r="L28" s="96" t="s">
        <v>131</v>
      </c>
      <c r="M28" s="97">
        <v>0.01</v>
      </c>
      <c r="N28" s="97">
        <v>2.0600000000057142E-2</v>
      </c>
      <c r="O28" s="98">
        <v>345397.72749500006</v>
      </c>
      <c r="P28" s="106">
        <v>105.39</v>
      </c>
      <c r="Q28" s="98"/>
      <c r="R28" s="98">
        <v>364.01466293200008</v>
      </c>
      <c r="S28" s="99">
        <v>2.8741444911590771E-4</v>
      </c>
      <c r="T28" s="99">
        <f t="shared" si="0"/>
        <v>2.3696215694356849E-3</v>
      </c>
      <c r="U28" s="99">
        <f>R28/'סכום נכסי הקרן'!$C$42</f>
        <v>1.8278169162053626E-4</v>
      </c>
    </row>
    <row r="29" spans="2:21">
      <c r="B29" s="93" t="s">
        <v>273</v>
      </c>
      <c r="C29" s="94">
        <v>6000392</v>
      </c>
      <c r="D29" s="96" t="s">
        <v>118</v>
      </c>
      <c r="E29" s="96" t="s">
        <v>247</v>
      </c>
      <c r="F29" s="94">
        <v>520000472</v>
      </c>
      <c r="G29" s="96" t="s">
        <v>268</v>
      </c>
      <c r="H29" s="95" t="s">
        <v>269</v>
      </c>
      <c r="I29" s="95" t="s">
        <v>129</v>
      </c>
      <c r="J29" s="105"/>
      <c r="K29" s="98">
        <v>11.91</v>
      </c>
      <c r="L29" s="96" t="s">
        <v>131</v>
      </c>
      <c r="M29" s="97">
        <v>1.2500000000000001E-2</v>
      </c>
      <c r="N29" s="97">
        <v>2.5600000000011149E-2</v>
      </c>
      <c r="O29" s="98">
        <v>1075136.5905720002</v>
      </c>
      <c r="P29" s="106">
        <v>93.45</v>
      </c>
      <c r="Q29" s="98"/>
      <c r="R29" s="98">
        <v>1004.7151287230001</v>
      </c>
      <c r="S29" s="99">
        <v>2.5050545358490676E-4</v>
      </c>
      <c r="T29" s="99">
        <f t="shared" si="0"/>
        <v>6.5403811510887332E-3</v>
      </c>
      <c r="U29" s="99">
        <f>R29/'סכום נכסי הקרן'!$C$42</f>
        <v>5.0449487211739162E-4</v>
      </c>
    </row>
    <row r="30" spans="2:21">
      <c r="B30" s="93" t="s">
        <v>274</v>
      </c>
      <c r="C30" s="94">
        <v>1196799</v>
      </c>
      <c r="D30" s="96" t="s">
        <v>118</v>
      </c>
      <c r="E30" s="96" t="s">
        <v>247</v>
      </c>
      <c r="F30" s="94">
        <v>520000472</v>
      </c>
      <c r="G30" s="96" t="s">
        <v>268</v>
      </c>
      <c r="H30" s="95" t="s">
        <v>269</v>
      </c>
      <c r="I30" s="95" t="s">
        <v>129</v>
      </c>
      <c r="J30" s="105"/>
      <c r="K30" s="98">
        <v>11.46</v>
      </c>
      <c r="L30" s="96" t="s">
        <v>131</v>
      </c>
      <c r="M30" s="97">
        <v>3.2000000000000001E-2</v>
      </c>
      <c r="N30" s="97">
        <v>2.5800000000045085E-2</v>
      </c>
      <c r="O30" s="98">
        <v>498027.71025000006</v>
      </c>
      <c r="P30" s="106">
        <v>107.79</v>
      </c>
      <c r="Q30" s="98"/>
      <c r="R30" s="98">
        <v>536.82407460100001</v>
      </c>
      <c r="S30" s="99">
        <v>3.6522523921655482E-4</v>
      </c>
      <c r="T30" s="99">
        <f t="shared" si="0"/>
        <v>3.4945567739520168E-3</v>
      </c>
      <c r="U30" s="99">
        <f>R30/'סכום נכסי הקרן'!$C$42</f>
        <v>2.6955401100567584E-4</v>
      </c>
    </row>
    <row r="31" spans="2:21">
      <c r="B31" s="93" t="s">
        <v>275</v>
      </c>
      <c r="C31" s="94">
        <v>1147503</v>
      </c>
      <c r="D31" s="96" t="s">
        <v>118</v>
      </c>
      <c r="E31" s="96" t="s">
        <v>247</v>
      </c>
      <c r="F31" s="94">
        <v>513436394</v>
      </c>
      <c r="G31" s="96" t="s">
        <v>127</v>
      </c>
      <c r="H31" s="95" t="s">
        <v>269</v>
      </c>
      <c r="I31" s="95" t="s">
        <v>129</v>
      </c>
      <c r="J31" s="105"/>
      <c r="K31" s="98">
        <v>6.51</v>
      </c>
      <c r="L31" s="96" t="s">
        <v>131</v>
      </c>
      <c r="M31" s="97">
        <v>2.6499999999999999E-2</v>
      </c>
      <c r="N31" s="97">
        <v>2.3100000000041625E-2</v>
      </c>
      <c r="O31" s="98">
        <v>238944.04271200005</v>
      </c>
      <c r="P31" s="106">
        <v>113.62</v>
      </c>
      <c r="Q31" s="98"/>
      <c r="R31" s="98">
        <v>271.48822217700001</v>
      </c>
      <c r="S31" s="99">
        <v>1.5977708169060694E-4</v>
      </c>
      <c r="T31" s="99">
        <f t="shared" si="0"/>
        <v>1.7673033881015481E-3</v>
      </c>
      <c r="U31" s="99">
        <f>R31/'סכום נכסי הקרן'!$C$42</f>
        <v>1.3632164183955938E-4</v>
      </c>
    </row>
    <row r="32" spans="2:21">
      <c r="B32" s="93" t="s">
        <v>277</v>
      </c>
      <c r="C32" s="94">
        <v>1134436</v>
      </c>
      <c r="D32" s="96" t="s">
        <v>118</v>
      </c>
      <c r="E32" s="96" t="s">
        <v>247</v>
      </c>
      <c r="F32" s="94">
        <v>510960719</v>
      </c>
      <c r="G32" s="96" t="s">
        <v>261</v>
      </c>
      <c r="H32" s="95" t="s">
        <v>279</v>
      </c>
      <c r="I32" s="95" t="s">
        <v>258</v>
      </c>
      <c r="J32" s="105"/>
      <c r="K32" s="98">
        <v>1.25</v>
      </c>
      <c r="L32" s="96" t="s">
        <v>131</v>
      </c>
      <c r="M32" s="97">
        <v>6.5000000000000006E-3</v>
      </c>
      <c r="N32" s="97">
        <v>2.6500000000055476E-2</v>
      </c>
      <c r="O32" s="98">
        <v>100200.71064800002</v>
      </c>
      <c r="P32" s="106">
        <v>107.94</v>
      </c>
      <c r="Q32" s="98"/>
      <c r="R32" s="98">
        <v>108.15664465600001</v>
      </c>
      <c r="S32" s="99">
        <v>3.3187032324668892E-4</v>
      </c>
      <c r="T32" s="99">
        <f t="shared" si="0"/>
        <v>7.0406591863725245E-4</v>
      </c>
      <c r="U32" s="99">
        <f>R32/'סכום נכסי הקרן'!$C$42</f>
        <v>5.4308401510512456E-5</v>
      </c>
    </row>
    <row r="33" spans="2:21">
      <c r="B33" s="93" t="s">
        <v>280</v>
      </c>
      <c r="C33" s="94">
        <v>1138650</v>
      </c>
      <c r="D33" s="96" t="s">
        <v>118</v>
      </c>
      <c r="E33" s="96" t="s">
        <v>247</v>
      </c>
      <c r="F33" s="94">
        <v>510960719</v>
      </c>
      <c r="G33" s="96" t="s">
        <v>261</v>
      </c>
      <c r="H33" s="95" t="s">
        <v>269</v>
      </c>
      <c r="I33" s="95" t="s">
        <v>129</v>
      </c>
      <c r="J33" s="105"/>
      <c r="K33" s="98">
        <v>3.61</v>
      </c>
      <c r="L33" s="96" t="s">
        <v>131</v>
      </c>
      <c r="M33" s="97">
        <v>1.34E-2</v>
      </c>
      <c r="N33" s="97">
        <v>2.6199999999999429E-2</v>
      </c>
      <c r="O33" s="98">
        <v>3019247.6761560002</v>
      </c>
      <c r="P33" s="106">
        <v>106.9</v>
      </c>
      <c r="Q33" s="98">
        <v>265.57430255400004</v>
      </c>
      <c r="R33" s="98">
        <v>3493.1500683600002</v>
      </c>
      <c r="S33" s="99">
        <v>1.0460691479569212E-3</v>
      </c>
      <c r="T33" s="99">
        <f t="shared" si="0"/>
        <v>2.2739314072103372E-2</v>
      </c>
      <c r="U33" s="99">
        <f>R33/'סכום נכסי הקרן'!$C$42</f>
        <v>1.7540059332678722E-3</v>
      </c>
    </row>
    <row r="34" spans="2:21">
      <c r="B34" s="93" t="s">
        <v>281</v>
      </c>
      <c r="C34" s="94">
        <v>1156603</v>
      </c>
      <c r="D34" s="96" t="s">
        <v>118</v>
      </c>
      <c r="E34" s="96" t="s">
        <v>247</v>
      </c>
      <c r="F34" s="94">
        <v>510960719</v>
      </c>
      <c r="G34" s="96" t="s">
        <v>261</v>
      </c>
      <c r="H34" s="95" t="s">
        <v>269</v>
      </c>
      <c r="I34" s="95" t="s">
        <v>129</v>
      </c>
      <c r="J34" s="105"/>
      <c r="K34" s="98">
        <v>3.59</v>
      </c>
      <c r="L34" s="96" t="s">
        <v>131</v>
      </c>
      <c r="M34" s="97">
        <v>1.77E-2</v>
      </c>
      <c r="N34" s="97">
        <v>2.5500000000007995E-2</v>
      </c>
      <c r="O34" s="98">
        <v>1686953.1630110003</v>
      </c>
      <c r="P34" s="106">
        <v>107.51</v>
      </c>
      <c r="Q34" s="98"/>
      <c r="R34" s="98">
        <v>1813.6433520210001</v>
      </c>
      <c r="S34" s="99">
        <v>6.1190611308132182E-4</v>
      </c>
      <c r="T34" s="99">
        <f t="shared" si="0"/>
        <v>1.1806250802087671E-2</v>
      </c>
      <c r="U34" s="99">
        <f>R34/'סכום נכסי הקרן'!$C$42</f>
        <v>9.1067979846917398E-4</v>
      </c>
    </row>
    <row r="35" spans="2:21">
      <c r="B35" s="93" t="s">
        <v>282</v>
      </c>
      <c r="C35" s="94">
        <v>1156611</v>
      </c>
      <c r="D35" s="96" t="s">
        <v>118</v>
      </c>
      <c r="E35" s="96" t="s">
        <v>247</v>
      </c>
      <c r="F35" s="94">
        <v>510960719</v>
      </c>
      <c r="G35" s="96" t="s">
        <v>261</v>
      </c>
      <c r="H35" s="95" t="s">
        <v>269</v>
      </c>
      <c r="I35" s="95" t="s">
        <v>129</v>
      </c>
      <c r="J35" s="105"/>
      <c r="K35" s="98">
        <v>6.59</v>
      </c>
      <c r="L35" s="96" t="s">
        <v>131</v>
      </c>
      <c r="M35" s="97">
        <v>2.4799999999999999E-2</v>
      </c>
      <c r="N35" s="97">
        <v>2.8100000000001485E-2</v>
      </c>
      <c r="O35" s="98">
        <v>3054655.8185130004</v>
      </c>
      <c r="P35" s="106">
        <v>108.2</v>
      </c>
      <c r="Q35" s="98"/>
      <c r="R35" s="98">
        <v>3305.1375830710003</v>
      </c>
      <c r="S35" s="99">
        <v>9.2720142374479826E-4</v>
      </c>
      <c r="T35" s="99">
        <f t="shared" si="0"/>
        <v>2.151541161478052E-2</v>
      </c>
      <c r="U35" s="99">
        <f>R35/'סכום נכסי הקרן'!$C$42</f>
        <v>1.6595997359182776E-3</v>
      </c>
    </row>
    <row r="36" spans="2:21">
      <c r="B36" s="93" t="s">
        <v>283</v>
      </c>
      <c r="C36" s="94">
        <v>1178672</v>
      </c>
      <c r="D36" s="96" t="s">
        <v>118</v>
      </c>
      <c r="E36" s="96" t="s">
        <v>247</v>
      </c>
      <c r="F36" s="94">
        <v>510960719</v>
      </c>
      <c r="G36" s="96" t="s">
        <v>261</v>
      </c>
      <c r="H36" s="95" t="s">
        <v>279</v>
      </c>
      <c r="I36" s="95" t="s">
        <v>258</v>
      </c>
      <c r="J36" s="105"/>
      <c r="K36" s="98">
        <v>7.97</v>
      </c>
      <c r="L36" s="96" t="s">
        <v>131</v>
      </c>
      <c r="M36" s="97">
        <v>9.0000000000000011E-3</v>
      </c>
      <c r="N36" s="97">
        <v>2.8899999999982807E-2</v>
      </c>
      <c r="O36" s="98">
        <v>1481538.6174460002</v>
      </c>
      <c r="P36" s="106">
        <v>92.96</v>
      </c>
      <c r="Q36" s="98">
        <v>7.2552322610000006</v>
      </c>
      <c r="R36" s="98">
        <v>1384.4935176420001</v>
      </c>
      <c r="S36" s="99">
        <v>7.7828416189464587E-4</v>
      </c>
      <c r="T36" s="99">
        <f t="shared" si="0"/>
        <v>9.0126196448334448E-3</v>
      </c>
      <c r="U36" s="99">
        <f>R36/'סכום נכסי הקרן'!$C$42</f>
        <v>6.9519196054897527E-4</v>
      </c>
    </row>
    <row r="37" spans="2:21">
      <c r="B37" s="93" t="s">
        <v>284</v>
      </c>
      <c r="C37" s="94">
        <v>1178680</v>
      </c>
      <c r="D37" s="96" t="s">
        <v>118</v>
      </c>
      <c r="E37" s="96" t="s">
        <v>247</v>
      </c>
      <c r="F37" s="94">
        <v>510960719</v>
      </c>
      <c r="G37" s="96" t="s">
        <v>261</v>
      </c>
      <c r="H37" s="95" t="s">
        <v>279</v>
      </c>
      <c r="I37" s="95" t="s">
        <v>258</v>
      </c>
      <c r="J37" s="105"/>
      <c r="K37" s="98">
        <v>11.47</v>
      </c>
      <c r="L37" s="96" t="s">
        <v>131</v>
      </c>
      <c r="M37" s="97">
        <v>1.6899999999999998E-2</v>
      </c>
      <c r="N37" s="97">
        <v>3.0500000000000829E-2</v>
      </c>
      <c r="O37" s="98">
        <v>1916484.4727960003</v>
      </c>
      <c r="P37" s="106">
        <v>93.4</v>
      </c>
      <c r="Q37" s="98">
        <v>17.623324796000006</v>
      </c>
      <c r="R37" s="98">
        <v>1807.6196600370001</v>
      </c>
      <c r="S37" s="99">
        <v>7.1566425787125047E-4</v>
      </c>
      <c r="T37" s="99">
        <f t="shared" si="0"/>
        <v>1.1767038451854435E-2</v>
      </c>
      <c r="U37" s="99">
        <f>R37/'סכום נכסי הקרן'!$C$42</f>
        <v>9.0765513841353698E-4</v>
      </c>
    </row>
    <row r="38" spans="2:21">
      <c r="B38" s="93" t="s">
        <v>285</v>
      </c>
      <c r="C38" s="94">
        <v>1133149</v>
      </c>
      <c r="D38" s="96" t="s">
        <v>118</v>
      </c>
      <c r="E38" s="96" t="s">
        <v>247</v>
      </c>
      <c r="F38" s="94">
        <v>520026683</v>
      </c>
      <c r="G38" s="96" t="s">
        <v>261</v>
      </c>
      <c r="H38" s="95" t="s">
        <v>287</v>
      </c>
      <c r="I38" s="95" t="s">
        <v>129</v>
      </c>
      <c r="J38" s="105"/>
      <c r="K38" s="98">
        <v>2.78</v>
      </c>
      <c r="L38" s="96" t="s">
        <v>131</v>
      </c>
      <c r="M38" s="97">
        <v>3.2000000000000001E-2</v>
      </c>
      <c r="N38" s="97">
        <v>2.6199999999998769E-2</v>
      </c>
      <c r="O38" s="98">
        <v>1015479.3534820001</v>
      </c>
      <c r="P38" s="106">
        <v>111.95</v>
      </c>
      <c r="Q38" s="98">
        <v>324.620466566</v>
      </c>
      <c r="R38" s="98">
        <v>1461.4496027390003</v>
      </c>
      <c r="S38" s="99">
        <v>9.0483884459701053E-4</v>
      </c>
      <c r="T38" s="99">
        <f t="shared" si="0"/>
        <v>9.5135796822021727E-3</v>
      </c>
      <c r="U38" s="99">
        <f>R38/'סכום נכסי הקרן'!$C$42</f>
        <v>7.3383371003572957E-4</v>
      </c>
    </row>
    <row r="39" spans="2:21">
      <c r="B39" s="93" t="s">
        <v>288</v>
      </c>
      <c r="C39" s="94">
        <v>1158609</v>
      </c>
      <c r="D39" s="96" t="s">
        <v>118</v>
      </c>
      <c r="E39" s="96" t="s">
        <v>247</v>
      </c>
      <c r="F39" s="94">
        <v>520026683</v>
      </c>
      <c r="G39" s="96" t="s">
        <v>261</v>
      </c>
      <c r="H39" s="95" t="s">
        <v>287</v>
      </c>
      <c r="I39" s="95" t="s">
        <v>129</v>
      </c>
      <c r="J39" s="105"/>
      <c r="K39" s="98">
        <v>4.5</v>
      </c>
      <c r="L39" s="96" t="s">
        <v>131</v>
      </c>
      <c r="M39" s="97">
        <v>1.1399999999999999E-2</v>
      </c>
      <c r="N39" s="97">
        <v>2.7899999999991581E-2</v>
      </c>
      <c r="O39" s="98">
        <v>1105885.8090280003</v>
      </c>
      <c r="P39" s="106">
        <v>102</v>
      </c>
      <c r="Q39" s="98"/>
      <c r="R39" s="98">
        <v>1128.0034887050001</v>
      </c>
      <c r="S39" s="99">
        <v>4.6800413250031861E-4</v>
      </c>
      <c r="T39" s="99">
        <f t="shared" si="0"/>
        <v>7.3429498023638417E-3</v>
      </c>
      <c r="U39" s="99">
        <f>R39/'סכום נכסי הקרן'!$C$42</f>
        <v>5.6640132064647521E-4</v>
      </c>
    </row>
    <row r="40" spans="2:21">
      <c r="B40" s="93" t="s">
        <v>289</v>
      </c>
      <c r="C40" s="94">
        <v>1172782</v>
      </c>
      <c r="D40" s="96" t="s">
        <v>118</v>
      </c>
      <c r="E40" s="96" t="s">
        <v>247</v>
      </c>
      <c r="F40" s="94">
        <v>520026683</v>
      </c>
      <c r="G40" s="96" t="s">
        <v>261</v>
      </c>
      <c r="H40" s="95" t="s">
        <v>287</v>
      </c>
      <c r="I40" s="95" t="s">
        <v>129</v>
      </c>
      <c r="J40" s="105"/>
      <c r="K40" s="98">
        <v>6.76</v>
      </c>
      <c r="L40" s="96" t="s">
        <v>131</v>
      </c>
      <c r="M40" s="97">
        <v>9.1999999999999998E-3</v>
      </c>
      <c r="N40" s="97">
        <v>2.9300000000009329E-2</v>
      </c>
      <c r="O40" s="98">
        <v>1575982.3433850002</v>
      </c>
      <c r="P40" s="106">
        <v>97.25</v>
      </c>
      <c r="Q40" s="98"/>
      <c r="R40" s="98">
        <v>1532.6429095490003</v>
      </c>
      <c r="S40" s="99">
        <v>7.8739590039180395E-4</v>
      </c>
      <c r="T40" s="99">
        <f t="shared" si="0"/>
        <v>9.9770258358752254E-3</v>
      </c>
      <c r="U40" s="99">
        <f>R40/'סכום נכסי הקרן'!$C$42</f>
        <v>7.6958181135114965E-4</v>
      </c>
    </row>
    <row r="41" spans="2:21">
      <c r="B41" s="93" t="s">
        <v>290</v>
      </c>
      <c r="C41" s="94">
        <v>1133487</v>
      </c>
      <c r="D41" s="96" t="s">
        <v>118</v>
      </c>
      <c r="E41" s="96" t="s">
        <v>247</v>
      </c>
      <c r="F41" s="94">
        <v>511659401</v>
      </c>
      <c r="G41" s="96" t="s">
        <v>261</v>
      </c>
      <c r="H41" s="95" t="s">
        <v>292</v>
      </c>
      <c r="I41" s="95" t="s">
        <v>258</v>
      </c>
      <c r="J41" s="105"/>
      <c r="K41" s="98">
        <v>2.87</v>
      </c>
      <c r="L41" s="96" t="s">
        <v>131</v>
      </c>
      <c r="M41" s="97">
        <v>2.3399999999999997E-2</v>
      </c>
      <c r="N41" s="97">
        <v>2.7300000000023458E-2</v>
      </c>
      <c r="O41" s="98">
        <v>849748.07690500026</v>
      </c>
      <c r="P41" s="106">
        <v>109.87</v>
      </c>
      <c r="Q41" s="98"/>
      <c r="R41" s="98">
        <v>933.61821809700018</v>
      </c>
      <c r="S41" s="99">
        <v>3.2821453951120509E-4</v>
      </c>
      <c r="T41" s="99">
        <f t="shared" si="0"/>
        <v>6.0775625064148448E-3</v>
      </c>
      <c r="U41" s="99">
        <f>R41/'סכום נכסי הקרן'!$C$42</f>
        <v>4.6879517395539223E-4</v>
      </c>
    </row>
    <row r="42" spans="2:21">
      <c r="B42" s="93" t="s">
        <v>293</v>
      </c>
      <c r="C42" s="94">
        <v>1160944</v>
      </c>
      <c r="D42" s="96" t="s">
        <v>118</v>
      </c>
      <c r="E42" s="96" t="s">
        <v>247</v>
      </c>
      <c r="F42" s="94">
        <v>511659401</v>
      </c>
      <c r="G42" s="96" t="s">
        <v>261</v>
      </c>
      <c r="H42" s="95" t="s">
        <v>292</v>
      </c>
      <c r="I42" s="95" t="s">
        <v>258</v>
      </c>
      <c r="J42" s="105"/>
      <c r="K42" s="98">
        <v>5.7</v>
      </c>
      <c r="L42" s="96" t="s">
        <v>131</v>
      </c>
      <c r="M42" s="97">
        <v>6.5000000000000006E-3</v>
      </c>
      <c r="N42" s="97">
        <v>2.819999999999467E-2</v>
      </c>
      <c r="O42" s="98">
        <v>2395569.4418170005</v>
      </c>
      <c r="P42" s="106">
        <v>97.17</v>
      </c>
      <c r="Q42" s="98"/>
      <c r="R42" s="98">
        <v>2327.7749109820006</v>
      </c>
      <c r="S42" s="99">
        <v>1.0465543696519678E-3</v>
      </c>
      <c r="T42" s="99">
        <f t="shared" si="0"/>
        <v>1.5153086398842646E-2</v>
      </c>
      <c r="U42" s="99">
        <f>R42/'סכום נכסי הקרן'!$C$42</f>
        <v>1.1688392783798774E-3</v>
      </c>
    </row>
    <row r="43" spans="2:21">
      <c r="B43" s="93" t="s">
        <v>294</v>
      </c>
      <c r="C43" s="94">
        <v>1195999</v>
      </c>
      <c r="D43" s="96" t="s">
        <v>118</v>
      </c>
      <c r="E43" s="96" t="s">
        <v>247</v>
      </c>
      <c r="F43" s="94">
        <v>511659401</v>
      </c>
      <c r="G43" s="96" t="s">
        <v>261</v>
      </c>
      <c r="H43" s="95" t="s">
        <v>292</v>
      </c>
      <c r="I43" s="95" t="s">
        <v>258</v>
      </c>
      <c r="J43" s="105"/>
      <c r="K43" s="98">
        <v>9.1</v>
      </c>
      <c r="L43" s="96" t="s">
        <v>131</v>
      </c>
      <c r="M43" s="97">
        <v>2.64E-2</v>
      </c>
      <c r="N43" s="97">
        <v>2.7899999999996945E-2</v>
      </c>
      <c r="O43" s="98">
        <v>97834.467500000013</v>
      </c>
      <c r="P43" s="106">
        <v>100.11</v>
      </c>
      <c r="Q43" s="98"/>
      <c r="R43" s="98">
        <v>97.942087657000016</v>
      </c>
      <c r="S43" s="99">
        <v>3.2611489166666673E-4</v>
      </c>
      <c r="T43" s="99">
        <f t="shared" si="0"/>
        <v>6.3757234831758049E-4</v>
      </c>
      <c r="U43" s="99">
        <f>R43/'סכום נכסי הקרן'!$C$42</f>
        <v>4.9179393815071405E-5</v>
      </c>
    </row>
    <row r="44" spans="2:21">
      <c r="B44" s="93" t="s">
        <v>295</v>
      </c>
      <c r="C44" s="94">
        <v>1138924</v>
      </c>
      <c r="D44" s="96" t="s">
        <v>118</v>
      </c>
      <c r="E44" s="96" t="s">
        <v>247</v>
      </c>
      <c r="F44" s="94">
        <v>513623314</v>
      </c>
      <c r="G44" s="96" t="s">
        <v>261</v>
      </c>
      <c r="H44" s="95" t="s">
        <v>287</v>
      </c>
      <c r="I44" s="95" t="s">
        <v>129</v>
      </c>
      <c r="J44" s="105"/>
      <c r="K44" s="98">
        <v>2.5099999999999998</v>
      </c>
      <c r="L44" s="96" t="s">
        <v>131</v>
      </c>
      <c r="M44" s="97">
        <v>1.34E-2</v>
      </c>
      <c r="N44" s="97">
        <v>2.4800000000078162E-2</v>
      </c>
      <c r="O44" s="98">
        <v>239929.55830500004</v>
      </c>
      <c r="P44" s="106">
        <v>108.78</v>
      </c>
      <c r="Q44" s="98"/>
      <c r="R44" s="98">
        <v>260.99536857700002</v>
      </c>
      <c r="S44" s="99">
        <v>4.4999485440167723E-4</v>
      </c>
      <c r="T44" s="99">
        <f t="shared" si="0"/>
        <v>1.698998193977718E-3</v>
      </c>
      <c r="U44" s="99">
        <f>R44/'סכום נכסי הקרן'!$C$42</f>
        <v>1.310528938295571E-4</v>
      </c>
    </row>
    <row r="45" spans="2:21">
      <c r="B45" s="93" t="s">
        <v>297</v>
      </c>
      <c r="C45" s="94">
        <v>1151117</v>
      </c>
      <c r="D45" s="96" t="s">
        <v>118</v>
      </c>
      <c r="E45" s="96" t="s">
        <v>247</v>
      </c>
      <c r="F45" s="94">
        <v>513623314</v>
      </c>
      <c r="G45" s="96" t="s">
        <v>261</v>
      </c>
      <c r="H45" s="95" t="s">
        <v>292</v>
      </c>
      <c r="I45" s="95" t="s">
        <v>258</v>
      </c>
      <c r="J45" s="105"/>
      <c r="K45" s="98">
        <v>3.84</v>
      </c>
      <c r="L45" s="96" t="s">
        <v>131</v>
      </c>
      <c r="M45" s="97">
        <v>1.8200000000000001E-2</v>
      </c>
      <c r="N45" s="97">
        <v>2.5200000000008042E-2</v>
      </c>
      <c r="O45" s="98">
        <v>645247.26953600009</v>
      </c>
      <c r="P45" s="106">
        <v>107.89</v>
      </c>
      <c r="Q45" s="98"/>
      <c r="R45" s="98">
        <v>696.15728342200009</v>
      </c>
      <c r="S45" s="99">
        <v>1.7051989152642708E-3</v>
      </c>
      <c r="T45" s="99">
        <f t="shared" si="0"/>
        <v>4.5317661141158006E-3</v>
      </c>
      <c r="U45" s="99">
        <f>R45/'סכום נכסי הקרן'!$C$42</f>
        <v>3.4955956134547335E-4</v>
      </c>
    </row>
    <row r="46" spans="2:21">
      <c r="B46" s="93" t="s">
        <v>298</v>
      </c>
      <c r="C46" s="94">
        <v>1161512</v>
      </c>
      <c r="D46" s="96" t="s">
        <v>118</v>
      </c>
      <c r="E46" s="96" t="s">
        <v>247</v>
      </c>
      <c r="F46" s="94">
        <v>513623314</v>
      </c>
      <c r="G46" s="96" t="s">
        <v>261</v>
      </c>
      <c r="H46" s="95" t="s">
        <v>292</v>
      </c>
      <c r="I46" s="95" t="s">
        <v>258</v>
      </c>
      <c r="J46" s="105"/>
      <c r="K46" s="98">
        <v>2.2799999999999998</v>
      </c>
      <c r="L46" s="96" t="s">
        <v>131</v>
      </c>
      <c r="M46" s="97">
        <v>2E-3</v>
      </c>
      <c r="N46" s="97">
        <v>2.4399999999957445E-2</v>
      </c>
      <c r="O46" s="98">
        <v>515170.29356500006</v>
      </c>
      <c r="P46" s="106">
        <v>104</v>
      </c>
      <c r="Q46" s="98"/>
      <c r="R46" s="98">
        <v>535.77713048700014</v>
      </c>
      <c r="S46" s="99">
        <v>1.5611221017121214E-3</v>
      </c>
      <c r="T46" s="99">
        <f t="shared" si="0"/>
        <v>3.4877414953186081E-3</v>
      </c>
      <c r="U46" s="99">
        <f>R46/'סכום נכסי הקרן'!$C$42</f>
        <v>2.6902831180815535E-4</v>
      </c>
    </row>
    <row r="47" spans="2:21">
      <c r="B47" s="93" t="s">
        <v>299</v>
      </c>
      <c r="C47" s="94">
        <v>7590128</v>
      </c>
      <c r="D47" s="96" t="s">
        <v>118</v>
      </c>
      <c r="E47" s="96" t="s">
        <v>247</v>
      </c>
      <c r="F47" s="94">
        <v>520001736</v>
      </c>
      <c r="G47" s="96" t="s">
        <v>261</v>
      </c>
      <c r="H47" s="95" t="s">
        <v>287</v>
      </c>
      <c r="I47" s="95" t="s">
        <v>129</v>
      </c>
      <c r="J47" s="105"/>
      <c r="K47" s="98">
        <v>1.68</v>
      </c>
      <c r="L47" s="96" t="s">
        <v>131</v>
      </c>
      <c r="M47" s="97">
        <v>4.7500000000000001E-2</v>
      </c>
      <c r="N47" s="97">
        <v>2.8499999999999998E-2</v>
      </c>
      <c r="O47" s="98">
        <v>251335.27964500003</v>
      </c>
      <c r="P47" s="106">
        <v>139.94</v>
      </c>
      <c r="Q47" s="98"/>
      <c r="R47" s="98">
        <v>351.71857756000009</v>
      </c>
      <c r="S47" s="99">
        <v>1.9472869278705412E-4</v>
      </c>
      <c r="T47" s="99">
        <f t="shared" si="0"/>
        <v>2.2895779006383192E-3</v>
      </c>
      <c r="U47" s="99">
        <f>R47/'סכום נכסי הקרן'!$C$42</f>
        <v>1.7660749175039383E-4</v>
      </c>
    </row>
    <row r="48" spans="2:21">
      <c r="B48" s="93" t="s">
        <v>301</v>
      </c>
      <c r="C48" s="94">
        <v>7590219</v>
      </c>
      <c r="D48" s="96" t="s">
        <v>118</v>
      </c>
      <c r="E48" s="96" t="s">
        <v>247</v>
      </c>
      <c r="F48" s="94">
        <v>520001736</v>
      </c>
      <c r="G48" s="96" t="s">
        <v>261</v>
      </c>
      <c r="H48" s="95" t="s">
        <v>287</v>
      </c>
      <c r="I48" s="95" t="s">
        <v>129</v>
      </c>
      <c r="J48" s="105"/>
      <c r="K48" s="98">
        <v>4.5599999999999996</v>
      </c>
      <c r="L48" s="96" t="s">
        <v>131</v>
      </c>
      <c r="M48" s="97">
        <v>5.0000000000000001E-3</v>
      </c>
      <c r="N48" s="97">
        <v>2.8300000000042635E-2</v>
      </c>
      <c r="O48" s="98">
        <v>551442.57660600019</v>
      </c>
      <c r="P48" s="106">
        <v>99.1</v>
      </c>
      <c r="Q48" s="98"/>
      <c r="R48" s="98">
        <v>546.47959044900017</v>
      </c>
      <c r="S48" s="99">
        <v>3.0895446000658817E-4</v>
      </c>
      <c r="T48" s="99">
        <f t="shared" si="0"/>
        <v>3.557411161281253E-3</v>
      </c>
      <c r="U48" s="99">
        <f>R48/'סכום נכסי הקרן'!$C$42</f>
        <v>2.7440230889002796E-4</v>
      </c>
    </row>
    <row r="49" spans="2:21">
      <c r="B49" s="93" t="s">
        <v>302</v>
      </c>
      <c r="C49" s="94">
        <v>7590284</v>
      </c>
      <c r="D49" s="96" t="s">
        <v>118</v>
      </c>
      <c r="E49" s="96" t="s">
        <v>247</v>
      </c>
      <c r="F49" s="94">
        <v>520001736</v>
      </c>
      <c r="G49" s="96" t="s">
        <v>261</v>
      </c>
      <c r="H49" s="95" t="s">
        <v>287</v>
      </c>
      <c r="I49" s="95" t="s">
        <v>129</v>
      </c>
      <c r="J49" s="105"/>
      <c r="K49" s="98">
        <v>6.38</v>
      </c>
      <c r="L49" s="96" t="s">
        <v>131</v>
      </c>
      <c r="M49" s="97">
        <v>5.8999999999999999E-3</v>
      </c>
      <c r="N49" s="97">
        <v>3.0600000000006927E-2</v>
      </c>
      <c r="O49" s="98">
        <v>1635478.5070460003</v>
      </c>
      <c r="P49" s="106">
        <v>91.73</v>
      </c>
      <c r="Q49" s="98"/>
      <c r="R49" s="98">
        <v>1500.2244322160002</v>
      </c>
      <c r="S49" s="99">
        <v>1.487616832026706E-3</v>
      </c>
      <c r="T49" s="99">
        <f t="shared" si="0"/>
        <v>9.7659916909378034E-3</v>
      </c>
      <c r="U49" s="99">
        <f>R49/'סכום נכסי הקרן'!$C$42</f>
        <v>7.5330360959147309E-4</v>
      </c>
    </row>
    <row r="50" spans="2:21">
      <c r="B50" s="93" t="s">
        <v>303</v>
      </c>
      <c r="C50" s="94">
        <v>6130207</v>
      </c>
      <c r="D50" s="96" t="s">
        <v>118</v>
      </c>
      <c r="E50" s="96" t="s">
        <v>247</v>
      </c>
      <c r="F50" s="94">
        <v>520017807</v>
      </c>
      <c r="G50" s="96" t="s">
        <v>261</v>
      </c>
      <c r="H50" s="95" t="s">
        <v>287</v>
      </c>
      <c r="I50" s="95" t="s">
        <v>129</v>
      </c>
      <c r="J50" s="105"/>
      <c r="K50" s="98">
        <v>3.32</v>
      </c>
      <c r="L50" s="96" t="s">
        <v>131</v>
      </c>
      <c r="M50" s="97">
        <v>1.5800000000000002E-2</v>
      </c>
      <c r="N50" s="97">
        <v>2.4500000000002142E-2</v>
      </c>
      <c r="O50" s="98">
        <v>644299.02872000018</v>
      </c>
      <c r="P50" s="106">
        <v>108.66</v>
      </c>
      <c r="Q50" s="98"/>
      <c r="R50" s="98">
        <v>700.09530929300013</v>
      </c>
      <c r="S50" s="99">
        <v>1.3851367863765543E-3</v>
      </c>
      <c r="T50" s="99">
        <f t="shared" si="0"/>
        <v>4.5574014304784844E-3</v>
      </c>
      <c r="U50" s="99">
        <f>R50/'סכום נכסי הקרן'!$C$42</f>
        <v>3.5153695155428833E-4</v>
      </c>
    </row>
    <row r="51" spans="2:21">
      <c r="B51" s="93" t="s">
        <v>305</v>
      </c>
      <c r="C51" s="94">
        <v>6130280</v>
      </c>
      <c r="D51" s="96" t="s">
        <v>118</v>
      </c>
      <c r="E51" s="96" t="s">
        <v>247</v>
      </c>
      <c r="F51" s="94">
        <v>520017807</v>
      </c>
      <c r="G51" s="96" t="s">
        <v>261</v>
      </c>
      <c r="H51" s="95" t="s">
        <v>287</v>
      </c>
      <c r="I51" s="95" t="s">
        <v>129</v>
      </c>
      <c r="J51" s="105"/>
      <c r="K51" s="98">
        <v>5.75</v>
      </c>
      <c r="L51" s="96" t="s">
        <v>131</v>
      </c>
      <c r="M51" s="97">
        <v>8.3999999999999995E-3</v>
      </c>
      <c r="N51" s="97">
        <v>2.670000000000838E-2</v>
      </c>
      <c r="O51" s="98">
        <v>518533.19669500011</v>
      </c>
      <c r="P51" s="106">
        <v>98.94</v>
      </c>
      <c r="Q51" s="98"/>
      <c r="R51" s="98">
        <v>513.03672027100004</v>
      </c>
      <c r="S51" s="99">
        <v>1.1628912238057863E-3</v>
      </c>
      <c r="T51" s="99">
        <f t="shared" si="0"/>
        <v>3.3397085394161817E-3</v>
      </c>
      <c r="U51" s="99">
        <f>R51/'סכום נכסי הקרן'!$C$42</f>
        <v>2.5760973154013495E-4</v>
      </c>
    </row>
    <row r="52" spans="2:21">
      <c r="B52" s="93" t="s">
        <v>306</v>
      </c>
      <c r="C52" s="94">
        <v>6040380</v>
      </c>
      <c r="D52" s="96" t="s">
        <v>118</v>
      </c>
      <c r="E52" s="96" t="s">
        <v>247</v>
      </c>
      <c r="F52" s="94">
        <v>520018078</v>
      </c>
      <c r="G52" s="96" t="s">
        <v>249</v>
      </c>
      <c r="H52" s="95" t="s">
        <v>292</v>
      </c>
      <c r="I52" s="95" t="s">
        <v>258</v>
      </c>
      <c r="J52" s="105"/>
      <c r="K52" s="98">
        <v>7.999999999995186E-2</v>
      </c>
      <c r="L52" s="96" t="s">
        <v>131</v>
      </c>
      <c r="M52" s="97">
        <v>1.6399999999999998E-2</v>
      </c>
      <c r="N52" s="97">
        <v>6.520000000000889E-2</v>
      </c>
      <c r="O52" s="98">
        <v>30.132766000000007</v>
      </c>
      <c r="P52" s="106">
        <v>5516000</v>
      </c>
      <c r="Q52" s="98"/>
      <c r="R52" s="98">
        <v>1662.1234640260006</v>
      </c>
      <c r="S52" s="99">
        <v>2.4546078527207566E-3</v>
      </c>
      <c r="T52" s="99">
        <f t="shared" si="0"/>
        <v>1.08199037360122E-2</v>
      </c>
      <c r="U52" s="99">
        <f>R52/'סכום נכסי הקרן'!$C$42</f>
        <v>8.3459752964294882E-4</v>
      </c>
    </row>
    <row r="53" spans="2:21">
      <c r="B53" s="93" t="s">
        <v>307</v>
      </c>
      <c r="C53" s="94">
        <v>6040398</v>
      </c>
      <c r="D53" s="96" t="s">
        <v>118</v>
      </c>
      <c r="E53" s="96" t="s">
        <v>247</v>
      </c>
      <c r="F53" s="94">
        <v>520018078</v>
      </c>
      <c r="G53" s="96" t="s">
        <v>249</v>
      </c>
      <c r="H53" s="95" t="s">
        <v>292</v>
      </c>
      <c r="I53" s="95" t="s">
        <v>258</v>
      </c>
      <c r="J53" s="105"/>
      <c r="K53" s="98">
        <v>4.7400000000022917</v>
      </c>
      <c r="L53" s="96" t="s">
        <v>131</v>
      </c>
      <c r="M53" s="97">
        <v>2.7799999999999998E-2</v>
      </c>
      <c r="N53" s="97">
        <v>3.4700000000018202E-2</v>
      </c>
      <c r="O53" s="98">
        <v>11.028419000000003</v>
      </c>
      <c r="P53" s="106">
        <v>5381286</v>
      </c>
      <c r="Q53" s="98"/>
      <c r="R53" s="98">
        <v>593.47080983600006</v>
      </c>
      <c r="S53" s="99">
        <v>2.6371159732185563E-3</v>
      </c>
      <c r="T53" s="99">
        <f t="shared" si="0"/>
        <v>3.8633092977371471E-3</v>
      </c>
      <c r="U53" s="99">
        <f>R53/'סכום נכסי הקרן'!$C$42</f>
        <v>2.9799788194108411E-4</v>
      </c>
    </row>
    <row r="54" spans="2:21">
      <c r="B54" s="93" t="s">
        <v>308</v>
      </c>
      <c r="C54" s="94">
        <v>6040430</v>
      </c>
      <c r="D54" s="96" t="s">
        <v>118</v>
      </c>
      <c r="E54" s="96" t="s">
        <v>247</v>
      </c>
      <c r="F54" s="94">
        <v>520018078</v>
      </c>
      <c r="G54" s="96" t="s">
        <v>249</v>
      </c>
      <c r="H54" s="95" t="s">
        <v>292</v>
      </c>
      <c r="I54" s="95" t="s">
        <v>258</v>
      </c>
      <c r="J54" s="105"/>
      <c r="K54" s="98">
        <v>1.6400000000001327</v>
      </c>
      <c r="L54" s="96" t="s">
        <v>131</v>
      </c>
      <c r="M54" s="97">
        <v>2.4199999999999999E-2</v>
      </c>
      <c r="N54" s="97">
        <v>3.4899999999996337E-2</v>
      </c>
      <c r="O54" s="98">
        <v>43.994273</v>
      </c>
      <c r="P54" s="106">
        <v>5473005</v>
      </c>
      <c r="Q54" s="98"/>
      <c r="R54" s="98">
        <v>2407.8086797120009</v>
      </c>
      <c r="S54" s="99">
        <v>1.5263599555910209E-3</v>
      </c>
      <c r="T54" s="99">
        <f t="shared" si="0"/>
        <v>1.5674081193772827E-2</v>
      </c>
      <c r="U54" s="99">
        <f>R54/'סכום נכסי הקרן'!$C$42</f>
        <v>1.209026416769874E-3</v>
      </c>
    </row>
    <row r="55" spans="2:21">
      <c r="B55" s="93" t="s">
        <v>309</v>
      </c>
      <c r="C55" s="94">
        <v>6040471</v>
      </c>
      <c r="D55" s="96" t="s">
        <v>118</v>
      </c>
      <c r="E55" s="96" t="s">
        <v>247</v>
      </c>
      <c r="F55" s="94">
        <v>520018078</v>
      </c>
      <c r="G55" s="96" t="s">
        <v>249</v>
      </c>
      <c r="H55" s="95" t="s">
        <v>292</v>
      </c>
      <c r="I55" s="95" t="s">
        <v>258</v>
      </c>
      <c r="J55" s="105"/>
      <c r="K55" s="98">
        <v>1.2400000000000788</v>
      </c>
      <c r="L55" s="96" t="s">
        <v>131</v>
      </c>
      <c r="M55" s="97">
        <v>1.95E-2</v>
      </c>
      <c r="N55" s="97">
        <v>3.1700000000002622E-2</v>
      </c>
      <c r="O55" s="98">
        <v>37.329461000000009</v>
      </c>
      <c r="P55" s="106">
        <v>5440000</v>
      </c>
      <c r="Q55" s="98"/>
      <c r="R55" s="98">
        <v>2030.7226900910002</v>
      </c>
      <c r="S55" s="99">
        <v>1.5040678915347117E-3</v>
      </c>
      <c r="T55" s="99">
        <f t="shared" si="0"/>
        <v>1.3219369377109429E-2</v>
      </c>
      <c r="U55" s="99">
        <f>R55/'סכום נכסי הקרן'!$C$42</f>
        <v>1.0196812554673857E-3</v>
      </c>
    </row>
    <row r="56" spans="2:21">
      <c r="B56" s="93" t="s">
        <v>310</v>
      </c>
      <c r="C56" s="94">
        <v>6040620</v>
      </c>
      <c r="D56" s="96" t="s">
        <v>118</v>
      </c>
      <c r="E56" s="96" t="s">
        <v>247</v>
      </c>
      <c r="F56" s="94">
        <v>520018078</v>
      </c>
      <c r="G56" s="96" t="s">
        <v>249</v>
      </c>
      <c r="H56" s="95" t="s">
        <v>287</v>
      </c>
      <c r="I56" s="95" t="s">
        <v>129</v>
      </c>
      <c r="J56" s="105"/>
      <c r="K56" s="98">
        <v>4.589999999999189</v>
      </c>
      <c r="L56" s="96" t="s">
        <v>131</v>
      </c>
      <c r="M56" s="97">
        <v>1.4999999999999999E-2</v>
      </c>
      <c r="N56" s="97">
        <v>3.379999999999285E-2</v>
      </c>
      <c r="O56" s="98">
        <v>35.82065200000001</v>
      </c>
      <c r="P56" s="106">
        <v>4917657</v>
      </c>
      <c r="Q56" s="98"/>
      <c r="R56" s="98">
        <v>1761.5367596770002</v>
      </c>
      <c r="S56" s="99">
        <v>1.2757551107628752E-3</v>
      </c>
      <c r="T56" s="99">
        <f t="shared" si="0"/>
        <v>1.1467053188086062E-2</v>
      </c>
      <c r="U56" s="99">
        <f>R56/'סכום נכסי הקרן'!$C$42</f>
        <v>8.8451565712249108E-4</v>
      </c>
    </row>
    <row r="57" spans="2:21">
      <c r="B57" s="93" t="s">
        <v>311</v>
      </c>
      <c r="C57" s="94">
        <v>2260446</v>
      </c>
      <c r="D57" s="96" t="s">
        <v>118</v>
      </c>
      <c r="E57" s="96" t="s">
        <v>247</v>
      </c>
      <c r="F57" s="94">
        <v>520024126</v>
      </c>
      <c r="G57" s="96" t="s">
        <v>261</v>
      </c>
      <c r="H57" s="95" t="s">
        <v>287</v>
      </c>
      <c r="I57" s="95" t="s">
        <v>129</v>
      </c>
      <c r="J57" s="105"/>
      <c r="K57" s="98">
        <v>2.8599999999838692</v>
      </c>
      <c r="L57" s="96" t="s">
        <v>131</v>
      </c>
      <c r="M57" s="97">
        <v>3.7000000000000005E-2</v>
      </c>
      <c r="N57" s="97">
        <v>2.6499999999793439E-2</v>
      </c>
      <c r="O57" s="98">
        <v>44626.986936000008</v>
      </c>
      <c r="P57" s="106">
        <v>113.91</v>
      </c>
      <c r="Q57" s="98"/>
      <c r="R57" s="98">
        <v>50.834600837000011</v>
      </c>
      <c r="S57" s="99">
        <v>1.187105967487976E-4</v>
      </c>
      <c r="T57" s="99">
        <f t="shared" si="0"/>
        <v>3.3091734724848411E-4</v>
      </c>
      <c r="U57" s="99">
        <f>R57/'סכום נכסי הקרן'!$C$42</f>
        <v>2.5525439714436226E-5</v>
      </c>
    </row>
    <row r="58" spans="2:21">
      <c r="B58" s="93" t="s">
        <v>313</v>
      </c>
      <c r="C58" s="94">
        <v>2260495</v>
      </c>
      <c r="D58" s="96" t="s">
        <v>118</v>
      </c>
      <c r="E58" s="96" t="s">
        <v>247</v>
      </c>
      <c r="F58" s="94">
        <v>520024126</v>
      </c>
      <c r="G58" s="96" t="s">
        <v>261</v>
      </c>
      <c r="H58" s="95" t="s">
        <v>287</v>
      </c>
      <c r="I58" s="95" t="s">
        <v>129</v>
      </c>
      <c r="J58" s="105"/>
      <c r="K58" s="98">
        <v>4.3400000000121191</v>
      </c>
      <c r="L58" s="96" t="s">
        <v>131</v>
      </c>
      <c r="M58" s="97">
        <v>2.81E-2</v>
      </c>
      <c r="N58" s="97">
        <v>2.740000000009012E-2</v>
      </c>
      <c r="O58" s="98">
        <v>172132.29761800001</v>
      </c>
      <c r="P58" s="106">
        <v>112.17</v>
      </c>
      <c r="Q58" s="98"/>
      <c r="R58" s="98">
        <v>193.08079894900001</v>
      </c>
      <c r="S58" s="99">
        <v>1.2893971189591356E-4</v>
      </c>
      <c r="T58" s="99">
        <f t="shared" si="0"/>
        <v>1.2568955935681476E-3</v>
      </c>
      <c r="U58" s="99">
        <f>R58/'סכום נכסי הקרן'!$C$42</f>
        <v>9.6951135888544002E-5</v>
      </c>
    </row>
    <row r="59" spans="2:21">
      <c r="B59" s="93" t="s">
        <v>314</v>
      </c>
      <c r="C59" s="94">
        <v>2260545</v>
      </c>
      <c r="D59" s="96" t="s">
        <v>118</v>
      </c>
      <c r="E59" s="96" t="s">
        <v>247</v>
      </c>
      <c r="F59" s="94">
        <v>520024126</v>
      </c>
      <c r="G59" s="96" t="s">
        <v>261</v>
      </c>
      <c r="H59" s="95" t="s">
        <v>292</v>
      </c>
      <c r="I59" s="95" t="s">
        <v>258</v>
      </c>
      <c r="J59" s="105"/>
      <c r="K59" s="98">
        <v>2.770000000003126</v>
      </c>
      <c r="L59" s="96" t="s">
        <v>131</v>
      </c>
      <c r="M59" s="97">
        <v>2.4E-2</v>
      </c>
      <c r="N59" s="97">
        <v>2.529999999987944E-2</v>
      </c>
      <c r="O59" s="98">
        <v>40197.075735999999</v>
      </c>
      <c r="P59" s="106">
        <v>111.43</v>
      </c>
      <c r="Q59" s="98"/>
      <c r="R59" s="98">
        <v>44.791600118000005</v>
      </c>
      <c r="S59" s="99">
        <v>6.5199443998381488E-5</v>
      </c>
      <c r="T59" s="99">
        <f t="shared" si="0"/>
        <v>2.9157930319136116E-4</v>
      </c>
      <c r="U59" s="99">
        <f>R59/'סכום נכסי הקרן'!$C$42</f>
        <v>2.2491084216264234E-5</v>
      </c>
    </row>
    <row r="60" spans="2:21">
      <c r="B60" s="93" t="s">
        <v>315</v>
      </c>
      <c r="C60" s="94">
        <v>2260552</v>
      </c>
      <c r="D60" s="96" t="s">
        <v>118</v>
      </c>
      <c r="E60" s="96" t="s">
        <v>247</v>
      </c>
      <c r="F60" s="94">
        <v>520024126</v>
      </c>
      <c r="G60" s="96" t="s">
        <v>261</v>
      </c>
      <c r="H60" s="95" t="s">
        <v>287</v>
      </c>
      <c r="I60" s="95" t="s">
        <v>129</v>
      </c>
      <c r="J60" s="105"/>
      <c r="K60" s="98">
        <v>4.1299999999995531</v>
      </c>
      <c r="L60" s="96" t="s">
        <v>131</v>
      </c>
      <c r="M60" s="97">
        <v>2.6000000000000002E-2</v>
      </c>
      <c r="N60" s="97">
        <v>2.6099999999998E-2</v>
      </c>
      <c r="O60" s="98">
        <v>585771.09658800007</v>
      </c>
      <c r="P60" s="106">
        <v>111.02</v>
      </c>
      <c r="Q60" s="98"/>
      <c r="R60" s="98">
        <v>650.32307043300011</v>
      </c>
      <c r="S60" s="99">
        <v>1.1948464789004751E-3</v>
      </c>
      <c r="T60" s="99">
        <f t="shared" si="0"/>
        <v>4.2333997273278799E-3</v>
      </c>
      <c r="U60" s="99">
        <f>R60/'סכום נכסי הקרן'!$C$42</f>
        <v>3.2654495276694375E-4</v>
      </c>
    </row>
    <row r="61" spans="2:21">
      <c r="B61" s="93" t="s">
        <v>316</v>
      </c>
      <c r="C61" s="94">
        <v>2260636</v>
      </c>
      <c r="D61" s="96" t="s">
        <v>118</v>
      </c>
      <c r="E61" s="96" t="s">
        <v>247</v>
      </c>
      <c r="F61" s="94">
        <v>520024126</v>
      </c>
      <c r="G61" s="96" t="s">
        <v>261</v>
      </c>
      <c r="H61" s="95" t="s">
        <v>287</v>
      </c>
      <c r="I61" s="95" t="s">
        <v>129</v>
      </c>
      <c r="J61" s="105"/>
      <c r="K61" s="98">
        <v>6.6700000000007353</v>
      </c>
      <c r="L61" s="96" t="s">
        <v>131</v>
      </c>
      <c r="M61" s="97">
        <v>3.4999999999999996E-3</v>
      </c>
      <c r="N61" s="97">
        <v>2.9900000000005617E-2</v>
      </c>
      <c r="O61" s="98">
        <v>2794974.2631980004</v>
      </c>
      <c r="P61" s="106">
        <v>90.55</v>
      </c>
      <c r="Q61" s="98"/>
      <c r="R61" s="98">
        <v>2530.8492654420002</v>
      </c>
      <c r="S61" s="99">
        <v>9.1172058204451727E-4</v>
      </c>
      <c r="T61" s="99">
        <f t="shared" si="0"/>
        <v>1.6475036912186488E-2</v>
      </c>
      <c r="U61" s="99">
        <f>R61/'סכום נכסי הקרן'!$C$42</f>
        <v>1.2708084510883982E-3</v>
      </c>
    </row>
    <row r="62" spans="2:21">
      <c r="B62" s="93" t="s">
        <v>317</v>
      </c>
      <c r="C62" s="94">
        <v>3230125</v>
      </c>
      <c r="D62" s="96" t="s">
        <v>118</v>
      </c>
      <c r="E62" s="96" t="s">
        <v>247</v>
      </c>
      <c r="F62" s="94">
        <v>520037789</v>
      </c>
      <c r="G62" s="96" t="s">
        <v>261</v>
      </c>
      <c r="H62" s="95" t="s">
        <v>292</v>
      </c>
      <c r="I62" s="95" t="s">
        <v>258</v>
      </c>
      <c r="J62" s="105"/>
      <c r="K62" s="98">
        <v>0.27999999999888053</v>
      </c>
      <c r="L62" s="96" t="s">
        <v>131</v>
      </c>
      <c r="M62" s="97">
        <v>4.9000000000000002E-2</v>
      </c>
      <c r="N62" s="97">
        <v>3.120000000002518E-2</v>
      </c>
      <c r="O62" s="98">
        <v>123597.73770300001</v>
      </c>
      <c r="P62" s="106">
        <v>115.64</v>
      </c>
      <c r="Q62" s="98"/>
      <c r="R62" s="98">
        <v>142.92842322200005</v>
      </c>
      <c r="S62" s="99">
        <v>9.2928774769947264E-4</v>
      </c>
      <c r="T62" s="99">
        <f t="shared" si="0"/>
        <v>9.3041931834364597E-4</v>
      </c>
      <c r="U62" s="99">
        <f>R62/'סכום נכסי הקרן'!$C$42</f>
        <v>7.1768260011145055E-5</v>
      </c>
    </row>
    <row r="63" spans="2:21">
      <c r="B63" s="93" t="s">
        <v>319</v>
      </c>
      <c r="C63" s="94">
        <v>3230265</v>
      </c>
      <c r="D63" s="96" t="s">
        <v>118</v>
      </c>
      <c r="E63" s="96" t="s">
        <v>247</v>
      </c>
      <c r="F63" s="94">
        <v>520037789</v>
      </c>
      <c r="G63" s="96" t="s">
        <v>261</v>
      </c>
      <c r="H63" s="95" t="s">
        <v>292</v>
      </c>
      <c r="I63" s="95" t="s">
        <v>258</v>
      </c>
      <c r="J63" s="105"/>
      <c r="K63" s="98">
        <v>3.4399999999993405</v>
      </c>
      <c r="L63" s="96" t="s">
        <v>131</v>
      </c>
      <c r="M63" s="97">
        <v>2.35E-2</v>
      </c>
      <c r="N63" s="97">
        <v>2.4700000000000829E-2</v>
      </c>
      <c r="O63" s="98">
        <v>1082623.9551000004</v>
      </c>
      <c r="P63" s="106">
        <v>112.01</v>
      </c>
      <c r="Q63" s="98"/>
      <c r="R63" s="98">
        <v>1212.6470983700001</v>
      </c>
      <c r="S63" s="99">
        <v>1.4745158498379644E-3</v>
      </c>
      <c r="T63" s="99">
        <f t="shared" si="0"/>
        <v>7.8939532195381294E-3</v>
      </c>
      <c r="U63" s="99">
        <f>R63/'סכום נכסי הקרן'!$C$42</f>
        <v>6.0890318591426862E-4</v>
      </c>
    </row>
    <row r="64" spans="2:21">
      <c r="B64" s="93" t="s">
        <v>320</v>
      </c>
      <c r="C64" s="94">
        <v>3230190</v>
      </c>
      <c r="D64" s="96" t="s">
        <v>118</v>
      </c>
      <c r="E64" s="96" t="s">
        <v>247</v>
      </c>
      <c r="F64" s="94">
        <v>520037789</v>
      </c>
      <c r="G64" s="96" t="s">
        <v>261</v>
      </c>
      <c r="H64" s="95" t="s">
        <v>292</v>
      </c>
      <c r="I64" s="95" t="s">
        <v>258</v>
      </c>
      <c r="J64" s="105"/>
      <c r="K64" s="98">
        <v>1.9700000000001092</v>
      </c>
      <c r="L64" s="96" t="s">
        <v>131</v>
      </c>
      <c r="M64" s="97">
        <v>1.7600000000000001E-2</v>
      </c>
      <c r="N64" s="97">
        <v>2.4800000000004371E-2</v>
      </c>
      <c r="O64" s="98">
        <v>811031.0206530001</v>
      </c>
      <c r="P64" s="106">
        <v>110.64</v>
      </c>
      <c r="Q64" s="98">
        <v>18.942866750000004</v>
      </c>
      <c r="R64" s="98">
        <v>916.26758797000014</v>
      </c>
      <c r="S64" s="99">
        <v>6.1447406470750774E-4</v>
      </c>
      <c r="T64" s="99">
        <f t="shared" si="0"/>
        <v>5.9646153326359677E-3</v>
      </c>
      <c r="U64" s="99">
        <f>R64/'סכום נכסי הקרן'!$C$42</f>
        <v>4.6008294928908056E-4</v>
      </c>
    </row>
    <row r="65" spans="2:21">
      <c r="B65" s="93" t="s">
        <v>321</v>
      </c>
      <c r="C65" s="94">
        <v>3230232</v>
      </c>
      <c r="D65" s="96" t="s">
        <v>118</v>
      </c>
      <c r="E65" s="96" t="s">
        <v>247</v>
      </c>
      <c r="F65" s="94">
        <v>520037789</v>
      </c>
      <c r="G65" s="96" t="s">
        <v>261</v>
      </c>
      <c r="H65" s="95" t="s">
        <v>292</v>
      </c>
      <c r="I65" s="95" t="s">
        <v>258</v>
      </c>
      <c r="J65" s="105"/>
      <c r="K65" s="98">
        <v>2.6599999999980359</v>
      </c>
      <c r="L65" s="96" t="s">
        <v>131</v>
      </c>
      <c r="M65" s="97">
        <v>2.1499999999999998E-2</v>
      </c>
      <c r="N65" s="97">
        <v>2.489999999997846E-2</v>
      </c>
      <c r="O65" s="98">
        <v>1128229.7297890002</v>
      </c>
      <c r="P65" s="106">
        <v>111.92</v>
      </c>
      <c r="Q65" s="98"/>
      <c r="R65" s="98">
        <v>1262.7147983280001</v>
      </c>
      <c r="S65" s="99">
        <v>9.2379908705099206E-4</v>
      </c>
      <c r="T65" s="99">
        <f t="shared" si="0"/>
        <v>8.2198782819982493E-3</v>
      </c>
      <c r="U65" s="99">
        <f>R65/'סכום נכסי הקרן'!$C$42</f>
        <v>6.3404354377832048E-4</v>
      </c>
    </row>
    <row r="66" spans="2:21">
      <c r="B66" s="93" t="s">
        <v>322</v>
      </c>
      <c r="C66" s="94">
        <v>3230273</v>
      </c>
      <c r="D66" s="96" t="s">
        <v>118</v>
      </c>
      <c r="E66" s="96" t="s">
        <v>247</v>
      </c>
      <c r="F66" s="94">
        <v>520037789</v>
      </c>
      <c r="G66" s="96" t="s">
        <v>261</v>
      </c>
      <c r="H66" s="95" t="s">
        <v>292</v>
      </c>
      <c r="I66" s="95" t="s">
        <v>258</v>
      </c>
      <c r="J66" s="105"/>
      <c r="K66" s="98">
        <v>4.4900000000003759</v>
      </c>
      <c r="L66" s="96" t="s">
        <v>131</v>
      </c>
      <c r="M66" s="97">
        <v>2.2499999999999999E-2</v>
      </c>
      <c r="N66" s="97">
        <v>2.7200000000004262E-2</v>
      </c>
      <c r="O66" s="98">
        <v>1508506.1334250004</v>
      </c>
      <c r="P66" s="106">
        <v>109.63</v>
      </c>
      <c r="Q66" s="98">
        <v>129.83206984800003</v>
      </c>
      <c r="R66" s="98">
        <v>1783.6073438170004</v>
      </c>
      <c r="S66" s="99">
        <v>1.6172771375392552E-3</v>
      </c>
      <c r="T66" s="99">
        <f t="shared" si="0"/>
        <v>1.1610725785796663E-2</v>
      </c>
      <c r="U66" s="99">
        <f>R66/'סכום נכסי הקרן'!$C$42</f>
        <v>8.9559789944665868E-4</v>
      </c>
    </row>
    <row r="67" spans="2:21">
      <c r="B67" s="93" t="s">
        <v>323</v>
      </c>
      <c r="C67" s="94">
        <v>3230372</v>
      </c>
      <c r="D67" s="96" t="s">
        <v>118</v>
      </c>
      <c r="E67" s="96" t="s">
        <v>247</v>
      </c>
      <c r="F67" s="94">
        <v>520037789</v>
      </c>
      <c r="G67" s="96" t="s">
        <v>261</v>
      </c>
      <c r="H67" s="95" t="s">
        <v>292</v>
      </c>
      <c r="I67" s="95" t="s">
        <v>258</v>
      </c>
      <c r="J67" s="105"/>
      <c r="K67" s="98">
        <v>4.6800000000037292</v>
      </c>
      <c r="L67" s="96" t="s">
        <v>131</v>
      </c>
      <c r="M67" s="97">
        <v>6.5000000000000006E-3</v>
      </c>
      <c r="N67" s="97">
        <v>2.4800000000015775E-2</v>
      </c>
      <c r="O67" s="98">
        <v>542251.7122200001</v>
      </c>
      <c r="P67" s="106">
        <v>101.31</v>
      </c>
      <c r="Q67" s="98">
        <v>8.3912342030000033</v>
      </c>
      <c r="R67" s="98">
        <v>557.74644384400005</v>
      </c>
      <c r="S67" s="99">
        <v>1.0883075197100996E-3</v>
      </c>
      <c r="T67" s="99">
        <f t="shared" si="0"/>
        <v>3.6307548519156291E-3</v>
      </c>
      <c r="U67" s="99">
        <f>R67/'סכום נכסי הקרן'!$C$42</f>
        <v>2.8005970330977791E-4</v>
      </c>
    </row>
    <row r="68" spans="2:21">
      <c r="B68" s="93" t="s">
        <v>324</v>
      </c>
      <c r="C68" s="94">
        <v>3230398</v>
      </c>
      <c r="D68" s="96" t="s">
        <v>118</v>
      </c>
      <c r="E68" s="96" t="s">
        <v>247</v>
      </c>
      <c r="F68" s="94">
        <v>520037789</v>
      </c>
      <c r="G68" s="96" t="s">
        <v>261</v>
      </c>
      <c r="H68" s="95" t="s">
        <v>292</v>
      </c>
      <c r="I68" s="95" t="s">
        <v>258</v>
      </c>
      <c r="J68" s="105"/>
      <c r="K68" s="98">
        <v>5.4200000000438715</v>
      </c>
      <c r="L68" s="96" t="s">
        <v>131</v>
      </c>
      <c r="M68" s="97">
        <v>1.43E-2</v>
      </c>
      <c r="N68" s="97">
        <v>2.8100000000219359E-2</v>
      </c>
      <c r="O68" s="98">
        <v>8716.2210470000027</v>
      </c>
      <c r="P68" s="106">
        <v>102.63</v>
      </c>
      <c r="Q68" s="98">
        <v>0.17199361400000004</v>
      </c>
      <c r="R68" s="98">
        <v>9.1174511800000015</v>
      </c>
      <c r="S68" s="99">
        <v>2.1895373772121699E-5</v>
      </c>
      <c r="T68" s="99">
        <f t="shared" si="0"/>
        <v>5.9351754680389776E-5</v>
      </c>
      <c r="U68" s="99">
        <f>R68/'סכום נכסי הקרן'!$C$42</f>
        <v>4.5781209375606023E-6</v>
      </c>
    </row>
    <row r="69" spans="2:21">
      <c r="B69" s="93" t="s">
        <v>325</v>
      </c>
      <c r="C69" s="94">
        <v>3230422</v>
      </c>
      <c r="D69" s="96" t="s">
        <v>118</v>
      </c>
      <c r="E69" s="96" t="s">
        <v>247</v>
      </c>
      <c r="F69" s="94">
        <v>520037789</v>
      </c>
      <c r="G69" s="96" t="s">
        <v>261</v>
      </c>
      <c r="H69" s="95" t="s">
        <v>292</v>
      </c>
      <c r="I69" s="95" t="s">
        <v>258</v>
      </c>
      <c r="J69" s="105"/>
      <c r="K69" s="98">
        <v>6.2599999999981417</v>
      </c>
      <c r="L69" s="96" t="s">
        <v>131</v>
      </c>
      <c r="M69" s="97">
        <v>2.5000000000000001E-3</v>
      </c>
      <c r="N69" s="97">
        <v>2.719999999998585E-2</v>
      </c>
      <c r="O69" s="98">
        <v>1272896.3496900001</v>
      </c>
      <c r="P69" s="106">
        <v>92.99</v>
      </c>
      <c r="Q69" s="98">
        <v>31.757369311000009</v>
      </c>
      <c r="R69" s="98">
        <v>1215.423684951</v>
      </c>
      <c r="S69" s="99">
        <v>1.0022743021767682E-3</v>
      </c>
      <c r="T69" s="99">
        <f t="shared" si="0"/>
        <v>7.9120279294928007E-3</v>
      </c>
      <c r="U69" s="99">
        <f>R69/'סכום נכסי הקרן'!$C$42</f>
        <v>6.1029738577456614E-4</v>
      </c>
    </row>
    <row r="70" spans="2:21">
      <c r="B70" s="93" t="s">
        <v>326</v>
      </c>
      <c r="C70" s="94">
        <v>1194638</v>
      </c>
      <c r="D70" s="96" t="s">
        <v>118</v>
      </c>
      <c r="E70" s="96" t="s">
        <v>247</v>
      </c>
      <c r="F70" s="94">
        <v>520037789</v>
      </c>
      <c r="G70" s="96" t="s">
        <v>261</v>
      </c>
      <c r="H70" s="95" t="s">
        <v>292</v>
      </c>
      <c r="I70" s="95" t="s">
        <v>258</v>
      </c>
      <c r="J70" s="105"/>
      <c r="K70" s="98">
        <v>7.0099999999990512</v>
      </c>
      <c r="L70" s="96" t="s">
        <v>131</v>
      </c>
      <c r="M70" s="97">
        <v>3.61E-2</v>
      </c>
      <c r="N70" s="97">
        <v>3.1499999999994852E-2</v>
      </c>
      <c r="O70" s="98">
        <v>827742.47206300008</v>
      </c>
      <c r="P70" s="106">
        <v>104.74</v>
      </c>
      <c r="Q70" s="98">
        <v>7.9662768520000009</v>
      </c>
      <c r="R70" s="98">
        <v>874.94373898300012</v>
      </c>
      <c r="S70" s="99">
        <v>1.8016608995500979E-3</v>
      </c>
      <c r="T70" s="99">
        <f t="shared" si="0"/>
        <v>5.6956100043808518E-3</v>
      </c>
      <c r="U70" s="99">
        <f>R70/'סכום נכסי הקרן'!$C$42</f>
        <v>4.3933311750681952E-4</v>
      </c>
    </row>
    <row r="71" spans="2:21">
      <c r="B71" s="93" t="s">
        <v>327</v>
      </c>
      <c r="C71" s="94">
        <v>1940626</v>
      </c>
      <c r="D71" s="96" t="s">
        <v>118</v>
      </c>
      <c r="E71" s="96" t="s">
        <v>247</v>
      </c>
      <c r="F71" s="94">
        <v>520032640</v>
      </c>
      <c r="G71" s="96" t="s">
        <v>249</v>
      </c>
      <c r="H71" s="95" t="s">
        <v>287</v>
      </c>
      <c r="I71" s="95" t="s">
        <v>129</v>
      </c>
      <c r="J71" s="105"/>
      <c r="K71" s="98">
        <v>0.5</v>
      </c>
      <c r="L71" s="96" t="s">
        <v>131</v>
      </c>
      <c r="M71" s="97">
        <v>1.5900000000000001E-2</v>
      </c>
      <c r="N71" s="97">
        <v>3.1999999999998939E-2</v>
      </c>
      <c r="O71" s="98">
        <v>33.877653000000002</v>
      </c>
      <c r="P71" s="106">
        <v>5522400</v>
      </c>
      <c r="Q71" s="98"/>
      <c r="R71" s="98">
        <v>1870.8594687460002</v>
      </c>
      <c r="S71" s="99">
        <v>2.2630362725450902E-3</v>
      </c>
      <c r="T71" s="99">
        <f t="shared" si="0"/>
        <v>1.2178709821235032E-2</v>
      </c>
      <c r="U71" s="99">
        <f>R71/'סכום נכסי הקרן'!$C$42</f>
        <v>9.3940957138194034E-4</v>
      </c>
    </row>
    <row r="72" spans="2:21">
      <c r="B72" s="93" t="s">
        <v>328</v>
      </c>
      <c r="C72" s="94">
        <v>1940725</v>
      </c>
      <c r="D72" s="96" t="s">
        <v>118</v>
      </c>
      <c r="E72" s="96" t="s">
        <v>247</v>
      </c>
      <c r="F72" s="94">
        <v>520032640</v>
      </c>
      <c r="G72" s="96" t="s">
        <v>249</v>
      </c>
      <c r="H72" s="95" t="s">
        <v>287</v>
      </c>
      <c r="I72" s="95" t="s">
        <v>129</v>
      </c>
      <c r="J72" s="105"/>
      <c r="K72" s="98">
        <v>2.8100000000004695</v>
      </c>
      <c r="L72" s="96" t="s">
        <v>131</v>
      </c>
      <c r="M72" s="97">
        <v>2.5899999999999999E-2</v>
      </c>
      <c r="N72" s="97">
        <v>3.1500000000006703E-2</v>
      </c>
      <c r="O72" s="98">
        <v>54.870726000000005</v>
      </c>
      <c r="P72" s="106">
        <v>5445000</v>
      </c>
      <c r="Q72" s="98"/>
      <c r="R72" s="98">
        <v>2987.7108685599997</v>
      </c>
      <c r="S72" s="99">
        <v>2.5976767504615824E-3</v>
      </c>
      <c r="T72" s="99">
        <f t="shared" si="0"/>
        <v>1.9449063013980115E-2</v>
      </c>
      <c r="U72" s="99">
        <f>R72/'סכום נכסי הקרן'!$C$42</f>
        <v>1.5002111239965975E-3</v>
      </c>
    </row>
    <row r="73" spans="2:21">
      <c r="B73" s="93" t="s">
        <v>329</v>
      </c>
      <c r="C73" s="94">
        <v>1940691</v>
      </c>
      <c r="D73" s="96" t="s">
        <v>118</v>
      </c>
      <c r="E73" s="96" t="s">
        <v>247</v>
      </c>
      <c r="F73" s="94">
        <v>520032640</v>
      </c>
      <c r="G73" s="96" t="s">
        <v>249</v>
      </c>
      <c r="H73" s="95" t="s">
        <v>287</v>
      </c>
      <c r="I73" s="95" t="s">
        <v>129</v>
      </c>
      <c r="J73" s="105"/>
      <c r="K73" s="98">
        <v>1.7399999999994111</v>
      </c>
      <c r="L73" s="96" t="s">
        <v>131</v>
      </c>
      <c r="M73" s="97">
        <v>2.0199999999999999E-2</v>
      </c>
      <c r="N73" s="97">
        <v>3.2399999999990846E-2</v>
      </c>
      <c r="O73" s="98">
        <v>28.092075000000005</v>
      </c>
      <c r="P73" s="106">
        <v>5436000</v>
      </c>
      <c r="Q73" s="98"/>
      <c r="R73" s="98">
        <v>1527.0851689849999</v>
      </c>
      <c r="S73" s="99">
        <v>1.334857448325018E-3</v>
      </c>
      <c r="T73" s="99">
        <f t="shared" si="0"/>
        <v>9.9408466836078263E-3</v>
      </c>
      <c r="U73" s="99">
        <f>R73/'סכום נכסי הקרן'!$C$42</f>
        <v>7.6679111821342338E-4</v>
      </c>
    </row>
    <row r="74" spans="2:21">
      <c r="B74" s="93" t="s">
        <v>330</v>
      </c>
      <c r="C74" s="94">
        <v>6620462</v>
      </c>
      <c r="D74" s="96" t="s">
        <v>118</v>
      </c>
      <c r="E74" s="96" t="s">
        <v>247</v>
      </c>
      <c r="F74" s="94">
        <v>520000118</v>
      </c>
      <c r="G74" s="96" t="s">
        <v>249</v>
      </c>
      <c r="H74" s="95" t="s">
        <v>287</v>
      </c>
      <c r="I74" s="95" t="s">
        <v>129</v>
      </c>
      <c r="J74" s="105"/>
      <c r="K74" s="98">
        <v>2.959999999999344</v>
      </c>
      <c r="L74" s="96" t="s">
        <v>131</v>
      </c>
      <c r="M74" s="97">
        <v>2.9700000000000001E-2</v>
      </c>
      <c r="N74" s="97">
        <v>2.8399999999989368E-2</v>
      </c>
      <c r="O74" s="98">
        <v>22.501882000000005</v>
      </c>
      <c r="P74" s="106">
        <v>5686000</v>
      </c>
      <c r="Q74" s="98"/>
      <c r="R74" s="98">
        <v>1279.4570380040002</v>
      </c>
      <c r="S74" s="99">
        <v>1.6072772857142861E-3</v>
      </c>
      <c r="T74" s="99">
        <f t="shared" si="0"/>
        <v>8.3288650242831948E-3</v>
      </c>
      <c r="U74" s="99">
        <f>R74/'סכום נכסי הקרן'!$C$42</f>
        <v>6.4245027900389402E-4</v>
      </c>
    </row>
    <row r="75" spans="2:21">
      <c r="B75" s="93" t="s">
        <v>331</v>
      </c>
      <c r="C75" s="94">
        <v>6620553</v>
      </c>
      <c r="D75" s="96" t="s">
        <v>118</v>
      </c>
      <c r="E75" s="96" t="s">
        <v>247</v>
      </c>
      <c r="F75" s="94">
        <v>520000118</v>
      </c>
      <c r="G75" s="96" t="s">
        <v>249</v>
      </c>
      <c r="H75" s="95" t="s">
        <v>287</v>
      </c>
      <c r="I75" s="95" t="s">
        <v>129</v>
      </c>
      <c r="J75" s="105"/>
      <c r="K75" s="98">
        <v>4.6200000000022285</v>
      </c>
      <c r="L75" s="96" t="s">
        <v>131</v>
      </c>
      <c r="M75" s="97">
        <v>8.3999999999999995E-3</v>
      </c>
      <c r="N75" s="97">
        <v>3.3800000000022278E-2</v>
      </c>
      <c r="O75" s="98">
        <v>14.035182000000002</v>
      </c>
      <c r="P75" s="106">
        <v>4796011</v>
      </c>
      <c r="Q75" s="98"/>
      <c r="R75" s="98">
        <v>673.12892022500012</v>
      </c>
      <c r="S75" s="99">
        <v>1.7647657487740479E-3</v>
      </c>
      <c r="T75" s="99">
        <f t="shared" si="0"/>
        <v>4.381858674396528E-3</v>
      </c>
      <c r="U75" s="99">
        <f>R75/'סכום נכסי הקרן'!$C$42</f>
        <v>3.3799639203109316E-4</v>
      </c>
    </row>
    <row r="76" spans="2:21">
      <c r="B76" s="93" t="s">
        <v>332</v>
      </c>
      <c r="C76" s="94">
        <v>1191329</v>
      </c>
      <c r="D76" s="96" t="s">
        <v>118</v>
      </c>
      <c r="E76" s="96" t="s">
        <v>247</v>
      </c>
      <c r="F76" s="94">
        <v>520000118</v>
      </c>
      <c r="G76" s="96" t="s">
        <v>249</v>
      </c>
      <c r="H76" s="95" t="s">
        <v>287</v>
      </c>
      <c r="I76" s="95" t="s">
        <v>129</v>
      </c>
      <c r="J76" s="105"/>
      <c r="K76" s="98">
        <v>4.989999999998874</v>
      </c>
      <c r="L76" s="96" t="s">
        <v>131</v>
      </c>
      <c r="M76" s="97">
        <v>3.0899999999999997E-2</v>
      </c>
      <c r="N76" s="97">
        <v>3.3399999999993955E-2</v>
      </c>
      <c r="O76" s="98">
        <v>33.389190000000006</v>
      </c>
      <c r="P76" s="106">
        <v>5154899</v>
      </c>
      <c r="Q76" s="98"/>
      <c r="R76" s="98">
        <v>1721.1789154060002</v>
      </c>
      <c r="S76" s="99">
        <v>1.7573257894736845E-3</v>
      </c>
      <c r="T76" s="99">
        <f t="shared" ref="T76:T139" si="1">IFERROR(R76/$R$11,0)</f>
        <v>1.1204336248306213E-2</v>
      </c>
      <c r="U76" s="99">
        <f>R76/'סכום נכסי הקרן'!$C$42</f>
        <v>8.6425088265820098E-4</v>
      </c>
    </row>
    <row r="77" spans="2:21">
      <c r="B77" s="93" t="s">
        <v>333</v>
      </c>
      <c r="C77" s="94">
        <v>1157569</v>
      </c>
      <c r="D77" s="96" t="s">
        <v>118</v>
      </c>
      <c r="E77" s="96" t="s">
        <v>247</v>
      </c>
      <c r="F77" s="94">
        <v>513765859</v>
      </c>
      <c r="G77" s="96" t="s">
        <v>261</v>
      </c>
      <c r="H77" s="95" t="s">
        <v>292</v>
      </c>
      <c r="I77" s="95" t="s">
        <v>258</v>
      </c>
      <c r="J77" s="105"/>
      <c r="K77" s="98">
        <v>3.2300000000012661</v>
      </c>
      <c r="L77" s="96" t="s">
        <v>131</v>
      </c>
      <c r="M77" s="97">
        <v>1.4199999999999999E-2</v>
      </c>
      <c r="N77" s="97">
        <v>2.6800000000021709E-2</v>
      </c>
      <c r="O77" s="98">
        <v>467656.97259000014</v>
      </c>
      <c r="P77" s="106">
        <v>106.38</v>
      </c>
      <c r="Q77" s="98"/>
      <c r="R77" s="98">
        <v>497.4934741190001</v>
      </c>
      <c r="S77" s="99">
        <v>4.8572651024097986E-4</v>
      </c>
      <c r="T77" s="99">
        <f t="shared" si="1"/>
        <v>3.238526869853306E-3</v>
      </c>
      <c r="U77" s="99">
        <f>R77/'סכום נכסי הקרן'!$C$42</f>
        <v>2.4980504366835092E-4</v>
      </c>
    </row>
    <row r="78" spans="2:21">
      <c r="B78" s="93" t="s">
        <v>335</v>
      </c>
      <c r="C78" s="94">
        <v>1129899</v>
      </c>
      <c r="D78" s="96" t="s">
        <v>118</v>
      </c>
      <c r="E78" s="96" t="s">
        <v>247</v>
      </c>
      <c r="F78" s="94">
        <v>513821488</v>
      </c>
      <c r="G78" s="96" t="s">
        <v>261</v>
      </c>
      <c r="H78" s="95" t="s">
        <v>292</v>
      </c>
      <c r="I78" s="95" t="s">
        <v>258</v>
      </c>
      <c r="J78" s="105"/>
      <c r="K78" s="98">
        <v>0.70999999998356245</v>
      </c>
      <c r="L78" s="96" t="s">
        <v>131</v>
      </c>
      <c r="M78" s="97">
        <v>0.04</v>
      </c>
      <c r="N78" s="97">
        <v>2.8400000000207624E-2</v>
      </c>
      <c r="O78" s="98">
        <v>30862.047738000005</v>
      </c>
      <c r="P78" s="106">
        <v>112.36</v>
      </c>
      <c r="Q78" s="98"/>
      <c r="R78" s="98">
        <v>34.676598467000012</v>
      </c>
      <c r="S78" s="99">
        <v>1.8954490388106934E-4</v>
      </c>
      <c r="T78" s="99">
        <f t="shared" si="1"/>
        <v>2.2573380704011235E-4</v>
      </c>
      <c r="U78" s="99">
        <f>R78/'סכום נכסי הקרן'!$C$42</f>
        <v>1.7412065976661978E-5</v>
      </c>
    </row>
    <row r="79" spans="2:21">
      <c r="B79" s="93" t="s">
        <v>337</v>
      </c>
      <c r="C79" s="94">
        <v>1136753</v>
      </c>
      <c r="D79" s="96" t="s">
        <v>118</v>
      </c>
      <c r="E79" s="96" t="s">
        <v>247</v>
      </c>
      <c r="F79" s="94">
        <v>513821488</v>
      </c>
      <c r="G79" s="96" t="s">
        <v>261</v>
      </c>
      <c r="H79" s="95" t="s">
        <v>292</v>
      </c>
      <c r="I79" s="95" t="s">
        <v>258</v>
      </c>
      <c r="J79" s="105"/>
      <c r="K79" s="98">
        <v>3.0499999999993452</v>
      </c>
      <c r="L79" s="96" t="s">
        <v>131</v>
      </c>
      <c r="M79" s="97">
        <v>0.04</v>
      </c>
      <c r="N79" s="97">
        <v>2.5300000000004805E-2</v>
      </c>
      <c r="O79" s="98">
        <v>1170601.761407</v>
      </c>
      <c r="P79" s="106">
        <v>117.41</v>
      </c>
      <c r="Q79" s="98"/>
      <c r="R79" s="98">
        <v>1374.4035562780002</v>
      </c>
      <c r="S79" s="99">
        <v>1.2577150959063262E-3</v>
      </c>
      <c r="T79" s="99">
        <f t="shared" si="1"/>
        <v>8.9469371531164191E-3</v>
      </c>
      <c r="U79" s="99">
        <f>R79/'סכום נכסי הקרן'!$C$42</f>
        <v>6.9012551572050892E-4</v>
      </c>
    </row>
    <row r="80" spans="2:21">
      <c r="B80" s="93" t="s">
        <v>338</v>
      </c>
      <c r="C80" s="94">
        <v>1138544</v>
      </c>
      <c r="D80" s="96" t="s">
        <v>118</v>
      </c>
      <c r="E80" s="96" t="s">
        <v>247</v>
      </c>
      <c r="F80" s="94">
        <v>513821488</v>
      </c>
      <c r="G80" s="96" t="s">
        <v>261</v>
      </c>
      <c r="H80" s="95" t="s">
        <v>292</v>
      </c>
      <c r="I80" s="95" t="s">
        <v>258</v>
      </c>
      <c r="J80" s="105"/>
      <c r="K80" s="98">
        <v>4.4199999999992414</v>
      </c>
      <c r="L80" s="96" t="s">
        <v>131</v>
      </c>
      <c r="M80" s="97">
        <v>3.5000000000000003E-2</v>
      </c>
      <c r="N80" s="97">
        <v>2.6899999999982452E-2</v>
      </c>
      <c r="O80" s="98">
        <v>359066.45635500009</v>
      </c>
      <c r="P80" s="106">
        <v>117.45</v>
      </c>
      <c r="Q80" s="98"/>
      <c r="R80" s="98">
        <v>421.72355444600009</v>
      </c>
      <c r="S80" s="99">
        <v>4.0260252947214555E-4</v>
      </c>
      <c r="T80" s="99">
        <f t="shared" si="1"/>
        <v>2.7452883982890704E-3</v>
      </c>
      <c r="U80" s="99">
        <f>R80/'סכום נכסי הקרן'!$C$42</f>
        <v>2.1175890019645944E-4</v>
      </c>
    </row>
    <row r="81" spans="2:21">
      <c r="B81" s="93" t="s">
        <v>339</v>
      </c>
      <c r="C81" s="94">
        <v>1171271</v>
      </c>
      <c r="D81" s="96" t="s">
        <v>118</v>
      </c>
      <c r="E81" s="96" t="s">
        <v>247</v>
      </c>
      <c r="F81" s="94">
        <v>513821488</v>
      </c>
      <c r="G81" s="96" t="s">
        <v>261</v>
      </c>
      <c r="H81" s="95" t="s">
        <v>292</v>
      </c>
      <c r="I81" s="95" t="s">
        <v>258</v>
      </c>
      <c r="J81" s="105"/>
      <c r="K81" s="98">
        <v>6.6999999999956303</v>
      </c>
      <c r="L81" s="96" t="s">
        <v>131</v>
      </c>
      <c r="M81" s="97">
        <v>2.5000000000000001E-2</v>
      </c>
      <c r="N81" s="97">
        <v>2.7999999999994359E-2</v>
      </c>
      <c r="O81" s="98">
        <v>649799.53081900009</v>
      </c>
      <c r="P81" s="106">
        <v>109.15</v>
      </c>
      <c r="Q81" s="98"/>
      <c r="R81" s="98">
        <v>709.25618165300011</v>
      </c>
      <c r="S81" s="99">
        <v>1.0468514614928527E-3</v>
      </c>
      <c r="T81" s="99">
        <f t="shared" si="1"/>
        <v>4.6170358434558488E-3</v>
      </c>
      <c r="U81" s="99">
        <f>R81/'סכום נכסי הקרן'!$C$42</f>
        <v>3.5613687545074245E-4</v>
      </c>
    </row>
    <row r="82" spans="2:21">
      <c r="B82" s="93" t="s">
        <v>340</v>
      </c>
      <c r="C82" s="94">
        <v>1410307</v>
      </c>
      <c r="D82" s="96" t="s">
        <v>118</v>
      </c>
      <c r="E82" s="96" t="s">
        <v>247</v>
      </c>
      <c r="F82" s="94">
        <v>520034372</v>
      </c>
      <c r="G82" s="96" t="s">
        <v>127</v>
      </c>
      <c r="H82" s="95" t="s">
        <v>292</v>
      </c>
      <c r="I82" s="95" t="s">
        <v>258</v>
      </c>
      <c r="J82" s="105"/>
      <c r="K82" s="98">
        <v>1.5699999999981107</v>
      </c>
      <c r="L82" s="96" t="s">
        <v>131</v>
      </c>
      <c r="M82" s="97">
        <v>1.8000000000000002E-2</v>
      </c>
      <c r="N82" s="97">
        <v>2.8699999999951275E-2</v>
      </c>
      <c r="O82" s="98">
        <v>460088.73677700007</v>
      </c>
      <c r="P82" s="106">
        <v>109.27</v>
      </c>
      <c r="Q82" s="98"/>
      <c r="R82" s="98">
        <v>502.73898363500001</v>
      </c>
      <c r="S82" s="99">
        <v>4.720294234222479E-4</v>
      </c>
      <c r="T82" s="99">
        <f t="shared" si="1"/>
        <v>3.2726734956833635E-3</v>
      </c>
      <c r="U82" s="99">
        <f>R82/'סכום נכסי הקרן'!$C$42</f>
        <v>2.5243895708003449E-4</v>
      </c>
    </row>
    <row r="83" spans="2:21">
      <c r="B83" s="93" t="s">
        <v>342</v>
      </c>
      <c r="C83" s="94">
        <v>1192749</v>
      </c>
      <c r="D83" s="96" t="s">
        <v>118</v>
      </c>
      <c r="E83" s="96" t="s">
        <v>247</v>
      </c>
      <c r="F83" s="94">
        <v>520034372</v>
      </c>
      <c r="G83" s="96" t="s">
        <v>127</v>
      </c>
      <c r="H83" s="95" t="s">
        <v>292</v>
      </c>
      <c r="I83" s="95" t="s">
        <v>258</v>
      </c>
      <c r="J83" s="105"/>
      <c r="K83" s="98">
        <v>4.0600000000049512</v>
      </c>
      <c r="L83" s="96" t="s">
        <v>131</v>
      </c>
      <c r="M83" s="97">
        <v>2.2000000000000002E-2</v>
      </c>
      <c r="N83" s="97">
        <v>2.8900000000029572E-2</v>
      </c>
      <c r="O83" s="98">
        <v>292171.4926440001</v>
      </c>
      <c r="P83" s="106">
        <v>99.54</v>
      </c>
      <c r="Q83" s="98"/>
      <c r="R83" s="98">
        <v>290.82750212600007</v>
      </c>
      <c r="S83" s="99">
        <v>1.0361738792953859E-3</v>
      </c>
      <c r="T83" s="99">
        <f t="shared" si="1"/>
        <v>1.8931960500492518E-3</v>
      </c>
      <c r="U83" s="99">
        <f>R83/'סכום נכסי הקרן'!$C$42</f>
        <v>1.4603242182663283E-4</v>
      </c>
    </row>
    <row r="84" spans="2:21">
      <c r="B84" s="93" t="s">
        <v>343</v>
      </c>
      <c r="C84" s="94">
        <v>1110915</v>
      </c>
      <c r="D84" s="96" t="s">
        <v>118</v>
      </c>
      <c r="E84" s="96" t="s">
        <v>247</v>
      </c>
      <c r="F84" s="94">
        <v>520043605</v>
      </c>
      <c r="G84" s="96" t="s">
        <v>344</v>
      </c>
      <c r="H84" s="95" t="s">
        <v>345</v>
      </c>
      <c r="I84" s="95" t="s">
        <v>258</v>
      </c>
      <c r="J84" s="105"/>
      <c r="K84" s="98">
        <v>5.9200000000015125</v>
      </c>
      <c r="L84" s="96" t="s">
        <v>131</v>
      </c>
      <c r="M84" s="97">
        <v>5.1500000000000004E-2</v>
      </c>
      <c r="N84" s="97">
        <v>2.920000000000432E-2</v>
      </c>
      <c r="O84" s="98">
        <v>1829849.5135430002</v>
      </c>
      <c r="P84" s="106">
        <v>151.80000000000001</v>
      </c>
      <c r="Q84" s="98"/>
      <c r="R84" s="98">
        <v>2777.711464215</v>
      </c>
      <c r="S84" s="99">
        <v>5.8510805270135466E-4</v>
      </c>
      <c r="T84" s="99">
        <f t="shared" si="1"/>
        <v>1.8082032592467902E-2</v>
      </c>
      <c r="U84" s="99">
        <f>R84/'סכום נכסי הקרן'!$C$42</f>
        <v>1.3947646948436752E-3</v>
      </c>
    </row>
    <row r="85" spans="2:21">
      <c r="B85" s="93" t="s">
        <v>346</v>
      </c>
      <c r="C85" s="94">
        <v>2300184</v>
      </c>
      <c r="D85" s="96" t="s">
        <v>118</v>
      </c>
      <c r="E85" s="96" t="s">
        <v>247</v>
      </c>
      <c r="F85" s="94">
        <v>520031931</v>
      </c>
      <c r="G85" s="96" t="s">
        <v>154</v>
      </c>
      <c r="H85" s="95" t="s">
        <v>348</v>
      </c>
      <c r="I85" s="95" t="s">
        <v>129</v>
      </c>
      <c r="J85" s="105"/>
      <c r="K85" s="98">
        <v>1.3999999999999997</v>
      </c>
      <c r="L85" s="96" t="s">
        <v>131</v>
      </c>
      <c r="M85" s="97">
        <v>2.2000000000000002E-2</v>
      </c>
      <c r="N85" s="97">
        <v>2.4400000000005261E-2</v>
      </c>
      <c r="O85" s="98">
        <v>343777.11848899996</v>
      </c>
      <c r="P85" s="106">
        <v>110.51</v>
      </c>
      <c r="Q85" s="98"/>
      <c r="R85" s="98">
        <v>379.90808927000012</v>
      </c>
      <c r="S85" s="99">
        <v>4.3323306238506179E-4</v>
      </c>
      <c r="T85" s="99">
        <f t="shared" si="1"/>
        <v>2.4730828024514483E-3</v>
      </c>
      <c r="U85" s="99">
        <f>R85/'סכום נכסי הקרן'!$C$42</f>
        <v>1.9076221451570519E-4</v>
      </c>
    </row>
    <row r="86" spans="2:21">
      <c r="B86" s="93" t="s">
        <v>349</v>
      </c>
      <c r="C86" s="94">
        <v>2300242</v>
      </c>
      <c r="D86" s="96" t="s">
        <v>118</v>
      </c>
      <c r="E86" s="96" t="s">
        <v>247</v>
      </c>
      <c r="F86" s="94">
        <v>520031931</v>
      </c>
      <c r="G86" s="96" t="s">
        <v>154</v>
      </c>
      <c r="H86" s="95" t="s">
        <v>348</v>
      </c>
      <c r="I86" s="95" t="s">
        <v>129</v>
      </c>
      <c r="J86" s="105"/>
      <c r="K86" s="98">
        <v>4.7099999999938591</v>
      </c>
      <c r="L86" s="96" t="s">
        <v>131</v>
      </c>
      <c r="M86" s="97">
        <v>1.7000000000000001E-2</v>
      </c>
      <c r="N86" s="97">
        <v>2.2899999999965455E-2</v>
      </c>
      <c r="O86" s="98">
        <v>294771.02010700008</v>
      </c>
      <c r="P86" s="106">
        <v>106.05</v>
      </c>
      <c r="Q86" s="98"/>
      <c r="R86" s="98">
        <v>312.604681352</v>
      </c>
      <c r="S86" s="99">
        <v>2.3224214498991527E-4</v>
      </c>
      <c r="T86" s="99">
        <f t="shared" si="1"/>
        <v>2.0349586735648765E-3</v>
      </c>
      <c r="U86" s="99">
        <f>R86/'סכום נכסי הקרן'!$C$42</f>
        <v>1.5696733754016671E-4</v>
      </c>
    </row>
    <row r="87" spans="2:21">
      <c r="B87" s="93" t="s">
        <v>350</v>
      </c>
      <c r="C87" s="94">
        <v>2300317</v>
      </c>
      <c r="D87" s="96" t="s">
        <v>118</v>
      </c>
      <c r="E87" s="96" t="s">
        <v>247</v>
      </c>
      <c r="F87" s="94">
        <v>520031931</v>
      </c>
      <c r="G87" s="96" t="s">
        <v>154</v>
      </c>
      <c r="H87" s="95" t="s">
        <v>348</v>
      </c>
      <c r="I87" s="95" t="s">
        <v>129</v>
      </c>
      <c r="J87" s="105"/>
      <c r="K87" s="98">
        <v>9.5800000000047323</v>
      </c>
      <c r="L87" s="96" t="s">
        <v>131</v>
      </c>
      <c r="M87" s="97">
        <v>5.7999999999999996E-3</v>
      </c>
      <c r="N87" s="97">
        <v>2.5099999999953417E-2</v>
      </c>
      <c r="O87" s="98">
        <v>145614.81060000003</v>
      </c>
      <c r="P87" s="106">
        <v>89.93</v>
      </c>
      <c r="Q87" s="98"/>
      <c r="R87" s="98">
        <v>130.95139631100002</v>
      </c>
      <c r="S87" s="99">
        <v>3.0440232752115029E-4</v>
      </c>
      <c r="T87" s="99">
        <f t="shared" si="1"/>
        <v>8.5245262030621272E-4</v>
      </c>
      <c r="U87" s="99">
        <f>R87/'סכום נכסי הקרן'!$C$42</f>
        <v>6.5754268097346184E-5</v>
      </c>
    </row>
    <row r="88" spans="2:21">
      <c r="B88" s="93" t="s">
        <v>351</v>
      </c>
      <c r="C88" s="94">
        <v>1136084</v>
      </c>
      <c r="D88" s="96" t="s">
        <v>118</v>
      </c>
      <c r="E88" s="96" t="s">
        <v>247</v>
      </c>
      <c r="F88" s="94">
        <v>513623314</v>
      </c>
      <c r="G88" s="96" t="s">
        <v>261</v>
      </c>
      <c r="H88" s="95" t="s">
        <v>348</v>
      </c>
      <c r="I88" s="95" t="s">
        <v>129</v>
      </c>
      <c r="J88" s="105"/>
      <c r="K88" s="98">
        <v>1.34</v>
      </c>
      <c r="L88" s="96" t="s">
        <v>131</v>
      </c>
      <c r="M88" s="97">
        <v>2.5000000000000001E-2</v>
      </c>
      <c r="N88" s="97">
        <v>2.7499869130503063E-2</v>
      </c>
      <c r="O88" s="98">
        <v>1.7325E-2</v>
      </c>
      <c r="P88" s="106">
        <v>110.7</v>
      </c>
      <c r="Q88" s="98"/>
      <c r="R88" s="98">
        <v>1.9103000000000003E-5</v>
      </c>
      <c r="S88" s="99">
        <v>3.6790116310726376E-11</v>
      </c>
      <c r="T88" s="99">
        <f t="shared" si="1"/>
        <v>1.2435455340266335E-10</v>
      </c>
      <c r="U88" s="99">
        <f>R88/'סכום נכסי הקרן'!$C$42</f>
        <v>9.5921373795850893E-12</v>
      </c>
    </row>
    <row r="89" spans="2:21">
      <c r="B89" s="93" t="s">
        <v>352</v>
      </c>
      <c r="C89" s="94">
        <v>1141050</v>
      </c>
      <c r="D89" s="96" t="s">
        <v>118</v>
      </c>
      <c r="E89" s="96" t="s">
        <v>247</v>
      </c>
      <c r="F89" s="94">
        <v>513623314</v>
      </c>
      <c r="G89" s="96" t="s">
        <v>261</v>
      </c>
      <c r="H89" s="95" t="s">
        <v>348</v>
      </c>
      <c r="I89" s="95" t="s">
        <v>129</v>
      </c>
      <c r="J89" s="105"/>
      <c r="K89" s="98">
        <v>2.1900000000006643</v>
      </c>
      <c r="L89" s="96" t="s">
        <v>131</v>
      </c>
      <c r="M89" s="97">
        <v>1.95E-2</v>
      </c>
      <c r="N89" s="97">
        <v>2.9300000000003799E-2</v>
      </c>
      <c r="O89" s="98">
        <v>386018.80250000005</v>
      </c>
      <c r="P89" s="106">
        <v>109.19</v>
      </c>
      <c r="Q89" s="98"/>
      <c r="R89" s="98">
        <v>421.49395388800002</v>
      </c>
      <c r="S89" s="99">
        <v>6.7832366359174925E-4</v>
      </c>
      <c r="T89" s="99">
        <f t="shared" si="1"/>
        <v>2.7437937704897141E-3</v>
      </c>
      <c r="U89" s="99">
        <f>R89/'סכום נכסי הקרן'!$C$42</f>
        <v>2.1164361149338839E-4</v>
      </c>
    </row>
    <row r="90" spans="2:21">
      <c r="B90" s="93" t="s">
        <v>353</v>
      </c>
      <c r="C90" s="94">
        <v>1162221</v>
      </c>
      <c r="D90" s="96" t="s">
        <v>118</v>
      </c>
      <c r="E90" s="96" t="s">
        <v>247</v>
      </c>
      <c r="F90" s="94">
        <v>513623314</v>
      </c>
      <c r="G90" s="96" t="s">
        <v>261</v>
      </c>
      <c r="H90" s="95" t="s">
        <v>348</v>
      </c>
      <c r="I90" s="95" t="s">
        <v>129</v>
      </c>
      <c r="J90" s="105"/>
      <c r="K90" s="98">
        <v>5.369999999987086</v>
      </c>
      <c r="L90" s="96" t="s">
        <v>131</v>
      </c>
      <c r="M90" s="97">
        <v>1.1699999999999999E-2</v>
      </c>
      <c r="N90" s="97">
        <v>3.669999999995157E-2</v>
      </c>
      <c r="O90" s="98">
        <v>102488.06990200002</v>
      </c>
      <c r="P90" s="106">
        <v>96.7</v>
      </c>
      <c r="Q90" s="98"/>
      <c r="R90" s="98">
        <v>99.105960744000001</v>
      </c>
      <c r="S90" s="99">
        <v>1.4207604936970227E-4</v>
      </c>
      <c r="T90" s="99">
        <f t="shared" si="1"/>
        <v>6.4514879798262075E-4</v>
      </c>
      <c r="U90" s="99">
        <f>R90/'סכום נכסי הקרן'!$C$42</f>
        <v>4.9763806239450071E-5</v>
      </c>
    </row>
    <row r="91" spans="2:21">
      <c r="B91" s="93" t="s">
        <v>354</v>
      </c>
      <c r="C91" s="94">
        <v>1156231</v>
      </c>
      <c r="D91" s="96" t="s">
        <v>118</v>
      </c>
      <c r="E91" s="96" t="s">
        <v>247</v>
      </c>
      <c r="F91" s="94">
        <v>513623314</v>
      </c>
      <c r="G91" s="96" t="s">
        <v>261</v>
      </c>
      <c r="H91" s="95" t="s">
        <v>348</v>
      </c>
      <c r="I91" s="95" t="s">
        <v>129</v>
      </c>
      <c r="J91" s="105"/>
      <c r="K91" s="98">
        <v>3.7000000000068036</v>
      </c>
      <c r="L91" s="96" t="s">
        <v>131</v>
      </c>
      <c r="M91" s="97">
        <v>3.3500000000000002E-2</v>
      </c>
      <c r="N91" s="97">
        <v>3.1000000000078111E-2</v>
      </c>
      <c r="O91" s="98">
        <v>352775.63891900005</v>
      </c>
      <c r="P91" s="106">
        <v>112.51</v>
      </c>
      <c r="Q91" s="98"/>
      <c r="R91" s="98">
        <v>396.90789945899996</v>
      </c>
      <c r="S91" s="99">
        <v>8.4813326853368893E-4</v>
      </c>
      <c r="T91" s="99">
        <f t="shared" si="1"/>
        <v>2.5837462481920711E-3</v>
      </c>
      <c r="U91" s="99">
        <f>R91/'סכום נכסי הקרן'!$C$42</f>
        <v>1.99298282921702E-4</v>
      </c>
    </row>
    <row r="92" spans="2:21">
      <c r="B92" s="93" t="s">
        <v>355</v>
      </c>
      <c r="C92" s="94">
        <v>1174226</v>
      </c>
      <c r="D92" s="96" t="s">
        <v>118</v>
      </c>
      <c r="E92" s="96" t="s">
        <v>247</v>
      </c>
      <c r="F92" s="94">
        <v>513623314</v>
      </c>
      <c r="G92" s="96" t="s">
        <v>261</v>
      </c>
      <c r="H92" s="95" t="s">
        <v>348</v>
      </c>
      <c r="I92" s="95" t="s">
        <v>129</v>
      </c>
      <c r="J92" s="105"/>
      <c r="K92" s="98">
        <v>5.3799999999990389</v>
      </c>
      <c r="L92" s="96" t="s">
        <v>131</v>
      </c>
      <c r="M92" s="97">
        <v>1.3300000000000001E-2</v>
      </c>
      <c r="N92" s="97">
        <v>3.689999999999867E-2</v>
      </c>
      <c r="O92" s="98">
        <v>1469426.1717000001</v>
      </c>
      <c r="P92" s="106">
        <v>97.7</v>
      </c>
      <c r="Q92" s="98"/>
      <c r="R92" s="98">
        <v>1435.6293267510002</v>
      </c>
      <c r="S92" s="99">
        <v>1.2374115130105263E-3</v>
      </c>
      <c r="T92" s="99">
        <f t="shared" si="1"/>
        <v>9.3454977636961128E-3</v>
      </c>
      <c r="U92" s="99">
        <f>R92/'סכום נכסי הקרן'!$C$42</f>
        <v>7.2086864515295205E-4</v>
      </c>
    </row>
    <row r="93" spans="2:21">
      <c r="B93" s="93" t="s">
        <v>356</v>
      </c>
      <c r="C93" s="94">
        <v>1186188</v>
      </c>
      <c r="D93" s="96" t="s">
        <v>118</v>
      </c>
      <c r="E93" s="96" t="s">
        <v>247</v>
      </c>
      <c r="F93" s="94">
        <v>513623314</v>
      </c>
      <c r="G93" s="96" t="s">
        <v>261</v>
      </c>
      <c r="H93" s="95" t="s">
        <v>345</v>
      </c>
      <c r="I93" s="95" t="s">
        <v>258</v>
      </c>
      <c r="J93" s="105"/>
      <c r="K93" s="98">
        <v>6.0200000000025407</v>
      </c>
      <c r="L93" s="96" t="s">
        <v>131</v>
      </c>
      <c r="M93" s="97">
        <v>1.8700000000000001E-2</v>
      </c>
      <c r="N93" s="97">
        <v>3.7500000000015424E-2</v>
      </c>
      <c r="O93" s="98">
        <v>852208.66124900011</v>
      </c>
      <c r="P93" s="106">
        <v>95.12</v>
      </c>
      <c r="Q93" s="98"/>
      <c r="R93" s="98">
        <v>810.6208673970001</v>
      </c>
      <c r="S93" s="99">
        <v>1.5241284705431457E-3</v>
      </c>
      <c r="T93" s="99">
        <f t="shared" si="1"/>
        <v>5.2768882345198926E-3</v>
      </c>
      <c r="U93" s="99">
        <f>R93/'סכום נכסי הקרן'!$C$42</f>
        <v>4.0703484912476846E-4</v>
      </c>
    </row>
    <row r="94" spans="2:21">
      <c r="B94" s="93" t="s">
        <v>357</v>
      </c>
      <c r="C94" s="94">
        <v>1185537</v>
      </c>
      <c r="D94" s="96" t="s">
        <v>118</v>
      </c>
      <c r="E94" s="96" t="s">
        <v>247</v>
      </c>
      <c r="F94" s="94">
        <v>513141879</v>
      </c>
      <c r="G94" s="96" t="s">
        <v>249</v>
      </c>
      <c r="H94" s="95" t="s">
        <v>348</v>
      </c>
      <c r="I94" s="95" t="s">
        <v>129</v>
      </c>
      <c r="J94" s="105"/>
      <c r="K94" s="98">
        <v>4.6399999999999064</v>
      </c>
      <c r="L94" s="96" t="s">
        <v>131</v>
      </c>
      <c r="M94" s="97">
        <v>1.09E-2</v>
      </c>
      <c r="N94" s="97">
        <v>3.4600000000003323E-2</v>
      </c>
      <c r="O94" s="98">
        <v>43.94</v>
      </c>
      <c r="P94" s="106">
        <v>4800000</v>
      </c>
      <c r="Q94" s="98"/>
      <c r="R94" s="98">
        <v>2109.1199119050002</v>
      </c>
      <c r="S94" s="99">
        <v>2.4197367696459056E-3</v>
      </c>
      <c r="T94" s="99">
        <f t="shared" si="1"/>
        <v>1.372971076362932E-2</v>
      </c>
      <c r="U94" s="99">
        <f>R94/'סכום נכסי הקרן'!$C$42</f>
        <v>1.0590466390101639E-3</v>
      </c>
    </row>
    <row r="95" spans="2:21">
      <c r="B95" s="93" t="s">
        <v>359</v>
      </c>
      <c r="C95" s="94">
        <v>1151000</v>
      </c>
      <c r="D95" s="96" t="s">
        <v>118</v>
      </c>
      <c r="E95" s="96" t="s">
        <v>247</v>
      </c>
      <c r="F95" s="94">
        <v>513141879</v>
      </c>
      <c r="G95" s="96" t="s">
        <v>249</v>
      </c>
      <c r="H95" s="95" t="s">
        <v>348</v>
      </c>
      <c r="I95" s="95" t="s">
        <v>129</v>
      </c>
      <c r="J95" s="105"/>
      <c r="K95" s="98">
        <v>1.0099999999988625</v>
      </c>
      <c r="L95" s="96" t="s">
        <v>131</v>
      </c>
      <c r="M95" s="97">
        <v>2.2000000000000002E-2</v>
      </c>
      <c r="N95" s="97">
        <v>2.6500000000026253E-2</v>
      </c>
      <c r="O95" s="98">
        <v>8.1410580000000028</v>
      </c>
      <c r="P95" s="106">
        <v>5614899</v>
      </c>
      <c r="Q95" s="98"/>
      <c r="R95" s="98">
        <v>457.11213745200007</v>
      </c>
      <c r="S95" s="99">
        <v>1.6172145411203819E-3</v>
      </c>
      <c r="T95" s="99">
        <f t="shared" si="1"/>
        <v>2.9756570019253688E-3</v>
      </c>
      <c r="U95" s="99">
        <f>R95/'סכום נכסי הקרן'!$C$42</f>
        <v>2.2952847303121847E-4</v>
      </c>
    </row>
    <row r="96" spans="2:21">
      <c r="B96" s="93" t="s">
        <v>360</v>
      </c>
      <c r="C96" s="94">
        <v>1167030</v>
      </c>
      <c r="D96" s="96" t="s">
        <v>118</v>
      </c>
      <c r="E96" s="96" t="s">
        <v>247</v>
      </c>
      <c r="F96" s="94">
        <v>513141879</v>
      </c>
      <c r="G96" s="96" t="s">
        <v>249</v>
      </c>
      <c r="H96" s="95" t="s">
        <v>348</v>
      </c>
      <c r="I96" s="95" t="s">
        <v>129</v>
      </c>
      <c r="J96" s="105"/>
      <c r="K96" s="98">
        <v>2.9199999999941491</v>
      </c>
      <c r="L96" s="96" t="s">
        <v>131</v>
      </c>
      <c r="M96" s="97">
        <v>2.3199999999999998E-2</v>
      </c>
      <c r="N96" s="97">
        <v>3.1499999999926864E-2</v>
      </c>
      <c r="O96" s="98">
        <v>5.1885670000000008</v>
      </c>
      <c r="P96" s="106">
        <v>5402041</v>
      </c>
      <c r="Q96" s="98"/>
      <c r="R96" s="98">
        <v>280.28850966700003</v>
      </c>
      <c r="S96" s="99">
        <v>8.6476116666666682E-4</v>
      </c>
      <c r="T96" s="99">
        <f t="shared" si="1"/>
        <v>1.8245905063884139E-3</v>
      </c>
      <c r="U96" s="99">
        <f>R96/'סכום נכסי הקרן'!$C$42</f>
        <v>1.4074050623697992E-4</v>
      </c>
    </row>
    <row r="97" spans="2:21">
      <c r="B97" s="93" t="s">
        <v>361</v>
      </c>
      <c r="C97" s="94">
        <v>1189497</v>
      </c>
      <c r="D97" s="96" t="s">
        <v>118</v>
      </c>
      <c r="E97" s="96" t="s">
        <v>247</v>
      </c>
      <c r="F97" s="94">
        <v>513141879</v>
      </c>
      <c r="G97" s="96" t="s">
        <v>249</v>
      </c>
      <c r="H97" s="95" t="s">
        <v>348</v>
      </c>
      <c r="I97" s="95" t="s">
        <v>129</v>
      </c>
      <c r="J97" s="105"/>
      <c r="K97" s="98">
        <v>5.2799999999977363</v>
      </c>
      <c r="L97" s="96" t="s">
        <v>131</v>
      </c>
      <c r="M97" s="97">
        <v>2.9900000000000003E-2</v>
      </c>
      <c r="N97" s="97">
        <v>3.5499999999986535E-2</v>
      </c>
      <c r="O97" s="98">
        <v>36.059456000000004</v>
      </c>
      <c r="P97" s="106">
        <v>5048968</v>
      </c>
      <c r="Q97" s="98"/>
      <c r="R97" s="98">
        <v>1820.6304289790005</v>
      </c>
      <c r="S97" s="99">
        <v>2.2537160000000002E-3</v>
      </c>
      <c r="T97" s="99">
        <f t="shared" si="1"/>
        <v>1.1851734487095375E-2</v>
      </c>
      <c r="U97" s="99">
        <f>R97/'סכום נכסי הקרן'!$C$42</f>
        <v>9.141882003988643E-4</v>
      </c>
    </row>
    <row r="98" spans="2:21">
      <c r="B98" s="93" t="s">
        <v>362</v>
      </c>
      <c r="C98" s="94">
        <v>7480197</v>
      </c>
      <c r="D98" s="96" t="s">
        <v>118</v>
      </c>
      <c r="E98" s="96" t="s">
        <v>247</v>
      </c>
      <c r="F98" s="94">
        <v>520029935</v>
      </c>
      <c r="G98" s="96" t="s">
        <v>249</v>
      </c>
      <c r="H98" s="95" t="s">
        <v>348</v>
      </c>
      <c r="I98" s="95" t="s">
        <v>129</v>
      </c>
      <c r="J98" s="105"/>
      <c r="K98" s="98">
        <v>2.2900000000003549</v>
      </c>
      <c r="L98" s="96" t="s">
        <v>131</v>
      </c>
      <c r="M98" s="97">
        <v>1.46E-2</v>
      </c>
      <c r="N98" s="97">
        <v>3.0200000000004848E-2</v>
      </c>
      <c r="O98" s="98">
        <v>53.101403000000012</v>
      </c>
      <c r="P98" s="106">
        <v>5353345</v>
      </c>
      <c r="Q98" s="98"/>
      <c r="R98" s="98">
        <v>2842.7013003310008</v>
      </c>
      <c r="S98" s="99">
        <v>1.9938198100101384E-3</v>
      </c>
      <c r="T98" s="99">
        <f t="shared" si="1"/>
        <v>1.85050960927515E-2</v>
      </c>
      <c r="U98" s="99">
        <f>R98/'סכום נכסי הקרן'!$C$42</f>
        <v>1.4273978643092775E-3</v>
      </c>
    </row>
    <row r="99" spans="2:21">
      <c r="B99" s="93" t="s">
        <v>364</v>
      </c>
      <c r="C99" s="94">
        <v>7480247</v>
      </c>
      <c r="D99" s="96" t="s">
        <v>118</v>
      </c>
      <c r="E99" s="96" t="s">
        <v>247</v>
      </c>
      <c r="F99" s="94">
        <v>520029935</v>
      </c>
      <c r="G99" s="96" t="s">
        <v>249</v>
      </c>
      <c r="H99" s="95" t="s">
        <v>348</v>
      </c>
      <c r="I99" s="95" t="s">
        <v>129</v>
      </c>
      <c r="J99" s="105"/>
      <c r="K99" s="98">
        <v>2.9300000000005806</v>
      </c>
      <c r="L99" s="96" t="s">
        <v>131</v>
      </c>
      <c r="M99" s="97">
        <v>2.4199999999999999E-2</v>
      </c>
      <c r="N99" s="97">
        <v>3.2700000000006939E-2</v>
      </c>
      <c r="O99" s="98">
        <v>51.071566000000004</v>
      </c>
      <c r="P99" s="106">
        <v>5395500</v>
      </c>
      <c r="Q99" s="98">
        <v>68.327400584999992</v>
      </c>
      <c r="R99" s="98">
        <v>2823.8937394520008</v>
      </c>
      <c r="S99" s="99">
        <v>1.6864207502311453E-3</v>
      </c>
      <c r="T99" s="99">
        <f t="shared" si="1"/>
        <v>1.8382664755594958E-2</v>
      </c>
      <c r="U99" s="99">
        <f>R99/'סכום נכסי הקרן'!$C$42</f>
        <v>1.4179540749711486E-3</v>
      </c>
    </row>
    <row r="100" spans="2:21">
      <c r="B100" s="93" t="s">
        <v>365</v>
      </c>
      <c r="C100" s="94">
        <v>7480312</v>
      </c>
      <c r="D100" s="96" t="s">
        <v>118</v>
      </c>
      <c r="E100" s="96" t="s">
        <v>247</v>
      </c>
      <c r="F100" s="94">
        <v>520029935</v>
      </c>
      <c r="G100" s="96" t="s">
        <v>249</v>
      </c>
      <c r="H100" s="95" t="s">
        <v>348</v>
      </c>
      <c r="I100" s="95" t="s">
        <v>129</v>
      </c>
      <c r="J100" s="105"/>
      <c r="K100" s="98">
        <v>4.3199999999983243</v>
      </c>
      <c r="L100" s="96" t="s">
        <v>131</v>
      </c>
      <c r="M100" s="97">
        <v>2E-3</v>
      </c>
      <c r="N100" s="97">
        <v>3.4499999999991274E-2</v>
      </c>
      <c r="O100" s="98">
        <v>30.490973000000004</v>
      </c>
      <c r="P100" s="106">
        <v>4700163</v>
      </c>
      <c r="Q100" s="98"/>
      <c r="R100" s="98">
        <v>1433.1254705450003</v>
      </c>
      <c r="S100" s="99">
        <v>2.6601791135927415E-3</v>
      </c>
      <c r="T100" s="99">
        <f t="shared" si="1"/>
        <v>9.3291984431558006E-3</v>
      </c>
      <c r="U100" s="99">
        <f>R100/'סכום נכסי הקרן'!$C$42</f>
        <v>7.1961139065330917E-4</v>
      </c>
    </row>
    <row r="101" spans="2:21">
      <c r="B101" s="93" t="s">
        <v>366</v>
      </c>
      <c r="C101" s="94">
        <v>1191246</v>
      </c>
      <c r="D101" s="96" t="s">
        <v>118</v>
      </c>
      <c r="E101" s="96" t="s">
        <v>247</v>
      </c>
      <c r="F101" s="94">
        <v>520029935</v>
      </c>
      <c r="G101" s="96" t="s">
        <v>249</v>
      </c>
      <c r="H101" s="95" t="s">
        <v>348</v>
      </c>
      <c r="I101" s="95" t="s">
        <v>129</v>
      </c>
      <c r="J101" s="105"/>
      <c r="K101" s="98">
        <v>4.9700000000011135</v>
      </c>
      <c r="L101" s="96" t="s">
        <v>131</v>
      </c>
      <c r="M101" s="97">
        <v>3.1699999999999999E-2</v>
      </c>
      <c r="N101" s="97">
        <v>3.6500000000008297E-2</v>
      </c>
      <c r="O101" s="98">
        <v>41.378280000000004</v>
      </c>
      <c r="P101" s="106">
        <v>5103222</v>
      </c>
      <c r="Q101" s="98"/>
      <c r="R101" s="98">
        <v>2111.6255530449998</v>
      </c>
      <c r="S101" s="99">
        <v>2.4498685612788632E-3</v>
      </c>
      <c r="T101" s="99">
        <f t="shared" si="1"/>
        <v>1.3746021703531534E-2</v>
      </c>
      <c r="U101" s="99">
        <f>R101/'סכום נכסי הקרן'!$C$42</f>
        <v>1.0603047897738563E-3</v>
      </c>
    </row>
    <row r="102" spans="2:21">
      <c r="B102" s="93" t="s">
        <v>367</v>
      </c>
      <c r="C102" s="94">
        <v>7670284</v>
      </c>
      <c r="D102" s="96" t="s">
        <v>118</v>
      </c>
      <c r="E102" s="96" t="s">
        <v>247</v>
      </c>
      <c r="F102" s="94">
        <v>520017450</v>
      </c>
      <c r="G102" s="96" t="s">
        <v>369</v>
      </c>
      <c r="H102" s="95" t="s">
        <v>345</v>
      </c>
      <c r="I102" s="95" t="s">
        <v>258</v>
      </c>
      <c r="J102" s="105"/>
      <c r="K102" s="98">
        <v>5.5299999999958196</v>
      </c>
      <c r="L102" s="96" t="s">
        <v>131</v>
      </c>
      <c r="M102" s="97">
        <v>4.4000000000000003E-3</v>
      </c>
      <c r="N102" s="97">
        <v>2.5799999999983964E-2</v>
      </c>
      <c r="O102" s="98">
        <v>355704.50047900004</v>
      </c>
      <c r="P102" s="106">
        <v>98.15</v>
      </c>
      <c r="Q102" s="98"/>
      <c r="R102" s="98">
        <v>349.12397028200002</v>
      </c>
      <c r="S102" s="99">
        <v>4.7000705870978528E-4</v>
      </c>
      <c r="T102" s="99">
        <f t="shared" si="1"/>
        <v>2.2726878190118208E-3</v>
      </c>
      <c r="U102" s="99">
        <f>R102/'סכום נכסי הקרן'!$C$42</f>
        <v>1.7530466866204919E-4</v>
      </c>
    </row>
    <row r="103" spans="2:21">
      <c r="B103" s="93" t="s">
        <v>370</v>
      </c>
      <c r="C103" s="94">
        <v>1126077</v>
      </c>
      <c r="D103" s="96" t="s">
        <v>118</v>
      </c>
      <c r="E103" s="96" t="s">
        <v>247</v>
      </c>
      <c r="F103" s="94">
        <v>513834200</v>
      </c>
      <c r="G103" s="96" t="s">
        <v>369</v>
      </c>
      <c r="H103" s="95" t="s">
        <v>345</v>
      </c>
      <c r="I103" s="95" t="s">
        <v>258</v>
      </c>
      <c r="J103" s="105"/>
      <c r="K103" s="98">
        <v>0.90999999999977799</v>
      </c>
      <c r="L103" s="96" t="s">
        <v>131</v>
      </c>
      <c r="M103" s="97">
        <v>3.85E-2</v>
      </c>
      <c r="N103" s="97">
        <v>2.4300000000022928E-2</v>
      </c>
      <c r="O103" s="98">
        <v>233289.28481400001</v>
      </c>
      <c r="P103" s="106">
        <v>115.9</v>
      </c>
      <c r="Q103" s="98"/>
      <c r="R103" s="98">
        <v>270.38228016600004</v>
      </c>
      <c r="S103" s="99">
        <v>9.3315713925600007E-4</v>
      </c>
      <c r="T103" s="99">
        <f t="shared" si="1"/>
        <v>1.7601040516168523E-3</v>
      </c>
      <c r="U103" s="99">
        <f>R103/'סכום נכסי הקרן'!$C$42</f>
        <v>1.3576631818864769E-4</v>
      </c>
    </row>
    <row r="104" spans="2:21">
      <c r="B104" s="93" t="s">
        <v>372</v>
      </c>
      <c r="C104" s="94">
        <v>6130223</v>
      </c>
      <c r="D104" s="96" t="s">
        <v>118</v>
      </c>
      <c r="E104" s="96" t="s">
        <v>247</v>
      </c>
      <c r="F104" s="94">
        <v>520017807</v>
      </c>
      <c r="G104" s="96" t="s">
        <v>261</v>
      </c>
      <c r="H104" s="95" t="s">
        <v>348</v>
      </c>
      <c r="I104" s="95" t="s">
        <v>129</v>
      </c>
      <c r="J104" s="105"/>
      <c r="K104" s="98">
        <v>4.3399999999997609</v>
      </c>
      <c r="L104" s="96" t="s">
        <v>131</v>
      </c>
      <c r="M104" s="97">
        <v>2.4E-2</v>
      </c>
      <c r="N104" s="97">
        <v>2.8099999999995087E-2</v>
      </c>
      <c r="O104" s="98">
        <v>680407.56122400018</v>
      </c>
      <c r="P104" s="106">
        <v>110.68</v>
      </c>
      <c r="Q104" s="98"/>
      <c r="R104" s="98">
        <v>753.07510677700009</v>
      </c>
      <c r="S104" s="99">
        <v>6.3132184110242329E-4</v>
      </c>
      <c r="T104" s="99">
        <f t="shared" si="1"/>
        <v>4.9022833367490361E-3</v>
      </c>
      <c r="U104" s="99">
        <f>R104/'סכום נכסי הקרן'!$C$42</f>
        <v>3.7813955302050433E-4</v>
      </c>
    </row>
    <row r="105" spans="2:21">
      <c r="B105" s="93" t="s">
        <v>373</v>
      </c>
      <c r="C105" s="94">
        <v>6130181</v>
      </c>
      <c r="D105" s="96" t="s">
        <v>118</v>
      </c>
      <c r="E105" s="96" t="s">
        <v>247</v>
      </c>
      <c r="F105" s="94">
        <v>520017807</v>
      </c>
      <c r="G105" s="96" t="s">
        <v>261</v>
      </c>
      <c r="H105" s="95" t="s">
        <v>348</v>
      </c>
      <c r="I105" s="95" t="s">
        <v>129</v>
      </c>
      <c r="J105" s="105"/>
      <c r="K105" s="98">
        <v>0.5</v>
      </c>
      <c r="L105" s="96" t="s">
        <v>131</v>
      </c>
      <c r="M105" s="97">
        <v>3.4799999999999998E-2</v>
      </c>
      <c r="N105" s="97">
        <v>3.2799999999145277E-2</v>
      </c>
      <c r="O105" s="98">
        <v>4253.6723460000012</v>
      </c>
      <c r="P105" s="106">
        <v>110.02</v>
      </c>
      <c r="Q105" s="98"/>
      <c r="R105" s="98">
        <v>4.679890330000001</v>
      </c>
      <c r="S105" s="99">
        <v>3.2666835394319661E-5</v>
      </c>
      <c r="T105" s="99">
        <f t="shared" si="1"/>
        <v>3.0464621889786566E-5</v>
      </c>
      <c r="U105" s="99">
        <f>R105/'סכום נכסי הקרן'!$C$42</f>
        <v>2.3499005897896563E-6</v>
      </c>
    </row>
    <row r="106" spans="2:21">
      <c r="B106" s="93" t="s">
        <v>374</v>
      </c>
      <c r="C106" s="94">
        <v>6130348</v>
      </c>
      <c r="D106" s="96" t="s">
        <v>118</v>
      </c>
      <c r="E106" s="96" t="s">
        <v>247</v>
      </c>
      <c r="F106" s="94">
        <v>520017807</v>
      </c>
      <c r="G106" s="96" t="s">
        <v>261</v>
      </c>
      <c r="H106" s="95" t="s">
        <v>348</v>
      </c>
      <c r="I106" s="95" t="s">
        <v>129</v>
      </c>
      <c r="J106" s="105"/>
      <c r="K106" s="98">
        <v>6.5200000000095102</v>
      </c>
      <c r="L106" s="96" t="s">
        <v>131</v>
      </c>
      <c r="M106" s="97">
        <v>1.4999999999999999E-2</v>
      </c>
      <c r="N106" s="97">
        <v>3.0000000000047083E-2</v>
      </c>
      <c r="O106" s="98">
        <v>437226.74415000004</v>
      </c>
      <c r="P106" s="106">
        <v>97.16</v>
      </c>
      <c r="Q106" s="98"/>
      <c r="R106" s="98">
        <v>424.80950637300009</v>
      </c>
      <c r="S106" s="99">
        <v>1.6702329899352846E-3</v>
      </c>
      <c r="T106" s="99">
        <f t="shared" si="1"/>
        <v>2.765376979857629E-3</v>
      </c>
      <c r="U106" s="99">
        <f>R106/'סכום נכסי הקרן'!$C$42</f>
        <v>2.1330844083565636E-4</v>
      </c>
    </row>
    <row r="107" spans="2:21">
      <c r="B107" s="93" t="s">
        <v>375</v>
      </c>
      <c r="C107" s="94">
        <v>1136050</v>
      </c>
      <c r="D107" s="96" t="s">
        <v>118</v>
      </c>
      <c r="E107" s="96" t="s">
        <v>247</v>
      </c>
      <c r="F107" s="94">
        <v>513754069</v>
      </c>
      <c r="G107" s="96" t="s">
        <v>369</v>
      </c>
      <c r="H107" s="95" t="s">
        <v>348</v>
      </c>
      <c r="I107" s="95" t="s">
        <v>129</v>
      </c>
      <c r="J107" s="105"/>
      <c r="K107" s="98">
        <v>2.0299999999983416</v>
      </c>
      <c r="L107" s="96" t="s">
        <v>131</v>
      </c>
      <c r="M107" s="97">
        <v>2.4799999999999999E-2</v>
      </c>
      <c r="N107" s="97">
        <v>2.3499999999964456E-2</v>
      </c>
      <c r="O107" s="98">
        <v>301132.54200900008</v>
      </c>
      <c r="P107" s="106">
        <v>112.11</v>
      </c>
      <c r="Q107" s="98"/>
      <c r="R107" s="98">
        <v>337.59970775200003</v>
      </c>
      <c r="S107" s="99">
        <v>7.1107992229055143E-4</v>
      </c>
      <c r="T107" s="99">
        <f t="shared" si="1"/>
        <v>2.1976684754420571E-3</v>
      </c>
      <c r="U107" s="99">
        <f>R107/'סכום נכסי הקרן'!$C$42</f>
        <v>1.6951802209417164E-4</v>
      </c>
    </row>
    <row r="108" spans="2:21">
      <c r="B108" s="93" t="s">
        <v>377</v>
      </c>
      <c r="C108" s="94">
        <v>1147602</v>
      </c>
      <c r="D108" s="96" t="s">
        <v>118</v>
      </c>
      <c r="E108" s="96" t="s">
        <v>247</v>
      </c>
      <c r="F108" s="94">
        <v>513257873</v>
      </c>
      <c r="G108" s="96" t="s">
        <v>261</v>
      </c>
      <c r="H108" s="95" t="s">
        <v>345</v>
      </c>
      <c r="I108" s="95" t="s">
        <v>258</v>
      </c>
      <c r="J108" s="105"/>
      <c r="K108" s="98">
        <v>2.4799999999964801</v>
      </c>
      <c r="L108" s="96" t="s">
        <v>131</v>
      </c>
      <c r="M108" s="97">
        <v>1.3999999999999999E-2</v>
      </c>
      <c r="N108" s="97">
        <v>2.9599999999951068E-2</v>
      </c>
      <c r="O108" s="98">
        <v>434489.11920000007</v>
      </c>
      <c r="P108" s="106">
        <v>107.24</v>
      </c>
      <c r="Q108" s="98"/>
      <c r="R108" s="98">
        <v>465.94613166800008</v>
      </c>
      <c r="S108" s="99">
        <v>4.8895917083052005E-4</v>
      </c>
      <c r="T108" s="99">
        <f t="shared" si="1"/>
        <v>3.0331635404529504E-3</v>
      </c>
      <c r="U108" s="99">
        <f>R108/'סכום נכסי הקרן'!$C$42</f>
        <v>2.3396426249519439E-4</v>
      </c>
    </row>
    <row r="109" spans="2:21">
      <c r="B109" s="93" t="s">
        <v>379</v>
      </c>
      <c r="C109" s="94">
        <v>2310399</v>
      </c>
      <c r="D109" s="96" t="s">
        <v>118</v>
      </c>
      <c r="E109" s="96" t="s">
        <v>247</v>
      </c>
      <c r="F109" s="94">
        <v>520032046</v>
      </c>
      <c r="G109" s="96" t="s">
        <v>249</v>
      </c>
      <c r="H109" s="95" t="s">
        <v>348</v>
      </c>
      <c r="I109" s="95" t="s">
        <v>129</v>
      </c>
      <c r="J109" s="105"/>
      <c r="K109" s="98">
        <v>2.9299999999991364</v>
      </c>
      <c r="L109" s="96" t="s">
        <v>131</v>
      </c>
      <c r="M109" s="97">
        <v>1.89E-2</v>
      </c>
      <c r="N109" s="97">
        <v>3.339999999999E-2</v>
      </c>
      <c r="O109" s="98">
        <v>20.775977999999999</v>
      </c>
      <c r="P109" s="106">
        <v>5300000</v>
      </c>
      <c r="Q109" s="98"/>
      <c r="R109" s="98">
        <v>1101.1268776150005</v>
      </c>
      <c r="S109" s="99">
        <v>2.5969972499999996E-3</v>
      </c>
      <c r="T109" s="99">
        <f t="shared" si="1"/>
        <v>7.1679914728305762E-3</v>
      </c>
      <c r="U109" s="99">
        <f>R109/'סכום נכסי הקרן'!$C$42</f>
        <v>5.5290584109494111E-4</v>
      </c>
    </row>
    <row r="110" spans="2:21">
      <c r="B110" s="93" t="s">
        <v>380</v>
      </c>
      <c r="C110" s="94">
        <v>1191675</v>
      </c>
      <c r="D110" s="96" t="s">
        <v>118</v>
      </c>
      <c r="E110" s="96" t="s">
        <v>247</v>
      </c>
      <c r="F110" s="94">
        <v>520032046</v>
      </c>
      <c r="G110" s="96" t="s">
        <v>249</v>
      </c>
      <c r="H110" s="95" t="s">
        <v>348</v>
      </c>
      <c r="I110" s="95" t="s">
        <v>129</v>
      </c>
      <c r="J110" s="105"/>
      <c r="K110" s="98">
        <v>4.6300000000008756</v>
      </c>
      <c r="L110" s="96" t="s">
        <v>131</v>
      </c>
      <c r="M110" s="97">
        <v>3.3099999999999997E-2</v>
      </c>
      <c r="N110" s="97">
        <v>3.5300000000008741E-2</v>
      </c>
      <c r="O110" s="98">
        <v>31.467900000000004</v>
      </c>
      <c r="P110" s="106">
        <v>5086667</v>
      </c>
      <c r="Q110" s="98"/>
      <c r="R110" s="98">
        <v>1600.6673070200002</v>
      </c>
      <c r="S110" s="99">
        <v>2.2430608026231379E-3</v>
      </c>
      <c r="T110" s="99">
        <f t="shared" si="1"/>
        <v>1.0419843381181799E-2</v>
      </c>
      <c r="U110" s="99">
        <f>R110/'סכום נכסי הקרן'!$C$42</f>
        <v>8.0373871684794767E-4</v>
      </c>
    </row>
    <row r="111" spans="2:21">
      <c r="B111" s="93" t="s">
        <v>381</v>
      </c>
      <c r="C111" s="94">
        <v>2310266</v>
      </c>
      <c r="D111" s="96" t="s">
        <v>118</v>
      </c>
      <c r="E111" s="96" t="s">
        <v>247</v>
      </c>
      <c r="F111" s="94">
        <v>520032046</v>
      </c>
      <c r="G111" s="96" t="s">
        <v>249</v>
      </c>
      <c r="H111" s="95" t="s">
        <v>348</v>
      </c>
      <c r="I111" s="95" t="s">
        <v>129</v>
      </c>
      <c r="J111" s="105"/>
      <c r="K111" s="98">
        <v>0.31000000000027644</v>
      </c>
      <c r="L111" s="96" t="s">
        <v>131</v>
      </c>
      <c r="M111" s="97">
        <v>1.8200000000000001E-2</v>
      </c>
      <c r="N111" s="97">
        <v>4.100000000000173E-2</v>
      </c>
      <c r="O111" s="98">
        <v>20.906235000000006</v>
      </c>
      <c r="P111" s="106">
        <v>5536999</v>
      </c>
      <c r="Q111" s="98"/>
      <c r="R111" s="98">
        <v>1157.5781095280001</v>
      </c>
      <c r="S111" s="99">
        <v>1.4711304623179231E-3</v>
      </c>
      <c r="T111" s="99">
        <f t="shared" si="1"/>
        <v>7.535471331154989E-3</v>
      </c>
      <c r="U111" s="99">
        <f>R111/'סכום נכסי הקרן'!$C$42</f>
        <v>5.8125154447955668E-4</v>
      </c>
    </row>
    <row r="112" spans="2:21">
      <c r="B112" s="93" t="s">
        <v>382</v>
      </c>
      <c r="C112" s="94">
        <v>2310290</v>
      </c>
      <c r="D112" s="96" t="s">
        <v>118</v>
      </c>
      <c r="E112" s="96" t="s">
        <v>247</v>
      </c>
      <c r="F112" s="94">
        <v>520032046</v>
      </c>
      <c r="G112" s="96" t="s">
        <v>249</v>
      </c>
      <c r="H112" s="95" t="s">
        <v>348</v>
      </c>
      <c r="I112" s="95" t="s">
        <v>129</v>
      </c>
      <c r="J112" s="105"/>
      <c r="K112" s="98">
        <v>1.4699999999999696</v>
      </c>
      <c r="L112" s="96" t="s">
        <v>131</v>
      </c>
      <c r="M112" s="97">
        <v>1.89E-2</v>
      </c>
      <c r="N112" s="97">
        <v>3.2500000000007551E-2</v>
      </c>
      <c r="O112" s="98">
        <v>55.272352000000012</v>
      </c>
      <c r="P112" s="106">
        <v>5388408</v>
      </c>
      <c r="Q112" s="98"/>
      <c r="R112" s="98">
        <v>2978.299692947</v>
      </c>
      <c r="S112" s="99">
        <v>2.5356616203321409E-3</v>
      </c>
      <c r="T112" s="99">
        <f t="shared" si="1"/>
        <v>1.9387799205136027E-2</v>
      </c>
      <c r="U112" s="99">
        <f>R112/'סכום נכסי הקרן'!$C$42</f>
        <v>1.495485516009198E-3</v>
      </c>
    </row>
    <row r="113" spans="2:21">
      <c r="B113" s="93" t="s">
        <v>383</v>
      </c>
      <c r="C113" s="94">
        <v>1132927</v>
      </c>
      <c r="D113" s="96" t="s">
        <v>118</v>
      </c>
      <c r="E113" s="96" t="s">
        <v>247</v>
      </c>
      <c r="F113" s="94">
        <v>513992529</v>
      </c>
      <c r="G113" s="96" t="s">
        <v>261</v>
      </c>
      <c r="H113" s="95" t="s">
        <v>348</v>
      </c>
      <c r="I113" s="95" t="s">
        <v>129</v>
      </c>
      <c r="J113" s="105"/>
      <c r="K113" s="98">
        <v>1.0299999999944964</v>
      </c>
      <c r="L113" s="96" t="s">
        <v>131</v>
      </c>
      <c r="M113" s="97">
        <v>2.75E-2</v>
      </c>
      <c r="N113" s="97">
        <v>2.6000000000107385E-2</v>
      </c>
      <c r="O113" s="98">
        <v>66645.961535000024</v>
      </c>
      <c r="P113" s="106">
        <v>111.78</v>
      </c>
      <c r="Q113" s="98"/>
      <c r="R113" s="98">
        <v>74.49685674700001</v>
      </c>
      <c r="S113" s="99">
        <v>2.4104949615323911E-4</v>
      </c>
      <c r="T113" s="99">
        <f t="shared" si="1"/>
        <v>4.8495123020862545E-4</v>
      </c>
      <c r="U113" s="99">
        <f>R113/'סכום נכסי הקרן'!$C$42</f>
        <v>3.7406903850939345E-5</v>
      </c>
    </row>
    <row r="114" spans="2:21">
      <c r="B114" s="93" t="s">
        <v>384</v>
      </c>
      <c r="C114" s="94">
        <v>1138973</v>
      </c>
      <c r="D114" s="96" t="s">
        <v>118</v>
      </c>
      <c r="E114" s="96" t="s">
        <v>247</v>
      </c>
      <c r="F114" s="94">
        <v>513992529</v>
      </c>
      <c r="G114" s="96" t="s">
        <v>261</v>
      </c>
      <c r="H114" s="95" t="s">
        <v>348</v>
      </c>
      <c r="I114" s="95" t="s">
        <v>129</v>
      </c>
      <c r="J114" s="105"/>
      <c r="K114" s="98">
        <v>4.0899999999959293</v>
      </c>
      <c r="L114" s="96" t="s">
        <v>131</v>
      </c>
      <c r="M114" s="97">
        <v>1.9599999999999999E-2</v>
      </c>
      <c r="N114" s="97">
        <v>2.8499999999968263E-2</v>
      </c>
      <c r="O114" s="98">
        <v>497299.43217500008</v>
      </c>
      <c r="P114" s="106">
        <v>107.72</v>
      </c>
      <c r="Q114" s="98"/>
      <c r="R114" s="98">
        <v>535.69096910200017</v>
      </c>
      <c r="S114" s="99">
        <v>4.7314916404166189E-4</v>
      </c>
      <c r="T114" s="99">
        <f t="shared" si="1"/>
        <v>3.4871806116588571E-3</v>
      </c>
      <c r="U114" s="99">
        <f>R114/'סכום נכסי הקרן'!$C$42</f>
        <v>2.6898504782649094E-4</v>
      </c>
    </row>
    <row r="115" spans="2:21">
      <c r="B115" s="93" t="s">
        <v>385</v>
      </c>
      <c r="C115" s="94">
        <v>1167147</v>
      </c>
      <c r="D115" s="96" t="s">
        <v>118</v>
      </c>
      <c r="E115" s="96" t="s">
        <v>247</v>
      </c>
      <c r="F115" s="94">
        <v>513992529</v>
      </c>
      <c r="G115" s="96" t="s">
        <v>261</v>
      </c>
      <c r="H115" s="95" t="s">
        <v>348</v>
      </c>
      <c r="I115" s="95" t="s">
        <v>129</v>
      </c>
      <c r="J115" s="105"/>
      <c r="K115" s="98">
        <v>6.2900000000024079</v>
      </c>
      <c r="L115" s="96" t="s">
        <v>131</v>
      </c>
      <c r="M115" s="97">
        <v>1.5800000000000002E-2</v>
      </c>
      <c r="N115" s="97">
        <v>2.980000000000773E-2</v>
      </c>
      <c r="O115" s="98">
        <v>1118353.2266840001</v>
      </c>
      <c r="P115" s="106">
        <v>101.77</v>
      </c>
      <c r="Q115" s="98"/>
      <c r="R115" s="98">
        <v>1138.1480290940001</v>
      </c>
      <c r="S115" s="99">
        <v>9.4189026616156243E-4</v>
      </c>
      <c r="T115" s="99">
        <f t="shared" si="1"/>
        <v>7.4089875864579305E-3</v>
      </c>
      <c r="U115" s="99">
        <f>R115/'סכום נכסי הקרן'!$C$42</f>
        <v>5.7149517109216636E-4</v>
      </c>
    </row>
    <row r="116" spans="2:21">
      <c r="B116" s="93" t="s">
        <v>386</v>
      </c>
      <c r="C116" s="94">
        <v>1135417</v>
      </c>
      <c r="D116" s="96" t="s">
        <v>118</v>
      </c>
      <c r="E116" s="96" t="s">
        <v>247</v>
      </c>
      <c r="F116" s="94">
        <v>514290345</v>
      </c>
      <c r="G116" s="96" t="s">
        <v>369</v>
      </c>
      <c r="H116" s="95" t="s">
        <v>348</v>
      </c>
      <c r="I116" s="95" t="s">
        <v>129</v>
      </c>
      <c r="J116" s="105"/>
      <c r="K116" s="98">
        <v>3.2300000000001128</v>
      </c>
      <c r="L116" s="96" t="s">
        <v>131</v>
      </c>
      <c r="M116" s="97">
        <v>2.2499999999999999E-2</v>
      </c>
      <c r="N116" s="97">
        <v>2.1399999999964118E-2</v>
      </c>
      <c r="O116" s="98">
        <v>158239.71058000004</v>
      </c>
      <c r="P116" s="106">
        <v>112.72</v>
      </c>
      <c r="Q116" s="98"/>
      <c r="R116" s="98">
        <v>178.36780292600002</v>
      </c>
      <c r="S116" s="99">
        <v>3.8678433100664689E-4</v>
      </c>
      <c r="T116" s="99">
        <f t="shared" si="1"/>
        <v>1.1611185925915824E-3</v>
      </c>
      <c r="U116" s="99">
        <f>R116/'סכום נכסי הקרן'!$C$42</f>
        <v>8.9563339253570179E-5</v>
      </c>
    </row>
    <row r="117" spans="2:21">
      <c r="B117" s="93" t="s">
        <v>387</v>
      </c>
      <c r="C117" s="94">
        <v>1140607</v>
      </c>
      <c r="D117" s="96" t="s">
        <v>118</v>
      </c>
      <c r="E117" s="96" t="s">
        <v>247</v>
      </c>
      <c r="F117" s="94">
        <v>513765859</v>
      </c>
      <c r="G117" s="96" t="s">
        <v>261</v>
      </c>
      <c r="H117" s="95" t="s">
        <v>345</v>
      </c>
      <c r="I117" s="95" t="s">
        <v>258</v>
      </c>
      <c r="J117" s="105"/>
      <c r="K117" s="98">
        <v>2.4299999999997617</v>
      </c>
      <c r="L117" s="96" t="s">
        <v>131</v>
      </c>
      <c r="M117" s="97">
        <v>2.1499999999999998E-2</v>
      </c>
      <c r="N117" s="97">
        <v>2.9500000000002032E-2</v>
      </c>
      <c r="O117" s="98">
        <v>1564430.4330670002</v>
      </c>
      <c r="P117" s="106">
        <v>110.12</v>
      </c>
      <c r="Q117" s="98"/>
      <c r="R117" s="98">
        <v>1722.7506935870006</v>
      </c>
      <c r="S117" s="99">
        <v>7.9765006433847531E-4</v>
      </c>
      <c r="T117" s="99">
        <f t="shared" si="1"/>
        <v>1.1214568032515309E-2</v>
      </c>
      <c r="U117" s="99">
        <f>R117/'סכום נכסי הקרן'!$C$42</f>
        <v>8.6504011535685512E-4</v>
      </c>
    </row>
    <row r="118" spans="2:21">
      <c r="B118" s="93" t="s">
        <v>388</v>
      </c>
      <c r="C118" s="94">
        <v>1174556</v>
      </c>
      <c r="D118" s="96" t="s">
        <v>118</v>
      </c>
      <c r="E118" s="96" t="s">
        <v>247</v>
      </c>
      <c r="F118" s="94">
        <v>513765859</v>
      </c>
      <c r="G118" s="96" t="s">
        <v>261</v>
      </c>
      <c r="H118" s="95" t="s">
        <v>345</v>
      </c>
      <c r="I118" s="95" t="s">
        <v>258</v>
      </c>
      <c r="J118" s="105"/>
      <c r="K118" s="98">
        <v>7.4599999999968052</v>
      </c>
      <c r="L118" s="96" t="s">
        <v>131</v>
      </c>
      <c r="M118" s="97">
        <v>1.15E-2</v>
      </c>
      <c r="N118" s="97">
        <v>3.5199999999992487E-2</v>
      </c>
      <c r="O118" s="98">
        <v>803923.3520800001</v>
      </c>
      <c r="P118" s="106">
        <v>92.66</v>
      </c>
      <c r="Q118" s="98"/>
      <c r="R118" s="98">
        <v>744.91537715300012</v>
      </c>
      <c r="S118" s="99">
        <v>1.7485638676917842E-3</v>
      </c>
      <c r="T118" s="99">
        <f t="shared" si="1"/>
        <v>4.8491660497637984E-3</v>
      </c>
      <c r="U118" s="99">
        <f>R118/'סכום נכסי הקרן'!$C$42</f>
        <v>3.7404233020033587E-4</v>
      </c>
    </row>
    <row r="119" spans="2:21">
      <c r="B119" s="93" t="s">
        <v>389</v>
      </c>
      <c r="C119" s="94">
        <v>1158732</v>
      </c>
      <c r="D119" s="96" t="s">
        <v>118</v>
      </c>
      <c r="E119" s="96" t="s">
        <v>247</v>
      </c>
      <c r="F119" s="94">
        <v>512025891</v>
      </c>
      <c r="G119" s="96" t="s">
        <v>127</v>
      </c>
      <c r="H119" s="95" t="s">
        <v>391</v>
      </c>
      <c r="I119" s="95" t="s">
        <v>258</v>
      </c>
      <c r="J119" s="105"/>
      <c r="K119" s="98">
        <v>1.74999999999415</v>
      </c>
      <c r="L119" s="96" t="s">
        <v>131</v>
      </c>
      <c r="M119" s="97">
        <v>1.8500000000000003E-2</v>
      </c>
      <c r="N119" s="97">
        <v>3.7699999999978945E-2</v>
      </c>
      <c r="O119" s="98">
        <v>80859.061480000018</v>
      </c>
      <c r="P119" s="106">
        <v>105.7</v>
      </c>
      <c r="Q119" s="98"/>
      <c r="R119" s="98">
        <v>85.468031334000003</v>
      </c>
      <c r="S119" s="99">
        <v>9.7423812185510664E-5</v>
      </c>
      <c r="T119" s="99">
        <f t="shared" si="1"/>
        <v>5.5637014430950146E-4</v>
      </c>
      <c r="U119" s="99">
        <f>R119/'סכום נכסי הקרן'!$C$42</f>
        <v>4.2915829875852531E-5</v>
      </c>
    </row>
    <row r="120" spans="2:21">
      <c r="B120" s="93" t="s">
        <v>392</v>
      </c>
      <c r="C120" s="94">
        <v>1191824</v>
      </c>
      <c r="D120" s="96" t="s">
        <v>118</v>
      </c>
      <c r="E120" s="96" t="s">
        <v>247</v>
      </c>
      <c r="F120" s="94">
        <v>512025891</v>
      </c>
      <c r="G120" s="96" t="s">
        <v>127</v>
      </c>
      <c r="H120" s="95" t="s">
        <v>391</v>
      </c>
      <c r="I120" s="95" t="s">
        <v>258</v>
      </c>
      <c r="J120" s="105"/>
      <c r="K120" s="98">
        <v>2.370000000001383</v>
      </c>
      <c r="L120" s="96" t="s">
        <v>131</v>
      </c>
      <c r="M120" s="97">
        <v>3.2000000000000001E-2</v>
      </c>
      <c r="N120" s="97">
        <v>3.7900000000014741E-2</v>
      </c>
      <c r="O120" s="98">
        <v>647343.1772550001</v>
      </c>
      <c r="P120" s="106">
        <v>101.66</v>
      </c>
      <c r="Q120" s="98"/>
      <c r="R120" s="98">
        <v>658.08907935700006</v>
      </c>
      <c r="S120" s="99">
        <v>1.7805333741923775E-3</v>
      </c>
      <c r="T120" s="99">
        <f t="shared" si="1"/>
        <v>4.2839540157362513E-3</v>
      </c>
      <c r="U120" s="99">
        <f>R120/'סכום נכסי הקרן'!$C$42</f>
        <v>3.3044447768397722E-4</v>
      </c>
    </row>
    <row r="121" spans="2:21">
      <c r="B121" s="93" t="s">
        <v>393</v>
      </c>
      <c r="C121" s="94">
        <v>1155357</v>
      </c>
      <c r="D121" s="96" t="s">
        <v>118</v>
      </c>
      <c r="E121" s="96" t="s">
        <v>247</v>
      </c>
      <c r="F121" s="94">
        <v>510454333</v>
      </c>
      <c r="G121" s="96" t="s">
        <v>127</v>
      </c>
      <c r="H121" s="95" t="s">
        <v>391</v>
      </c>
      <c r="I121" s="95" t="s">
        <v>258</v>
      </c>
      <c r="J121" s="105"/>
      <c r="K121" s="98">
        <v>0.75000000000269007</v>
      </c>
      <c r="L121" s="96" t="s">
        <v>131</v>
      </c>
      <c r="M121" s="97">
        <v>3.15E-2</v>
      </c>
      <c r="N121" s="97">
        <v>2.9700000000083566E-2</v>
      </c>
      <c r="O121" s="98">
        <v>250586.91317700007</v>
      </c>
      <c r="P121" s="106">
        <v>111.26</v>
      </c>
      <c r="Q121" s="98"/>
      <c r="R121" s="98">
        <v>278.80300941100006</v>
      </c>
      <c r="S121" s="99">
        <v>1.8480818967015773E-3</v>
      </c>
      <c r="T121" s="99">
        <f t="shared" si="1"/>
        <v>1.8149203644780114E-3</v>
      </c>
      <c r="U121" s="99">
        <f>R121/'סכום נכסי הקרן'!$C$42</f>
        <v>1.3999459603790331E-4</v>
      </c>
    </row>
    <row r="122" spans="2:21">
      <c r="B122" s="93" t="s">
        <v>395</v>
      </c>
      <c r="C122" s="94">
        <v>1184779</v>
      </c>
      <c r="D122" s="96" t="s">
        <v>118</v>
      </c>
      <c r="E122" s="96" t="s">
        <v>247</v>
      </c>
      <c r="F122" s="94">
        <v>510454333</v>
      </c>
      <c r="G122" s="96" t="s">
        <v>127</v>
      </c>
      <c r="H122" s="95" t="s">
        <v>391</v>
      </c>
      <c r="I122" s="95" t="s">
        <v>258</v>
      </c>
      <c r="J122" s="105"/>
      <c r="K122" s="98">
        <v>3.0800000000008492</v>
      </c>
      <c r="L122" s="96" t="s">
        <v>131</v>
      </c>
      <c r="M122" s="97">
        <v>0.01</v>
      </c>
      <c r="N122" s="97">
        <v>3.5100000000014321E-2</v>
      </c>
      <c r="O122" s="98">
        <v>568157.60349900019</v>
      </c>
      <c r="P122" s="106">
        <v>99.47</v>
      </c>
      <c r="Q122" s="98"/>
      <c r="R122" s="98">
        <v>565.14637776900008</v>
      </c>
      <c r="S122" s="99">
        <v>1.5385883671087985E-3</v>
      </c>
      <c r="T122" s="99">
        <f t="shared" si="1"/>
        <v>3.6789261066113629E-3</v>
      </c>
      <c r="U122" s="99">
        <f>R122/'סכום נכסי הקרן'!$C$42</f>
        <v>2.8377541198425064E-4</v>
      </c>
    </row>
    <row r="123" spans="2:21">
      <c r="B123" s="93" t="s">
        <v>396</v>
      </c>
      <c r="C123" s="94">
        <v>1192442</v>
      </c>
      <c r="D123" s="96" t="s">
        <v>118</v>
      </c>
      <c r="E123" s="96" t="s">
        <v>247</v>
      </c>
      <c r="F123" s="94">
        <v>510454333</v>
      </c>
      <c r="G123" s="96" t="s">
        <v>127</v>
      </c>
      <c r="H123" s="95" t="s">
        <v>391</v>
      </c>
      <c r="I123" s="95" t="s">
        <v>258</v>
      </c>
      <c r="J123" s="105"/>
      <c r="K123" s="98">
        <v>3.4499999999968356</v>
      </c>
      <c r="L123" s="96" t="s">
        <v>131</v>
      </c>
      <c r="M123" s="97">
        <v>3.2300000000000002E-2</v>
      </c>
      <c r="N123" s="97">
        <v>3.8499999999965347E-2</v>
      </c>
      <c r="O123" s="98">
        <v>651260.46160000004</v>
      </c>
      <c r="P123" s="106">
        <v>101.9</v>
      </c>
      <c r="Q123" s="98"/>
      <c r="R123" s="98">
        <v>663.63446365800007</v>
      </c>
      <c r="S123" s="99">
        <v>1.3858964538644876E-3</v>
      </c>
      <c r="T123" s="99">
        <f t="shared" si="1"/>
        <v>4.3200527325973201E-3</v>
      </c>
      <c r="U123" s="99">
        <f>R123/'סכום נכסי הקרן'!$C$42</f>
        <v>3.3322896640500466E-4</v>
      </c>
    </row>
    <row r="124" spans="2:21">
      <c r="B124" s="93" t="s">
        <v>397</v>
      </c>
      <c r="C124" s="94">
        <v>1139849</v>
      </c>
      <c r="D124" s="96" t="s">
        <v>118</v>
      </c>
      <c r="E124" s="96" t="s">
        <v>247</v>
      </c>
      <c r="F124" s="94">
        <v>520044520</v>
      </c>
      <c r="G124" s="96" t="s">
        <v>261</v>
      </c>
      <c r="H124" s="95" t="s">
        <v>398</v>
      </c>
      <c r="I124" s="95" t="s">
        <v>129</v>
      </c>
      <c r="J124" s="105"/>
      <c r="K124" s="98">
        <v>2.2399999999984046</v>
      </c>
      <c r="L124" s="96" t="s">
        <v>131</v>
      </c>
      <c r="M124" s="97">
        <v>2.5000000000000001E-2</v>
      </c>
      <c r="N124" s="97">
        <v>3.1499999999947834E-2</v>
      </c>
      <c r="O124" s="98">
        <v>295620.30944100005</v>
      </c>
      <c r="P124" s="106">
        <v>110.23</v>
      </c>
      <c r="Q124" s="98"/>
      <c r="R124" s="98">
        <v>325.86226739799997</v>
      </c>
      <c r="S124" s="99">
        <v>8.3115522535499777E-4</v>
      </c>
      <c r="T124" s="99">
        <f t="shared" si="1"/>
        <v>2.1212614109332325E-3</v>
      </c>
      <c r="U124" s="99">
        <f>R124/'סכום נכסי הקרן'!$C$42</f>
        <v>1.6362433312593343E-4</v>
      </c>
    </row>
    <row r="125" spans="2:21">
      <c r="B125" s="93" t="s">
        <v>399</v>
      </c>
      <c r="C125" s="94">
        <v>1142629</v>
      </c>
      <c r="D125" s="96" t="s">
        <v>118</v>
      </c>
      <c r="E125" s="96" t="s">
        <v>247</v>
      </c>
      <c r="F125" s="94">
        <v>520044520</v>
      </c>
      <c r="G125" s="96" t="s">
        <v>261</v>
      </c>
      <c r="H125" s="95" t="s">
        <v>398</v>
      </c>
      <c r="I125" s="95" t="s">
        <v>129</v>
      </c>
      <c r="J125" s="105"/>
      <c r="K125" s="98">
        <v>5.2500000000070415</v>
      </c>
      <c r="L125" s="96" t="s">
        <v>131</v>
      </c>
      <c r="M125" s="97">
        <v>1.9E-2</v>
      </c>
      <c r="N125" s="97">
        <v>3.5600000000056337E-2</v>
      </c>
      <c r="O125" s="98">
        <v>348159.23132600001</v>
      </c>
      <c r="P125" s="106">
        <v>101.98</v>
      </c>
      <c r="Q125" s="98"/>
      <c r="R125" s="98">
        <v>355.05278325000006</v>
      </c>
      <c r="S125" s="99">
        <v>1.158448675835605E-3</v>
      </c>
      <c r="T125" s="99">
        <f t="shared" si="1"/>
        <v>2.3112825365349098E-3</v>
      </c>
      <c r="U125" s="99">
        <f>R125/'סכום נכסי הקרן'!$C$42</f>
        <v>1.7828168737570266E-4</v>
      </c>
    </row>
    <row r="126" spans="2:21">
      <c r="B126" s="93" t="s">
        <v>400</v>
      </c>
      <c r="C126" s="94">
        <v>1183151</v>
      </c>
      <c r="D126" s="96" t="s">
        <v>118</v>
      </c>
      <c r="E126" s="96" t="s">
        <v>247</v>
      </c>
      <c r="F126" s="94">
        <v>520044520</v>
      </c>
      <c r="G126" s="96" t="s">
        <v>261</v>
      </c>
      <c r="H126" s="95" t="s">
        <v>398</v>
      </c>
      <c r="I126" s="95" t="s">
        <v>129</v>
      </c>
      <c r="J126" s="105"/>
      <c r="K126" s="98">
        <v>7.0299999999878517</v>
      </c>
      <c r="L126" s="96" t="s">
        <v>131</v>
      </c>
      <c r="M126" s="97">
        <v>3.9000000000000003E-3</v>
      </c>
      <c r="N126" s="97">
        <v>3.8199999999938755E-2</v>
      </c>
      <c r="O126" s="98">
        <v>360609.49453900009</v>
      </c>
      <c r="P126" s="106">
        <v>84.23</v>
      </c>
      <c r="Q126" s="98"/>
      <c r="R126" s="98">
        <v>303.74137782300005</v>
      </c>
      <c r="S126" s="99">
        <v>1.5345084874000003E-3</v>
      </c>
      <c r="T126" s="99">
        <f t="shared" si="1"/>
        <v>1.9772613405794272E-3</v>
      </c>
      <c r="U126" s="99">
        <f>R126/'סכום נכסי הקרן'!$C$42</f>
        <v>1.5251683107065256E-4</v>
      </c>
    </row>
    <row r="127" spans="2:21">
      <c r="B127" s="93" t="s">
        <v>401</v>
      </c>
      <c r="C127" s="94">
        <v>1177526</v>
      </c>
      <c r="D127" s="96" t="s">
        <v>118</v>
      </c>
      <c r="E127" s="96" t="s">
        <v>247</v>
      </c>
      <c r="F127" s="94">
        <v>515846558</v>
      </c>
      <c r="G127" s="96" t="s">
        <v>403</v>
      </c>
      <c r="H127" s="95" t="s">
        <v>391</v>
      </c>
      <c r="I127" s="95" t="s">
        <v>258</v>
      </c>
      <c r="J127" s="105"/>
      <c r="K127" s="98">
        <v>4.6699999999844204</v>
      </c>
      <c r="L127" s="96" t="s">
        <v>131</v>
      </c>
      <c r="M127" s="97">
        <v>7.4999999999999997E-3</v>
      </c>
      <c r="N127" s="97">
        <v>4.1099999999864627E-2</v>
      </c>
      <c r="O127" s="98">
        <v>210045.09074200003</v>
      </c>
      <c r="P127" s="106">
        <v>93.2</v>
      </c>
      <c r="Q127" s="98"/>
      <c r="R127" s="98">
        <v>195.762022215</v>
      </c>
      <c r="S127" s="99">
        <v>4.2974639386575018E-4</v>
      </c>
      <c r="T127" s="99">
        <f t="shared" si="1"/>
        <v>1.2743495181776988E-3</v>
      </c>
      <c r="U127" s="99">
        <f>R127/'סכום נכסי הקרן'!$C$42</f>
        <v>9.8297451227119713E-5</v>
      </c>
    </row>
    <row r="128" spans="2:21">
      <c r="B128" s="93" t="s">
        <v>404</v>
      </c>
      <c r="C128" s="94">
        <v>1184555</v>
      </c>
      <c r="D128" s="96" t="s">
        <v>118</v>
      </c>
      <c r="E128" s="96" t="s">
        <v>247</v>
      </c>
      <c r="F128" s="94">
        <v>515846558</v>
      </c>
      <c r="G128" s="96" t="s">
        <v>403</v>
      </c>
      <c r="H128" s="95" t="s">
        <v>391</v>
      </c>
      <c r="I128" s="95" t="s">
        <v>258</v>
      </c>
      <c r="J128" s="105"/>
      <c r="K128" s="98">
        <v>5.32000000000395</v>
      </c>
      <c r="L128" s="96" t="s">
        <v>131</v>
      </c>
      <c r="M128" s="97">
        <v>7.4999999999999997E-3</v>
      </c>
      <c r="N128" s="97">
        <v>4.310000000003282E-2</v>
      </c>
      <c r="O128" s="98">
        <v>1161082.0511690003</v>
      </c>
      <c r="P128" s="106">
        <v>88.98</v>
      </c>
      <c r="Q128" s="98"/>
      <c r="R128" s="98">
        <v>1033.1307712310002</v>
      </c>
      <c r="S128" s="99">
        <v>1.3380236346370367E-3</v>
      </c>
      <c r="T128" s="99">
        <f t="shared" si="1"/>
        <v>6.7253580936491733E-3</v>
      </c>
      <c r="U128" s="99">
        <f>R128/'סכום נכסי הקרן'!$C$42</f>
        <v>5.1876314132463211E-4</v>
      </c>
    </row>
    <row r="129" spans="2:21">
      <c r="B129" s="93" t="s">
        <v>405</v>
      </c>
      <c r="C129" s="94">
        <v>1130632</v>
      </c>
      <c r="D129" s="96" t="s">
        <v>118</v>
      </c>
      <c r="E129" s="96" t="s">
        <v>247</v>
      </c>
      <c r="F129" s="94">
        <v>513257873</v>
      </c>
      <c r="G129" s="96" t="s">
        <v>261</v>
      </c>
      <c r="H129" s="95" t="s">
        <v>391</v>
      </c>
      <c r="I129" s="95" t="s">
        <v>258</v>
      </c>
      <c r="J129" s="105"/>
      <c r="K129" s="98">
        <v>0.85000000013237476</v>
      </c>
      <c r="L129" s="96" t="s">
        <v>131</v>
      </c>
      <c r="M129" s="97">
        <v>3.4500000000000003E-2</v>
      </c>
      <c r="N129" s="97">
        <v>3.1200000000529506E-2</v>
      </c>
      <c r="O129" s="98">
        <v>3407.4440310000005</v>
      </c>
      <c r="P129" s="106">
        <v>110.85</v>
      </c>
      <c r="Q129" s="98"/>
      <c r="R129" s="98">
        <v>3.7771515900000008</v>
      </c>
      <c r="S129" s="99">
        <v>2.6365207498364966E-5</v>
      </c>
      <c r="T129" s="99">
        <f t="shared" si="1"/>
        <v>2.4588075124776726E-5</v>
      </c>
      <c r="U129" s="99">
        <f>R129/'סכום נכסי הקרן'!$C$42</f>
        <v>1.8966108440976944E-6</v>
      </c>
    </row>
    <row r="130" spans="2:21">
      <c r="B130" s="93" t="s">
        <v>406</v>
      </c>
      <c r="C130" s="94">
        <v>1138668</v>
      </c>
      <c r="D130" s="96" t="s">
        <v>118</v>
      </c>
      <c r="E130" s="96" t="s">
        <v>247</v>
      </c>
      <c r="F130" s="94">
        <v>513257873</v>
      </c>
      <c r="G130" s="96" t="s">
        <v>261</v>
      </c>
      <c r="H130" s="95" t="s">
        <v>391</v>
      </c>
      <c r="I130" s="95" t="s">
        <v>258</v>
      </c>
      <c r="J130" s="105"/>
      <c r="K130" s="98">
        <v>1.9599999999930013</v>
      </c>
      <c r="L130" s="96" t="s">
        <v>131</v>
      </c>
      <c r="M130" s="97">
        <v>2.0499999999999997E-2</v>
      </c>
      <c r="N130" s="97">
        <v>3.37999999999491E-2</v>
      </c>
      <c r="O130" s="98">
        <v>57628.434226000005</v>
      </c>
      <c r="P130" s="106">
        <v>109.1</v>
      </c>
      <c r="Q130" s="98"/>
      <c r="R130" s="98">
        <v>62.872623014000013</v>
      </c>
      <c r="S130" s="99">
        <v>1.5575395618770552E-4</v>
      </c>
      <c r="T130" s="99">
        <f t="shared" si="1"/>
        <v>4.0928110538449372E-4</v>
      </c>
      <c r="U130" s="99">
        <f>R130/'סכום נכסי הקרן'!$C$42</f>
        <v>3.1570059015084077E-5</v>
      </c>
    </row>
    <row r="131" spans="2:21">
      <c r="B131" s="93" t="s">
        <v>407</v>
      </c>
      <c r="C131" s="94">
        <v>1141696</v>
      </c>
      <c r="D131" s="96" t="s">
        <v>118</v>
      </c>
      <c r="E131" s="96" t="s">
        <v>247</v>
      </c>
      <c r="F131" s="94">
        <v>513257873</v>
      </c>
      <c r="G131" s="96" t="s">
        <v>261</v>
      </c>
      <c r="H131" s="95" t="s">
        <v>391</v>
      </c>
      <c r="I131" s="95" t="s">
        <v>258</v>
      </c>
      <c r="J131" s="105"/>
      <c r="K131" s="98">
        <v>2.4299999999972175</v>
      </c>
      <c r="L131" s="96" t="s">
        <v>131</v>
      </c>
      <c r="M131" s="97">
        <v>2.0499999999999997E-2</v>
      </c>
      <c r="N131" s="97">
        <v>3.64999999999851E-2</v>
      </c>
      <c r="O131" s="98">
        <v>370959.13247700006</v>
      </c>
      <c r="P131" s="106">
        <v>108.48</v>
      </c>
      <c r="Q131" s="98"/>
      <c r="R131" s="98">
        <v>402.41647928399999</v>
      </c>
      <c r="S131" s="99">
        <v>4.8422516716772142E-4</v>
      </c>
      <c r="T131" s="99">
        <f t="shared" si="1"/>
        <v>2.6196053794290916E-3</v>
      </c>
      <c r="U131" s="99">
        <f>R131/'סכום נכסי הקרן'!$C$42</f>
        <v>2.0206429111140054E-4</v>
      </c>
    </row>
    <row r="132" spans="2:21">
      <c r="B132" s="93" t="s">
        <v>408</v>
      </c>
      <c r="C132" s="94">
        <v>1165141</v>
      </c>
      <c r="D132" s="96" t="s">
        <v>118</v>
      </c>
      <c r="E132" s="96" t="s">
        <v>247</v>
      </c>
      <c r="F132" s="94">
        <v>513257873</v>
      </c>
      <c r="G132" s="96" t="s">
        <v>261</v>
      </c>
      <c r="H132" s="95" t="s">
        <v>391</v>
      </c>
      <c r="I132" s="95" t="s">
        <v>258</v>
      </c>
      <c r="J132" s="105"/>
      <c r="K132" s="98">
        <v>5.4999999999956595</v>
      </c>
      <c r="L132" s="96" t="s">
        <v>131</v>
      </c>
      <c r="M132" s="97">
        <v>8.3999999999999995E-3</v>
      </c>
      <c r="N132" s="97">
        <v>3.8299999999965785E-2</v>
      </c>
      <c r="O132" s="98">
        <v>612142.16802200011</v>
      </c>
      <c r="P132" s="106">
        <v>94.09</v>
      </c>
      <c r="Q132" s="98"/>
      <c r="R132" s="98">
        <v>575.96454535900011</v>
      </c>
      <c r="S132" s="99">
        <v>9.0386565914465813E-4</v>
      </c>
      <c r="T132" s="99">
        <f t="shared" si="1"/>
        <v>3.7493489930318005E-3</v>
      </c>
      <c r="U132" s="99">
        <f>R132/'סכום נכסי הקרן'!$C$42</f>
        <v>2.8920750902234184E-4</v>
      </c>
    </row>
    <row r="133" spans="2:21">
      <c r="B133" s="93" t="s">
        <v>409</v>
      </c>
      <c r="C133" s="94">
        <v>1178367</v>
      </c>
      <c r="D133" s="96" t="s">
        <v>118</v>
      </c>
      <c r="E133" s="96" t="s">
        <v>247</v>
      </c>
      <c r="F133" s="94">
        <v>513257873</v>
      </c>
      <c r="G133" s="96" t="s">
        <v>261</v>
      </c>
      <c r="H133" s="95" t="s">
        <v>391</v>
      </c>
      <c r="I133" s="95" t="s">
        <v>258</v>
      </c>
      <c r="J133" s="105"/>
      <c r="K133" s="98">
        <v>6.3200000000413716</v>
      </c>
      <c r="L133" s="96" t="s">
        <v>131</v>
      </c>
      <c r="M133" s="97">
        <v>5.0000000000000001E-3</v>
      </c>
      <c r="N133" s="97">
        <v>3.4100000000231959E-2</v>
      </c>
      <c r="O133" s="98">
        <v>109714.01733</v>
      </c>
      <c r="P133" s="106">
        <v>90.77</v>
      </c>
      <c r="Q133" s="98"/>
      <c r="R133" s="98">
        <v>99.587410809000005</v>
      </c>
      <c r="S133" s="99">
        <v>6.0907972056971934E-4</v>
      </c>
      <c r="T133" s="99">
        <f t="shared" si="1"/>
        <v>6.4828288727847782E-4</v>
      </c>
      <c r="U133" s="99">
        <f>R133/'סכום נכסי הקרן'!$C$42</f>
        <v>5.0005555449777779E-5</v>
      </c>
    </row>
    <row r="134" spans="2:21">
      <c r="B134" s="93" t="s">
        <v>410</v>
      </c>
      <c r="C134" s="94">
        <v>1178375</v>
      </c>
      <c r="D134" s="96" t="s">
        <v>118</v>
      </c>
      <c r="E134" s="96" t="s">
        <v>247</v>
      </c>
      <c r="F134" s="94">
        <v>513257873</v>
      </c>
      <c r="G134" s="96" t="s">
        <v>261</v>
      </c>
      <c r="H134" s="95" t="s">
        <v>391</v>
      </c>
      <c r="I134" s="95" t="s">
        <v>258</v>
      </c>
      <c r="J134" s="105"/>
      <c r="K134" s="98">
        <v>6.189999999989908</v>
      </c>
      <c r="L134" s="96" t="s">
        <v>131</v>
      </c>
      <c r="M134" s="97">
        <v>9.7000000000000003E-3</v>
      </c>
      <c r="N134" s="97">
        <v>3.9799999999929801E-2</v>
      </c>
      <c r="O134" s="98">
        <v>301498.64848600008</v>
      </c>
      <c r="P134" s="106">
        <v>90.71</v>
      </c>
      <c r="Q134" s="98"/>
      <c r="R134" s="98">
        <v>273.48943920400006</v>
      </c>
      <c r="S134" s="99">
        <v>7.2292342548790076E-4</v>
      </c>
      <c r="T134" s="99">
        <f t="shared" si="1"/>
        <v>1.7803306848431278E-3</v>
      </c>
      <c r="U134" s="99">
        <f>R134/'סכום נכסי הקרן'!$C$42</f>
        <v>1.3732650749675193E-4</v>
      </c>
    </row>
    <row r="135" spans="2:21">
      <c r="B135" s="93" t="s">
        <v>411</v>
      </c>
      <c r="C135" s="94">
        <v>1171214</v>
      </c>
      <c r="D135" s="96" t="s">
        <v>118</v>
      </c>
      <c r="E135" s="96" t="s">
        <v>247</v>
      </c>
      <c r="F135" s="94">
        <v>513893123</v>
      </c>
      <c r="G135" s="96" t="s">
        <v>413</v>
      </c>
      <c r="H135" s="95" t="s">
        <v>398</v>
      </c>
      <c r="I135" s="95" t="s">
        <v>129</v>
      </c>
      <c r="J135" s="105"/>
      <c r="K135" s="98">
        <v>1.5399999999993998</v>
      </c>
      <c r="L135" s="96" t="s">
        <v>131</v>
      </c>
      <c r="M135" s="97">
        <v>1.8500000000000003E-2</v>
      </c>
      <c r="N135" s="97">
        <v>3.5100000000001005E-2</v>
      </c>
      <c r="O135" s="98">
        <v>464069.85142200009</v>
      </c>
      <c r="P135" s="106">
        <v>107.74</v>
      </c>
      <c r="Q135" s="98"/>
      <c r="R135" s="98">
        <v>499.98885814500005</v>
      </c>
      <c r="S135" s="99">
        <v>7.8645243258880168E-4</v>
      </c>
      <c r="T135" s="99">
        <f t="shared" si="1"/>
        <v>3.2547710391524405E-3</v>
      </c>
      <c r="U135" s="99">
        <f>R135/'סכום נכסי הקרן'!$C$42</f>
        <v>2.5105804405531703E-4</v>
      </c>
    </row>
    <row r="136" spans="2:21">
      <c r="B136" s="93" t="s">
        <v>414</v>
      </c>
      <c r="C136" s="94">
        <v>1175660</v>
      </c>
      <c r="D136" s="96" t="s">
        <v>118</v>
      </c>
      <c r="E136" s="96" t="s">
        <v>247</v>
      </c>
      <c r="F136" s="94">
        <v>513893123</v>
      </c>
      <c r="G136" s="96" t="s">
        <v>413</v>
      </c>
      <c r="H136" s="95" t="s">
        <v>398</v>
      </c>
      <c r="I136" s="95" t="s">
        <v>129</v>
      </c>
      <c r="J136" s="105"/>
      <c r="K136" s="98">
        <v>1.1300000000006649</v>
      </c>
      <c r="L136" s="96" t="s">
        <v>131</v>
      </c>
      <c r="M136" s="97">
        <v>0.01</v>
      </c>
      <c r="N136" s="97">
        <v>4.0100000000020959E-2</v>
      </c>
      <c r="O136" s="98">
        <v>920806.49999300006</v>
      </c>
      <c r="P136" s="106">
        <v>106.2</v>
      </c>
      <c r="Q136" s="98"/>
      <c r="R136" s="98">
        <v>977.89651649500013</v>
      </c>
      <c r="S136" s="99">
        <v>9.6796151165898475E-4</v>
      </c>
      <c r="T136" s="99">
        <f t="shared" si="1"/>
        <v>6.3658003760014622E-3</v>
      </c>
      <c r="U136" s="99">
        <f>R136/'סכום נכסי הקרן'!$C$42</f>
        <v>4.9102851537652392E-4</v>
      </c>
    </row>
    <row r="137" spans="2:21">
      <c r="B137" s="93" t="s">
        <v>415</v>
      </c>
      <c r="C137" s="94">
        <v>1182831</v>
      </c>
      <c r="D137" s="96" t="s">
        <v>118</v>
      </c>
      <c r="E137" s="96" t="s">
        <v>247</v>
      </c>
      <c r="F137" s="94">
        <v>513893123</v>
      </c>
      <c r="G137" s="96" t="s">
        <v>413</v>
      </c>
      <c r="H137" s="95" t="s">
        <v>398</v>
      </c>
      <c r="I137" s="95" t="s">
        <v>129</v>
      </c>
      <c r="J137" s="105"/>
      <c r="K137" s="98">
        <v>4.140000000000347</v>
      </c>
      <c r="L137" s="96" t="s">
        <v>131</v>
      </c>
      <c r="M137" s="97">
        <v>0.01</v>
      </c>
      <c r="N137" s="97">
        <v>4.6800000000005143E-2</v>
      </c>
      <c r="O137" s="98">
        <v>1172181.6305940002</v>
      </c>
      <c r="P137" s="106">
        <v>93.07</v>
      </c>
      <c r="Q137" s="98"/>
      <c r="R137" s="98">
        <v>1090.9494037830002</v>
      </c>
      <c r="S137" s="99">
        <v>9.8996977394181715E-4</v>
      </c>
      <c r="T137" s="99">
        <f t="shared" si="1"/>
        <v>7.1017393023261694E-3</v>
      </c>
      <c r="U137" s="99">
        <f>R137/'סכום נכסי הקרן'!$C$42</f>
        <v>5.4779545386918183E-4</v>
      </c>
    </row>
    <row r="138" spans="2:21">
      <c r="B138" s="93" t="s">
        <v>416</v>
      </c>
      <c r="C138" s="94">
        <v>1191659</v>
      </c>
      <c r="D138" s="96" t="s">
        <v>118</v>
      </c>
      <c r="E138" s="96" t="s">
        <v>247</v>
      </c>
      <c r="F138" s="94">
        <v>513893123</v>
      </c>
      <c r="G138" s="96" t="s">
        <v>413</v>
      </c>
      <c r="H138" s="95" t="s">
        <v>398</v>
      </c>
      <c r="I138" s="95" t="s">
        <v>129</v>
      </c>
      <c r="J138" s="105"/>
      <c r="K138" s="98">
        <v>2.7999999999978078</v>
      </c>
      <c r="L138" s="96" t="s">
        <v>131</v>
      </c>
      <c r="M138" s="97">
        <v>3.5400000000000001E-2</v>
      </c>
      <c r="N138" s="97">
        <v>4.4099999999959089E-2</v>
      </c>
      <c r="O138" s="98">
        <v>812064.75000000012</v>
      </c>
      <c r="P138" s="106">
        <v>101.14</v>
      </c>
      <c r="Q138" s="98"/>
      <c r="R138" s="98">
        <v>821.32228799600011</v>
      </c>
      <c r="S138" s="99">
        <v>1.1820275541840732E-3</v>
      </c>
      <c r="T138" s="99">
        <f t="shared" si="1"/>
        <v>5.3465511345545842E-3</v>
      </c>
      <c r="U138" s="99">
        <f>R138/'סכום נכסי הקרן'!$C$42</f>
        <v>4.124083243141277E-4</v>
      </c>
    </row>
    <row r="139" spans="2:21">
      <c r="B139" s="93" t="s">
        <v>417</v>
      </c>
      <c r="C139" s="94">
        <v>1139542</v>
      </c>
      <c r="D139" s="96" t="s">
        <v>118</v>
      </c>
      <c r="E139" s="96" t="s">
        <v>247</v>
      </c>
      <c r="F139" s="94">
        <v>510216054</v>
      </c>
      <c r="G139" s="96" t="s">
        <v>268</v>
      </c>
      <c r="H139" s="95" t="s">
        <v>391</v>
      </c>
      <c r="I139" s="95" t="s">
        <v>258</v>
      </c>
      <c r="J139" s="105"/>
      <c r="K139" s="98">
        <v>2.8100000000014616</v>
      </c>
      <c r="L139" s="96" t="s">
        <v>131</v>
      </c>
      <c r="M139" s="97">
        <v>1.9400000000000001E-2</v>
      </c>
      <c r="N139" s="97">
        <v>2.5500000000129218E-2</v>
      </c>
      <c r="O139" s="98">
        <v>81162.697672000009</v>
      </c>
      <c r="P139" s="106">
        <v>109.66</v>
      </c>
      <c r="Q139" s="98"/>
      <c r="R139" s="98">
        <v>89.003007426999986</v>
      </c>
      <c r="S139" s="99">
        <v>2.2454967182268165E-4</v>
      </c>
      <c r="T139" s="99">
        <f t="shared" si="1"/>
        <v>5.7938173271624934E-4</v>
      </c>
      <c r="U139" s="99">
        <f>R139/'סכום נכסי הקרן'!$C$42</f>
        <v>4.4690837796996058E-5</v>
      </c>
    </row>
    <row r="140" spans="2:21">
      <c r="B140" s="93" t="s">
        <v>419</v>
      </c>
      <c r="C140" s="94">
        <v>1142595</v>
      </c>
      <c r="D140" s="96" t="s">
        <v>118</v>
      </c>
      <c r="E140" s="96" t="s">
        <v>247</v>
      </c>
      <c r="F140" s="94">
        <v>510216054</v>
      </c>
      <c r="G140" s="96" t="s">
        <v>268</v>
      </c>
      <c r="H140" s="95" t="s">
        <v>391</v>
      </c>
      <c r="I140" s="95" t="s">
        <v>258</v>
      </c>
      <c r="J140" s="105"/>
      <c r="K140" s="98">
        <v>3.7800000000005456</v>
      </c>
      <c r="L140" s="96" t="s">
        <v>131</v>
      </c>
      <c r="M140" s="97">
        <v>1.23E-2</v>
      </c>
      <c r="N140" s="97">
        <v>2.539999999999739E-2</v>
      </c>
      <c r="O140" s="98">
        <v>795845.7116840001</v>
      </c>
      <c r="P140" s="106">
        <v>105.9</v>
      </c>
      <c r="Q140" s="98"/>
      <c r="R140" s="98">
        <v>842.80058609300011</v>
      </c>
      <c r="S140" s="99">
        <v>6.2582604198999179E-4</v>
      </c>
      <c r="T140" s="99">
        <f t="shared" ref="T140:T167" si="2">IFERROR(R140/$R$11,0)</f>
        <v>5.4863681354288818E-3</v>
      </c>
      <c r="U140" s="99">
        <f>R140/'סכום נכסי הקרן'!$C$42</f>
        <v>4.2319316366009978E-4</v>
      </c>
    </row>
    <row r="141" spans="2:21">
      <c r="B141" s="93" t="s">
        <v>420</v>
      </c>
      <c r="C141" s="94">
        <v>1142231</v>
      </c>
      <c r="D141" s="96" t="s">
        <v>118</v>
      </c>
      <c r="E141" s="96" t="s">
        <v>247</v>
      </c>
      <c r="F141" s="94">
        <v>510560188</v>
      </c>
      <c r="G141" s="96" t="s">
        <v>421</v>
      </c>
      <c r="H141" s="95" t="s">
        <v>422</v>
      </c>
      <c r="I141" s="95" t="s">
        <v>129</v>
      </c>
      <c r="J141" s="105"/>
      <c r="K141" s="98">
        <v>2.6600000000005379</v>
      </c>
      <c r="L141" s="96" t="s">
        <v>131</v>
      </c>
      <c r="M141" s="97">
        <v>2.5699999999999997E-2</v>
      </c>
      <c r="N141" s="97">
        <v>3.9400000000001635E-2</v>
      </c>
      <c r="O141" s="98">
        <v>790444.94907800015</v>
      </c>
      <c r="P141" s="106">
        <v>108.2</v>
      </c>
      <c r="Q141" s="98"/>
      <c r="R141" s="98">
        <v>855.2613994190001</v>
      </c>
      <c r="S141" s="99">
        <v>6.1637272418678564E-4</v>
      </c>
      <c r="T141" s="99">
        <f t="shared" si="2"/>
        <v>5.5674841316697178E-3</v>
      </c>
      <c r="U141" s="99">
        <f>R141/'סכום נכסי הקרן'!$C$42</f>
        <v>4.2945007792929084E-4</v>
      </c>
    </row>
    <row r="142" spans="2:21">
      <c r="B142" s="93" t="s">
        <v>423</v>
      </c>
      <c r="C142" s="94">
        <v>1171628</v>
      </c>
      <c r="D142" s="96" t="s">
        <v>118</v>
      </c>
      <c r="E142" s="96" t="s">
        <v>247</v>
      </c>
      <c r="F142" s="94">
        <v>510560188</v>
      </c>
      <c r="G142" s="96" t="s">
        <v>421</v>
      </c>
      <c r="H142" s="95" t="s">
        <v>422</v>
      </c>
      <c r="I142" s="95" t="s">
        <v>129</v>
      </c>
      <c r="J142" s="105"/>
      <c r="K142" s="98">
        <v>1.4900000000004081</v>
      </c>
      <c r="L142" s="96" t="s">
        <v>131</v>
      </c>
      <c r="M142" s="97">
        <v>1.2199999999999999E-2</v>
      </c>
      <c r="N142" s="97">
        <v>3.6299999999946903E-2</v>
      </c>
      <c r="O142" s="98">
        <v>114766.89147400003</v>
      </c>
      <c r="P142" s="106">
        <v>106.66</v>
      </c>
      <c r="Q142" s="98"/>
      <c r="R142" s="98">
        <v>122.41037065500002</v>
      </c>
      <c r="S142" s="99">
        <v>2.4949324233478266E-4</v>
      </c>
      <c r="T142" s="99">
        <f t="shared" si="2"/>
        <v>7.9685321544558513E-4</v>
      </c>
      <c r="U142" s="99">
        <f>R142/'סכום נכסי הקרן'!$C$42</f>
        <v>6.1465586138757846E-5</v>
      </c>
    </row>
    <row r="143" spans="2:21">
      <c r="B143" s="93" t="s">
        <v>424</v>
      </c>
      <c r="C143" s="94">
        <v>1178292</v>
      </c>
      <c r="D143" s="96" t="s">
        <v>118</v>
      </c>
      <c r="E143" s="96" t="s">
        <v>247</v>
      </c>
      <c r="F143" s="94">
        <v>510560188</v>
      </c>
      <c r="G143" s="96" t="s">
        <v>421</v>
      </c>
      <c r="H143" s="95" t="s">
        <v>422</v>
      </c>
      <c r="I143" s="95" t="s">
        <v>129</v>
      </c>
      <c r="J143" s="105"/>
      <c r="K143" s="98">
        <v>5.3399999999996517</v>
      </c>
      <c r="L143" s="96" t="s">
        <v>131</v>
      </c>
      <c r="M143" s="97">
        <v>1.09E-2</v>
      </c>
      <c r="N143" s="97">
        <v>3.9900000000005251E-2</v>
      </c>
      <c r="O143" s="98">
        <v>305877.72250000009</v>
      </c>
      <c r="P143" s="106">
        <v>93.67</v>
      </c>
      <c r="Q143" s="98"/>
      <c r="R143" s="98">
        <v>286.51566181499999</v>
      </c>
      <c r="S143" s="99">
        <v>5.4748507685753987E-4</v>
      </c>
      <c r="T143" s="99">
        <f t="shared" si="2"/>
        <v>1.8651273186343945E-3</v>
      </c>
      <c r="U143" s="99">
        <f>R143/'סכום נכסי הקרן'!$C$42</f>
        <v>1.4386732919081929E-4</v>
      </c>
    </row>
    <row r="144" spans="2:21">
      <c r="B144" s="93" t="s">
        <v>425</v>
      </c>
      <c r="C144" s="94">
        <v>1184530</v>
      </c>
      <c r="D144" s="96" t="s">
        <v>118</v>
      </c>
      <c r="E144" s="96" t="s">
        <v>247</v>
      </c>
      <c r="F144" s="94">
        <v>510560188</v>
      </c>
      <c r="G144" s="96" t="s">
        <v>421</v>
      </c>
      <c r="H144" s="95" t="s">
        <v>422</v>
      </c>
      <c r="I144" s="95" t="s">
        <v>129</v>
      </c>
      <c r="J144" s="105"/>
      <c r="K144" s="98">
        <v>6.2600000000079525</v>
      </c>
      <c r="L144" s="96" t="s">
        <v>131</v>
      </c>
      <c r="M144" s="97">
        <v>1.54E-2</v>
      </c>
      <c r="N144" s="97">
        <v>4.1700000000055672E-2</v>
      </c>
      <c r="O144" s="98">
        <v>342573.39723000006</v>
      </c>
      <c r="P144" s="106">
        <v>91.75</v>
      </c>
      <c r="Q144" s="98"/>
      <c r="R144" s="98">
        <v>314.31109002500011</v>
      </c>
      <c r="S144" s="99">
        <v>9.7878113494285742E-4</v>
      </c>
      <c r="T144" s="99">
        <f t="shared" si="2"/>
        <v>2.0460668601561638E-3</v>
      </c>
      <c r="U144" s="99">
        <f>R144/'סכום נכסי הקרן'!$C$42</f>
        <v>1.5782417188121956E-4</v>
      </c>
    </row>
    <row r="145" spans="2:21">
      <c r="B145" s="93" t="s">
        <v>426</v>
      </c>
      <c r="C145" s="94">
        <v>1182989</v>
      </c>
      <c r="D145" s="96" t="s">
        <v>118</v>
      </c>
      <c r="E145" s="96" t="s">
        <v>247</v>
      </c>
      <c r="F145" s="94">
        <v>510381601</v>
      </c>
      <c r="G145" s="96" t="s">
        <v>428</v>
      </c>
      <c r="H145" s="95" t="s">
        <v>429</v>
      </c>
      <c r="I145" s="95" t="s">
        <v>258</v>
      </c>
      <c r="J145" s="105"/>
      <c r="K145" s="98">
        <v>4.4799999999996407</v>
      </c>
      <c r="L145" s="96" t="s">
        <v>131</v>
      </c>
      <c r="M145" s="97">
        <v>7.4999999999999997E-3</v>
      </c>
      <c r="N145" s="97">
        <v>3.7900000000003729E-2</v>
      </c>
      <c r="O145" s="98">
        <v>1534054.5045350003</v>
      </c>
      <c r="P145" s="106">
        <v>94.32</v>
      </c>
      <c r="Q145" s="98"/>
      <c r="R145" s="98">
        <v>1446.9202151740003</v>
      </c>
      <c r="S145" s="99">
        <v>9.9681310842913962E-4</v>
      </c>
      <c r="T145" s="99">
        <f t="shared" si="2"/>
        <v>9.4189979148431302E-3</v>
      </c>
      <c r="U145" s="99">
        <f>R145/'סכום נכסי הקרן'!$C$42</f>
        <v>7.2653810821587321E-4</v>
      </c>
    </row>
    <row r="146" spans="2:21">
      <c r="B146" s="93" t="s">
        <v>430</v>
      </c>
      <c r="C146" s="94">
        <v>1260769</v>
      </c>
      <c r="D146" s="96" t="s">
        <v>118</v>
      </c>
      <c r="E146" s="96" t="s">
        <v>247</v>
      </c>
      <c r="F146" s="94">
        <v>520033234</v>
      </c>
      <c r="G146" s="96" t="s">
        <v>421</v>
      </c>
      <c r="H146" s="95" t="s">
        <v>422</v>
      </c>
      <c r="I146" s="95" t="s">
        <v>129</v>
      </c>
      <c r="J146" s="105"/>
      <c r="K146" s="98">
        <v>3.5399999999950706</v>
      </c>
      <c r="L146" s="96" t="s">
        <v>131</v>
      </c>
      <c r="M146" s="97">
        <v>1.3300000000000001E-2</v>
      </c>
      <c r="N146" s="97">
        <v>3.5499999999968578E-2</v>
      </c>
      <c r="O146" s="98">
        <v>402907.85920000006</v>
      </c>
      <c r="P146" s="106">
        <v>102.71</v>
      </c>
      <c r="Q146" s="98"/>
      <c r="R146" s="98">
        <v>413.82667842600006</v>
      </c>
      <c r="S146" s="99">
        <v>1.2283776195121953E-3</v>
      </c>
      <c r="T146" s="99">
        <f t="shared" si="2"/>
        <v>2.6938822060290431E-3</v>
      </c>
      <c r="U146" s="99">
        <f>R146/'סכום נכסי הקרן'!$C$42</f>
        <v>2.0779366334081417E-4</v>
      </c>
    </row>
    <row r="147" spans="2:21">
      <c r="B147" s="93" t="s">
        <v>432</v>
      </c>
      <c r="C147" s="94">
        <v>6120224</v>
      </c>
      <c r="D147" s="96" t="s">
        <v>118</v>
      </c>
      <c r="E147" s="96" t="s">
        <v>247</v>
      </c>
      <c r="F147" s="94">
        <v>520020116</v>
      </c>
      <c r="G147" s="96" t="s">
        <v>261</v>
      </c>
      <c r="H147" s="95" t="s">
        <v>429</v>
      </c>
      <c r="I147" s="95" t="s">
        <v>258</v>
      </c>
      <c r="J147" s="105"/>
      <c r="K147" s="98">
        <v>3.7599999999875569</v>
      </c>
      <c r="L147" s="96" t="s">
        <v>131</v>
      </c>
      <c r="M147" s="97">
        <v>1.8000000000000002E-2</v>
      </c>
      <c r="N147" s="97">
        <v>3.2899999999968899E-2</v>
      </c>
      <c r="O147" s="98">
        <v>45682.517128000007</v>
      </c>
      <c r="P147" s="106">
        <v>105.55</v>
      </c>
      <c r="Q147" s="98"/>
      <c r="R147" s="98">
        <v>48.217896735000004</v>
      </c>
      <c r="S147" s="99">
        <v>5.4512570528419649E-5</v>
      </c>
      <c r="T147" s="99">
        <f t="shared" si="2"/>
        <v>3.1388342221099635E-4</v>
      </c>
      <c r="U147" s="99">
        <f>R147/'סכום נכסי הקרן'!$C$42</f>
        <v>2.4211521208017971E-5</v>
      </c>
    </row>
    <row r="148" spans="2:21">
      <c r="B148" s="93" t="s">
        <v>433</v>
      </c>
      <c r="C148" s="94">
        <v>1193630</v>
      </c>
      <c r="D148" s="96" t="s">
        <v>118</v>
      </c>
      <c r="E148" s="96" t="s">
        <v>247</v>
      </c>
      <c r="F148" s="94">
        <v>520025438</v>
      </c>
      <c r="G148" s="96" t="s">
        <v>261</v>
      </c>
      <c r="H148" s="95" t="s">
        <v>429</v>
      </c>
      <c r="I148" s="95" t="s">
        <v>258</v>
      </c>
      <c r="J148" s="105"/>
      <c r="K148" s="98">
        <v>5.0000000000016014</v>
      </c>
      <c r="L148" s="96" t="s">
        <v>131</v>
      </c>
      <c r="M148" s="97">
        <v>3.6200000000000003E-2</v>
      </c>
      <c r="N148" s="97">
        <v>4.1300000000008739E-2</v>
      </c>
      <c r="O148" s="98">
        <v>1253638.6450480002</v>
      </c>
      <c r="P148" s="106">
        <v>99.51</v>
      </c>
      <c r="Q148" s="98"/>
      <c r="R148" s="98">
        <v>1247.4958097070005</v>
      </c>
      <c r="S148" s="99">
        <v>7.0540110826824304E-4</v>
      </c>
      <c r="T148" s="99">
        <f t="shared" si="2"/>
        <v>8.1208074275144169E-3</v>
      </c>
      <c r="U148" s="99">
        <f>R148/'סכום נכסי הקרן'!$C$42</f>
        <v>6.2640167445774406E-4</v>
      </c>
    </row>
    <row r="149" spans="2:21">
      <c r="B149" s="93" t="s">
        <v>434</v>
      </c>
      <c r="C149" s="94">
        <v>1132828</v>
      </c>
      <c r="D149" s="96" t="s">
        <v>118</v>
      </c>
      <c r="E149" s="96" t="s">
        <v>247</v>
      </c>
      <c r="F149" s="94">
        <v>511930125</v>
      </c>
      <c r="G149" s="96" t="s">
        <v>154</v>
      </c>
      <c r="H149" s="95" t="s">
        <v>429</v>
      </c>
      <c r="I149" s="95" t="s">
        <v>258</v>
      </c>
      <c r="J149" s="105"/>
      <c r="K149" s="98">
        <v>1.0100000000018257</v>
      </c>
      <c r="L149" s="96" t="s">
        <v>131</v>
      </c>
      <c r="M149" s="97">
        <v>1.9799999999999998E-2</v>
      </c>
      <c r="N149" s="97">
        <v>2.9799999999990345E-2</v>
      </c>
      <c r="O149" s="98">
        <v>167647.10653999998</v>
      </c>
      <c r="P149" s="106">
        <v>109.45</v>
      </c>
      <c r="Q149" s="98">
        <v>189.01371162799998</v>
      </c>
      <c r="R149" s="98">
        <v>372.50346973200004</v>
      </c>
      <c r="S149" s="99">
        <v>2.206757118448038E-3</v>
      </c>
      <c r="T149" s="99">
        <f t="shared" si="2"/>
        <v>2.4248810458810332E-3</v>
      </c>
      <c r="U149" s="99">
        <f>R149/'סכום נכסי הקרן'!$C$42</f>
        <v>1.8704415306713395E-4</v>
      </c>
    </row>
    <row r="150" spans="2:21">
      <c r="B150" s="93" t="s">
        <v>436</v>
      </c>
      <c r="C150" s="94">
        <v>1166057</v>
      </c>
      <c r="D150" s="96" t="s">
        <v>118</v>
      </c>
      <c r="E150" s="96" t="s">
        <v>247</v>
      </c>
      <c r="F150" s="94">
        <v>514401702</v>
      </c>
      <c r="G150" s="96" t="s">
        <v>268</v>
      </c>
      <c r="H150" s="95" t="s">
        <v>438</v>
      </c>
      <c r="I150" s="95" t="s">
        <v>258</v>
      </c>
      <c r="J150" s="105"/>
      <c r="K150" s="98">
        <v>3.720000000003048</v>
      </c>
      <c r="L150" s="96" t="s">
        <v>131</v>
      </c>
      <c r="M150" s="97">
        <v>2.75E-2</v>
      </c>
      <c r="N150" s="97">
        <v>3.5800000000023632E-2</v>
      </c>
      <c r="O150" s="98">
        <v>842611.75536300009</v>
      </c>
      <c r="P150" s="106">
        <v>107.45</v>
      </c>
      <c r="Q150" s="98"/>
      <c r="R150" s="98">
        <v>905.38630701700015</v>
      </c>
      <c r="S150" s="99">
        <v>9.3312541002640132E-4</v>
      </c>
      <c r="T150" s="99">
        <f t="shared" si="2"/>
        <v>5.8937815979681557E-3</v>
      </c>
      <c r="U150" s="99">
        <f>R150/'סכום נכסי הקרן'!$C$42</f>
        <v>4.5461916130986062E-4</v>
      </c>
    </row>
    <row r="151" spans="2:21">
      <c r="B151" s="93" t="s">
        <v>439</v>
      </c>
      <c r="C151" s="94">
        <v>1180355</v>
      </c>
      <c r="D151" s="96" t="s">
        <v>118</v>
      </c>
      <c r="E151" s="96" t="s">
        <v>247</v>
      </c>
      <c r="F151" s="94">
        <v>514401702</v>
      </c>
      <c r="G151" s="96" t="s">
        <v>268</v>
      </c>
      <c r="H151" s="95" t="s">
        <v>438</v>
      </c>
      <c r="I151" s="95" t="s">
        <v>258</v>
      </c>
      <c r="J151" s="105"/>
      <c r="K151" s="98">
        <v>3.9699999999705313</v>
      </c>
      <c r="L151" s="96" t="s">
        <v>131</v>
      </c>
      <c r="M151" s="97">
        <v>2.5000000000000001E-2</v>
      </c>
      <c r="N151" s="97">
        <v>5.9699999999565642E-2</v>
      </c>
      <c r="O151" s="98">
        <v>81218.423952000012</v>
      </c>
      <c r="P151" s="106">
        <v>88.16</v>
      </c>
      <c r="Q151" s="98"/>
      <c r="R151" s="98">
        <v>71.602160763000015</v>
      </c>
      <c r="S151" s="99">
        <v>9.5464943929418996E-5</v>
      </c>
      <c r="T151" s="99">
        <f t="shared" si="2"/>
        <v>4.6610766499233469E-4</v>
      </c>
      <c r="U151" s="99">
        <f>R151/'סכום נכסי הקרן'!$C$42</f>
        <v>3.5953398037681678E-5</v>
      </c>
    </row>
    <row r="152" spans="2:21">
      <c r="B152" s="93" t="s">
        <v>440</v>
      </c>
      <c r="C152" s="94">
        <v>1260603</v>
      </c>
      <c r="D152" s="96" t="s">
        <v>118</v>
      </c>
      <c r="E152" s="96" t="s">
        <v>247</v>
      </c>
      <c r="F152" s="94">
        <v>520033234</v>
      </c>
      <c r="G152" s="96" t="s">
        <v>421</v>
      </c>
      <c r="H152" s="95" t="s">
        <v>441</v>
      </c>
      <c r="I152" s="95" t="s">
        <v>129</v>
      </c>
      <c r="J152" s="105"/>
      <c r="K152" s="98">
        <v>2.6300000000006323</v>
      </c>
      <c r="L152" s="96" t="s">
        <v>131</v>
      </c>
      <c r="M152" s="97">
        <v>0.04</v>
      </c>
      <c r="N152" s="97">
        <v>9.3300000000028582E-2</v>
      </c>
      <c r="O152" s="98">
        <v>604888.49631700013</v>
      </c>
      <c r="P152" s="106">
        <v>96.6</v>
      </c>
      <c r="Q152" s="98"/>
      <c r="R152" s="98">
        <v>584.32227810100017</v>
      </c>
      <c r="S152" s="99">
        <v>2.3305258650062091E-4</v>
      </c>
      <c r="T152" s="99">
        <f t="shared" si="2"/>
        <v>3.8037552183676237E-3</v>
      </c>
      <c r="U152" s="99">
        <f>R152/'סכום נכסי הקרן'!$C$42</f>
        <v>2.9340415460906225E-4</v>
      </c>
    </row>
    <row r="153" spans="2:21">
      <c r="B153" s="93" t="s">
        <v>442</v>
      </c>
      <c r="C153" s="94">
        <v>1260652</v>
      </c>
      <c r="D153" s="96" t="s">
        <v>118</v>
      </c>
      <c r="E153" s="96" t="s">
        <v>247</v>
      </c>
      <c r="F153" s="94">
        <v>520033234</v>
      </c>
      <c r="G153" s="96" t="s">
        <v>421</v>
      </c>
      <c r="H153" s="95" t="s">
        <v>441</v>
      </c>
      <c r="I153" s="95" t="s">
        <v>129</v>
      </c>
      <c r="J153" s="105"/>
      <c r="K153" s="98">
        <v>3.3000000000005505</v>
      </c>
      <c r="L153" s="96" t="s">
        <v>131</v>
      </c>
      <c r="M153" s="97">
        <v>3.2799999999999996E-2</v>
      </c>
      <c r="N153" s="97">
        <v>9.4300000000033565E-2</v>
      </c>
      <c r="O153" s="98">
        <v>591097.50175100006</v>
      </c>
      <c r="P153" s="106">
        <v>92.19</v>
      </c>
      <c r="Q153" s="98"/>
      <c r="R153" s="98">
        <v>544.93278621900015</v>
      </c>
      <c r="S153" s="99">
        <v>4.1978333264403641E-4</v>
      </c>
      <c r="T153" s="99">
        <f t="shared" si="2"/>
        <v>3.5473419496797765E-3</v>
      </c>
      <c r="U153" s="99">
        <f>R153/'סכום נכסי הקרן'!$C$42</f>
        <v>2.7362561629339479E-4</v>
      </c>
    </row>
    <row r="154" spans="2:21">
      <c r="B154" s="93" t="s">
        <v>443</v>
      </c>
      <c r="C154" s="94">
        <v>1260736</v>
      </c>
      <c r="D154" s="96" t="s">
        <v>118</v>
      </c>
      <c r="E154" s="96" t="s">
        <v>247</v>
      </c>
      <c r="F154" s="94">
        <v>520033234</v>
      </c>
      <c r="G154" s="96" t="s">
        <v>421</v>
      </c>
      <c r="H154" s="95" t="s">
        <v>441</v>
      </c>
      <c r="I154" s="95" t="s">
        <v>129</v>
      </c>
      <c r="J154" s="105"/>
      <c r="K154" s="98">
        <v>3.9100000000129174</v>
      </c>
      <c r="L154" s="96" t="s">
        <v>131</v>
      </c>
      <c r="M154" s="97">
        <v>1.7899999999999999E-2</v>
      </c>
      <c r="N154" s="97">
        <v>8.5000000000280823E-2</v>
      </c>
      <c r="O154" s="98">
        <v>275134.54425899999</v>
      </c>
      <c r="P154" s="106">
        <v>84.13</v>
      </c>
      <c r="Q154" s="98"/>
      <c r="R154" s="98">
        <v>231.47068251100006</v>
      </c>
      <c r="S154" s="99">
        <v>2.675048714328341E-4</v>
      </c>
      <c r="T154" s="99">
        <f t="shared" si="2"/>
        <v>1.506801724831968E-3</v>
      </c>
      <c r="U154" s="99">
        <f>R154/'סכום נכסי הקרן'!$C$42</f>
        <v>1.1622774360005422E-4</v>
      </c>
    </row>
    <row r="155" spans="2:21">
      <c r="B155" s="93" t="s">
        <v>444</v>
      </c>
      <c r="C155" s="94">
        <v>6120323</v>
      </c>
      <c r="D155" s="96" t="s">
        <v>118</v>
      </c>
      <c r="E155" s="96" t="s">
        <v>247</v>
      </c>
      <c r="F155" s="94">
        <v>520020116</v>
      </c>
      <c r="G155" s="96" t="s">
        <v>261</v>
      </c>
      <c r="H155" s="95" t="s">
        <v>438</v>
      </c>
      <c r="I155" s="95" t="s">
        <v>258</v>
      </c>
      <c r="J155" s="105"/>
      <c r="K155" s="98">
        <v>3.0099999999959137</v>
      </c>
      <c r="L155" s="96" t="s">
        <v>131</v>
      </c>
      <c r="M155" s="97">
        <v>3.3000000000000002E-2</v>
      </c>
      <c r="N155" s="97">
        <v>4.9799999999948621E-2</v>
      </c>
      <c r="O155" s="98">
        <v>715293.66968900012</v>
      </c>
      <c r="P155" s="106">
        <v>105.04</v>
      </c>
      <c r="Q155" s="98"/>
      <c r="R155" s="98">
        <v>751.34447320700019</v>
      </c>
      <c r="S155" s="99">
        <v>1.1328800553838017E-3</v>
      </c>
      <c r="T155" s="99">
        <f t="shared" si="2"/>
        <v>4.8910174536573236E-3</v>
      </c>
      <c r="U155" s="99">
        <f>R155/'סכום נכסי הקרן'!$C$42</f>
        <v>3.7727055469787642E-4</v>
      </c>
    </row>
    <row r="156" spans="2:21">
      <c r="B156" s="93" t="s">
        <v>445</v>
      </c>
      <c r="C156" s="94">
        <v>1168350</v>
      </c>
      <c r="D156" s="96" t="s">
        <v>118</v>
      </c>
      <c r="E156" s="96" t="s">
        <v>247</v>
      </c>
      <c r="F156" s="94">
        <v>515434074</v>
      </c>
      <c r="G156" s="96" t="s">
        <v>261</v>
      </c>
      <c r="H156" s="95" t="s">
        <v>438</v>
      </c>
      <c r="I156" s="95" t="s">
        <v>258</v>
      </c>
      <c r="J156" s="105"/>
      <c r="K156" s="98">
        <v>2.5000000000012834</v>
      </c>
      <c r="L156" s="96" t="s">
        <v>131</v>
      </c>
      <c r="M156" s="97">
        <v>1E-3</v>
      </c>
      <c r="N156" s="97">
        <v>2.750000000001283E-2</v>
      </c>
      <c r="O156" s="98">
        <v>753008.30780000018</v>
      </c>
      <c r="P156" s="106">
        <v>103.46</v>
      </c>
      <c r="Q156" s="98"/>
      <c r="R156" s="98">
        <v>779.0623921560001</v>
      </c>
      <c r="S156" s="99">
        <v>1.3296751033886037E-3</v>
      </c>
      <c r="T156" s="99">
        <f t="shared" si="2"/>
        <v>5.0714524341396615E-3</v>
      </c>
      <c r="U156" s="99">
        <f>R156/'סכום נכסי הקרן'!$C$42</f>
        <v>3.9118847787407971E-4</v>
      </c>
    </row>
    <row r="157" spans="2:21">
      <c r="B157" s="93" t="s">
        <v>446</v>
      </c>
      <c r="C157" s="94">
        <v>1175975</v>
      </c>
      <c r="D157" s="96" t="s">
        <v>118</v>
      </c>
      <c r="E157" s="96" t="s">
        <v>247</v>
      </c>
      <c r="F157" s="94">
        <v>515434074</v>
      </c>
      <c r="G157" s="96" t="s">
        <v>261</v>
      </c>
      <c r="H157" s="95" t="s">
        <v>438</v>
      </c>
      <c r="I157" s="95" t="s">
        <v>258</v>
      </c>
      <c r="J157" s="105"/>
      <c r="K157" s="98">
        <v>5.2099999999961284</v>
      </c>
      <c r="L157" s="96" t="s">
        <v>131</v>
      </c>
      <c r="M157" s="97">
        <v>3.0000000000000001E-3</v>
      </c>
      <c r="N157" s="97">
        <v>3.7299999999983846E-2</v>
      </c>
      <c r="O157" s="98">
        <v>424648.03132000007</v>
      </c>
      <c r="P157" s="106">
        <v>91.84</v>
      </c>
      <c r="Q157" s="98"/>
      <c r="R157" s="98">
        <v>389.99676293100009</v>
      </c>
      <c r="S157" s="99">
        <v>1.1737287830091158E-3</v>
      </c>
      <c r="T157" s="99">
        <f t="shared" si="2"/>
        <v>2.538756911624817E-3</v>
      </c>
      <c r="U157" s="99">
        <f>R157/'סכום נכסי הקרן'!$C$42</f>
        <v>1.9582801275337013E-4</v>
      </c>
    </row>
    <row r="158" spans="2:21">
      <c r="B158" s="93" t="s">
        <v>447</v>
      </c>
      <c r="C158" s="94">
        <v>1185834</v>
      </c>
      <c r="D158" s="96" t="s">
        <v>118</v>
      </c>
      <c r="E158" s="96" t="s">
        <v>247</v>
      </c>
      <c r="F158" s="94">
        <v>515434074</v>
      </c>
      <c r="G158" s="96" t="s">
        <v>261</v>
      </c>
      <c r="H158" s="95" t="s">
        <v>438</v>
      </c>
      <c r="I158" s="95" t="s">
        <v>258</v>
      </c>
      <c r="J158" s="105"/>
      <c r="K158" s="98">
        <v>3.7299999999942695</v>
      </c>
      <c r="L158" s="96" t="s">
        <v>131</v>
      </c>
      <c r="M158" s="97">
        <v>3.0000000000000001E-3</v>
      </c>
      <c r="N158" s="97">
        <v>3.6199999999949217E-2</v>
      </c>
      <c r="O158" s="98">
        <v>616767.04460000014</v>
      </c>
      <c r="P158" s="106">
        <v>94.5</v>
      </c>
      <c r="Q158" s="98"/>
      <c r="R158" s="98">
        <v>582.8448690580002</v>
      </c>
      <c r="S158" s="99">
        <v>1.2126760609516322E-3</v>
      </c>
      <c r="T158" s="99">
        <f t="shared" si="2"/>
        <v>3.7941377477224204E-3</v>
      </c>
      <c r="U158" s="99">
        <f>R158/'סכום נכסי הקרן'!$C$42</f>
        <v>2.9266230722873996E-4</v>
      </c>
    </row>
    <row r="159" spans="2:21">
      <c r="B159" s="93" t="s">
        <v>448</v>
      </c>
      <c r="C159" s="94">
        <v>1192129</v>
      </c>
      <c r="D159" s="96" t="s">
        <v>118</v>
      </c>
      <c r="E159" s="96" t="s">
        <v>247</v>
      </c>
      <c r="F159" s="94">
        <v>515434074</v>
      </c>
      <c r="G159" s="96" t="s">
        <v>261</v>
      </c>
      <c r="H159" s="95" t="s">
        <v>438</v>
      </c>
      <c r="I159" s="95" t="s">
        <v>258</v>
      </c>
      <c r="J159" s="105"/>
      <c r="K159" s="98">
        <v>3.2399999999905256</v>
      </c>
      <c r="L159" s="96" t="s">
        <v>131</v>
      </c>
      <c r="M159" s="97">
        <v>3.0000000000000001E-3</v>
      </c>
      <c r="N159" s="97">
        <v>3.5499999999858783E-2</v>
      </c>
      <c r="O159" s="98">
        <v>237401.32920000007</v>
      </c>
      <c r="P159" s="106">
        <v>92.47</v>
      </c>
      <c r="Q159" s="98"/>
      <c r="R159" s="98">
        <v>219.52501754200003</v>
      </c>
      <c r="S159" s="99">
        <v>9.4960531680000025E-4</v>
      </c>
      <c r="T159" s="99">
        <f t="shared" si="2"/>
        <v>1.4290391832250037E-3</v>
      </c>
      <c r="U159" s="99">
        <f>R159/'סכום נכסי הקרן'!$C$42</f>
        <v>1.1022949937280483E-4</v>
      </c>
    </row>
    <row r="160" spans="2:21">
      <c r="B160" s="93" t="s">
        <v>449</v>
      </c>
      <c r="C160" s="94">
        <v>1188192</v>
      </c>
      <c r="D160" s="96" t="s">
        <v>118</v>
      </c>
      <c r="E160" s="96" t="s">
        <v>247</v>
      </c>
      <c r="F160" s="94">
        <v>512607888</v>
      </c>
      <c r="G160" s="96" t="s">
        <v>451</v>
      </c>
      <c r="H160" s="95" t="s">
        <v>441</v>
      </c>
      <c r="I160" s="95" t="s">
        <v>129</v>
      </c>
      <c r="J160" s="105"/>
      <c r="K160" s="98">
        <v>4.269999999995945</v>
      </c>
      <c r="L160" s="96" t="s">
        <v>131</v>
      </c>
      <c r="M160" s="97">
        <v>3.2500000000000001E-2</v>
      </c>
      <c r="N160" s="97">
        <v>4.9399999999952683E-2</v>
      </c>
      <c r="O160" s="98">
        <v>304283.37644100003</v>
      </c>
      <c r="P160" s="106">
        <v>97.23</v>
      </c>
      <c r="Q160" s="98"/>
      <c r="R160" s="98">
        <v>295.85471866</v>
      </c>
      <c r="S160" s="99">
        <v>1.170320678619231E-3</v>
      </c>
      <c r="T160" s="99">
        <f t="shared" si="2"/>
        <v>1.9259216568620061E-3</v>
      </c>
      <c r="U160" s="99">
        <f>R160/'סכום נכסי הקרן'!$C$42</f>
        <v>1.4855672437759596E-4</v>
      </c>
    </row>
    <row r="161" spans="2:21">
      <c r="B161" s="93" t="s">
        <v>456</v>
      </c>
      <c r="C161" s="94">
        <v>3660156</v>
      </c>
      <c r="D161" s="96" t="s">
        <v>118</v>
      </c>
      <c r="E161" s="96" t="s">
        <v>247</v>
      </c>
      <c r="F161" s="95" t="s">
        <v>457</v>
      </c>
      <c r="G161" s="96" t="s">
        <v>261</v>
      </c>
      <c r="H161" s="95" t="s">
        <v>455</v>
      </c>
      <c r="I161" s="95"/>
      <c r="J161" s="105"/>
      <c r="K161" s="98">
        <v>3.4200000000025597</v>
      </c>
      <c r="L161" s="96" t="s">
        <v>131</v>
      </c>
      <c r="M161" s="97">
        <v>1.9E-2</v>
      </c>
      <c r="N161" s="97">
        <v>3.5000000000015997E-2</v>
      </c>
      <c r="O161" s="98">
        <v>618716.00000000012</v>
      </c>
      <c r="P161" s="106">
        <v>101</v>
      </c>
      <c r="Q161" s="98"/>
      <c r="R161" s="98">
        <v>624.90314662000014</v>
      </c>
      <c r="S161" s="99">
        <v>1.137740869530039E-3</v>
      </c>
      <c r="T161" s="99">
        <f t="shared" si="2"/>
        <v>4.0679239762262034E-3</v>
      </c>
      <c r="U161" s="99">
        <f>R161/'סכום נכסי הקרן'!$C$42</f>
        <v>3.1378091563178789E-4</v>
      </c>
    </row>
    <row r="162" spans="2:21">
      <c r="B162" s="93" t="s">
        <v>458</v>
      </c>
      <c r="C162" s="94">
        <v>1155928</v>
      </c>
      <c r="D162" s="96" t="s">
        <v>118</v>
      </c>
      <c r="E162" s="96" t="s">
        <v>247</v>
      </c>
      <c r="F162" s="95" t="s">
        <v>459</v>
      </c>
      <c r="G162" s="96" t="s">
        <v>261</v>
      </c>
      <c r="H162" s="95" t="s">
        <v>455</v>
      </c>
      <c r="I162" s="95"/>
      <c r="J162" s="105"/>
      <c r="K162" s="98">
        <v>3.7499999999985896</v>
      </c>
      <c r="L162" s="96" t="s">
        <v>131</v>
      </c>
      <c r="M162" s="97">
        <v>2.75E-2</v>
      </c>
      <c r="N162" s="97">
        <v>2.8599999999973487E-2</v>
      </c>
      <c r="O162" s="98">
        <v>648022.34745400003</v>
      </c>
      <c r="P162" s="106">
        <v>109.41</v>
      </c>
      <c r="Q162" s="98"/>
      <c r="R162" s="98">
        <v>709.00124080800003</v>
      </c>
      <c r="S162" s="99">
        <v>1.2687100476651632E-3</v>
      </c>
      <c r="T162" s="99">
        <f t="shared" si="2"/>
        <v>4.6153762583161281E-3</v>
      </c>
      <c r="U162" s="99">
        <f>R162/'סכום נכסי הקרן'!$C$42</f>
        <v>3.5600886269835237E-4</v>
      </c>
    </row>
    <row r="163" spans="2:21">
      <c r="B163" s="93" t="s">
        <v>460</v>
      </c>
      <c r="C163" s="94">
        <v>1177658</v>
      </c>
      <c r="D163" s="96" t="s">
        <v>118</v>
      </c>
      <c r="E163" s="96" t="s">
        <v>247</v>
      </c>
      <c r="F163" s="95" t="s">
        <v>459</v>
      </c>
      <c r="G163" s="96" t="s">
        <v>261</v>
      </c>
      <c r="H163" s="95" t="s">
        <v>455</v>
      </c>
      <c r="I163" s="95"/>
      <c r="J163" s="105"/>
      <c r="K163" s="98">
        <v>5.4099999999930422</v>
      </c>
      <c r="L163" s="96" t="s">
        <v>131</v>
      </c>
      <c r="M163" s="97">
        <v>8.5000000000000006E-3</v>
      </c>
      <c r="N163" s="97">
        <v>3.0199999999951418E-2</v>
      </c>
      <c r="O163" s="98">
        <v>498546.65056100005</v>
      </c>
      <c r="P163" s="106">
        <v>97.44</v>
      </c>
      <c r="Q163" s="98"/>
      <c r="R163" s="98">
        <v>485.78389771800005</v>
      </c>
      <c r="S163" s="99">
        <v>9.6411292614445067E-4</v>
      </c>
      <c r="T163" s="99">
        <f t="shared" si="2"/>
        <v>3.1623011909609473E-3</v>
      </c>
      <c r="U163" s="99">
        <f>R163/'סכום נכסי הקרן'!$C$42</f>
        <v>2.4392534595096935E-4</v>
      </c>
    </row>
    <row r="164" spans="2:21">
      <c r="B164" s="93" t="s">
        <v>461</v>
      </c>
      <c r="C164" s="94">
        <v>1193929</v>
      </c>
      <c r="D164" s="96" t="s">
        <v>118</v>
      </c>
      <c r="E164" s="96" t="s">
        <v>247</v>
      </c>
      <c r="F164" s="95" t="s">
        <v>459</v>
      </c>
      <c r="G164" s="96" t="s">
        <v>261</v>
      </c>
      <c r="H164" s="95" t="s">
        <v>455</v>
      </c>
      <c r="I164" s="95"/>
      <c r="J164" s="105"/>
      <c r="K164" s="98">
        <v>6.7300000000026401</v>
      </c>
      <c r="L164" s="96" t="s">
        <v>131</v>
      </c>
      <c r="M164" s="97">
        <v>3.1800000000000002E-2</v>
      </c>
      <c r="N164" s="97">
        <v>3.6099999999996232E-2</v>
      </c>
      <c r="O164" s="98">
        <v>211887.02815000003</v>
      </c>
      <c r="P164" s="106">
        <v>100.16</v>
      </c>
      <c r="Q164" s="98"/>
      <c r="R164" s="98">
        <v>212.22604352800002</v>
      </c>
      <c r="S164" s="99">
        <v>1.0818290010721945E-3</v>
      </c>
      <c r="T164" s="99">
        <f t="shared" si="2"/>
        <v>1.3815251459633896E-3</v>
      </c>
      <c r="U164" s="99">
        <f>R164/'סכום נכסי הקרן'!$C$42</f>
        <v>1.0656448542356597E-4</v>
      </c>
    </row>
    <row r="165" spans="2:21">
      <c r="B165" s="93" t="s">
        <v>462</v>
      </c>
      <c r="C165" s="94">
        <v>1169531</v>
      </c>
      <c r="D165" s="96" t="s">
        <v>118</v>
      </c>
      <c r="E165" s="96" t="s">
        <v>247</v>
      </c>
      <c r="F165" s="95" t="s">
        <v>463</v>
      </c>
      <c r="G165" s="96" t="s">
        <v>268</v>
      </c>
      <c r="H165" s="95" t="s">
        <v>455</v>
      </c>
      <c r="I165" s="95"/>
      <c r="J165" s="105"/>
      <c r="K165" s="98">
        <v>2.5099999999936835</v>
      </c>
      <c r="L165" s="96" t="s">
        <v>131</v>
      </c>
      <c r="M165" s="97">
        <v>1.6399999999999998E-2</v>
      </c>
      <c r="N165" s="97">
        <v>2.8799999999918023E-2</v>
      </c>
      <c r="O165" s="98">
        <v>276398.782052</v>
      </c>
      <c r="P165" s="106">
        <v>107.69</v>
      </c>
      <c r="Q165" s="98"/>
      <c r="R165" s="98">
        <v>297.65383898800008</v>
      </c>
      <c r="S165" s="99">
        <v>1.0599459322111965E-3</v>
      </c>
      <c r="T165" s="99">
        <f t="shared" si="2"/>
        <v>1.9376333673214157E-3</v>
      </c>
      <c r="U165" s="99">
        <f>R165/'סכום נכסי הקרן'!$C$42</f>
        <v>1.4946011176955435E-4</v>
      </c>
    </row>
    <row r="166" spans="2:21">
      <c r="B166" s="93" t="s">
        <v>464</v>
      </c>
      <c r="C166" s="94">
        <v>1179340</v>
      </c>
      <c r="D166" s="96" t="s">
        <v>118</v>
      </c>
      <c r="E166" s="96" t="s">
        <v>247</v>
      </c>
      <c r="F166" s="95" t="s">
        <v>465</v>
      </c>
      <c r="G166" s="96" t="s">
        <v>466</v>
      </c>
      <c r="H166" s="95" t="s">
        <v>455</v>
      </c>
      <c r="I166" s="95"/>
      <c r="J166" s="105"/>
      <c r="K166" s="98">
        <v>3.2700000000004503</v>
      </c>
      <c r="L166" s="96" t="s">
        <v>131</v>
      </c>
      <c r="M166" s="97">
        <v>1.4800000000000001E-2</v>
      </c>
      <c r="N166" s="97">
        <v>4.3000000000003223E-2</v>
      </c>
      <c r="O166" s="98">
        <v>1254646.9993050003</v>
      </c>
      <c r="P166" s="106">
        <v>99.03</v>
      </c>
      <c r="Q166" s="98"/>
      <c r="R166" s="98">
        <v>1242.4768774720003</v>
      </c>
      <c r="S166" s="99">
        <v>1.4416184212594561E-3</v>
      </c>
      <c r="T166" s="99">
        <f t="shared" si="2"/>
        <v>8.0881357488963111E-3</v>
      </c>
      <c r="U166" s="99">
        <f>R166/'סכום נכסי הקרן'!$C$42</f>
        <v>6.2388153167928259E-4</v>
      </c>
    </row>
    <row r="167" spans="2:21">
      <c r="B167" s="93" t="s">
        <v>467</v>
      </c>
      <c r="C167" s="94">
        <v>1113034</v>
      </c>
      <c r="D167" s="96" t="s">
        <v>118</v>
      </c>
      <c r="E167" s="96" t="s">
        <v>247</v>
      </c>
      <c r="F167" s="95" t="s">
        <v>468</v>
      </c>
      <c r="G167" s="96" t="s">
        <v>403</v>
      </c>
      <c r="H167" s="95" t="s">
        <v>455</v>
      </c>
      <c r="I167" s="95"/>
      <c r="J167" s="105"/>
      <c r="K167" s="98">
        <v>0</v>
      </c>
      <c r="L167" s="96" t="s">
        <v>131</v>
      </c>
      <c r="M167" s="97">
        <v>4.9000000000000002E-2</v>
      </c>
      <c r="N167" s="97">
        <v>0</v>
      </c>
      <c r="O167" s="98">
        <v>207767.16613200001</v>
      </c>
      <c r="P167" s="106">
        <v>23.05</v>
      </c>
      <c r="Q167" s="98"/>
      <c r="R167" s="98">
        <v>47.890322575999996</v>
      </c>
      <c r="S167" s="99">
        <v>4.5749053283565999E-4</v>
      </c>
      <c r="T167" s="99">
        <f t="shared" si="2"/>
        <v>3.1175101692131941E-4</v>
      </c>
      <c r="U167" s="99">
        <f>R167/'סכום נכסי הקרן'!$C$42</f>
        <v>2.4047037287422768E-5</v>
      </c>
    </row>
    <row r="168" spans="2:21">
      <c r="B168" s="100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8"/>
      <c r="P168" s="106"/>
      <c r="Q168" s="95"/>
      <c r="R168" s="95"/>
      <c r="S168" s="95"/>
      <c r="T168" s="99"/>
      <c r="U168" s="95"/>
    </row>
    <row r="169" spans="2:21">
      <c r="B169" s="92" t="s">
        <v>45</v>
      </c>
      <c r="C169" s="87"/>
      <c r="D169" s="88"/>
      <c r="E169" s="88"/>
      <c r="F169" s="87"/>
      <c r="G169" s="88"/>
      <c r="H169" s="87"/>
      <c r="I169" s="87"/>
      <c r="J169" s="107"/>
      <c r="K169" s="90">
        <v>4.0009711223189868</v>
      </c>
      <c r="L169" s="88"/>
      <c r="M169" s="89"/>
      <c r="N169" s="89">
        <v>5.673422634056214E-2</v>
      </c>
      <c r="O169" s="90"/>
      <c r="P169" s="108"/>
      <c r="Q169" s="90">
        <v>91.698244841000005</v>
      </c>
      <c r="R169" s="90">
        <v>20801.006264687996</v>
      </c>
      <c r="S169" s="91"/>
      <c r="T169" s="91">
        <f t="shared" ref="T169:T202" si="3">IFERROR(R169/$R$11,0)</f>
        <v>0.13540804294463057</v>
      </c>
      <c r="U169" s="91">
        <f>R169/'סכום נכסי הקרן'!$C$42</f>
        <v>1.0444752642228829E-2</v>
      </c>
    </row>
    <row r="170" spans="2:21">
      <c r="B170" s="93" t="s">
        <v>469</v>
      </c>
      <c r="C170" s="94">
        <v>7480163</v>
      </c>
      <c r="D170" s="96" t="s">
        <v>118</v>
      </c>
      <c r="E170" s="96" t="s">
        <v>247</v>
      </c>
      <c r="F170" s="95" t="s">
        <v>363</v>
      </c>
      <c r="G170" s="96" t="s">
        <v>249</v>
      </c>
      <c r="H170" s="95" t="s">
        <v>250</v>
      </c>
      <c r="I170" s="95" t="s">
        <v>129</v>
      </c>
      <c r="J170" s="105"/>
      <c r="K170" s="98">
        <v>3.58</v>
      </c>
      <c r="L170" s="96" t="s">
        <v>131</v>
      </c>
      <c r="M170" s="97">
        <v>2.6800000000000001E-2</v>
      </c>
      <c r="N170" s="97">
        <v>4.5700845240491041E-2</v>
      </c>
      <c r="O170" s="98">
        <v>2.0959000000000002E-2</v>
      </c>
      <c r="P170" s="106">
        <v>95.02</v>
      </c>
      <c r="Q170" s="98"/>
      <c r="R170" s="98">
        <v>1.9876000000000004E-5</v>
      </c>
      <c r="S170" s="99">
        <v>8.0316474700533119E-12</v>
      </c>
      <c r="T170" s="99">
        <f t="shared" si="3"/>
        <v>1.2938654156055786E-10</v>
      </c>
      <c r="U170" s="99">
        <f>R170/'סכום נכסי הקרן'!$C$42</f>
        <v>9.9802817649915324E-12</v>
      </c>
    </row>
    <row r="171" spans="2:21">
      <c r="B171" s="93" t="s">
        <v>470</v>
      </c>
      <c r="C171" s="94">
        <v>6620488</v>
      </c>
      <c r="D171" s="96" t="s">
        <v>118</v>
      </c>
      <c r="E171" s="96" t="s">
        <v>247</v>
      </c>
      <c r="F171" s="95" t="s">
        <v>263</v>
      </c>
      <c r="G171" s="96" t="s">
        <v>249</v>
      </c>
      <c r="H171" s="95" t="s">
        <v>250</v>
      </c>
      <c r="I171" s="95" t="s">
        <v>129</v>
      </c>
      <c r="J171" s="105"/>
      <c r="K171" s="98">
        <v>4.01</v>
      </c>
      <c r="L171" s="96" t="s">
        <v>131</v>
      </c>
      <c r="M171" s="97">
        <v>2.5000000000000001E-2</v>
      </c>
      <c r="N171" s="97">
        <v>4.4998845532209647E-2</v>
      </c>
      <c r="O171" s="98">
        <v>4.6400000000000009E-3</v>
      </c>
      <c r="P171" s="106">
        <v>93.69</v>
      </c>
      <c r="Q171" s="98"/>
      <c r="R171" s="98">
        <v>4.3310000000000005E-6</v>
      </c>
      <c r="S171" s="99">
        <v>1.5638648006524015E-12</v>
      </c>
      <c r="T171" s="99">
        <f t="shared" si="3"/>
        <v>2.8193454995913465E-11</v>
      </c>
      <c r="U171" s="99">
        <f>R171/'סכום נכסי הקרן'!$C$42</f>
        <v>2.1747132382862913E-12</v>
      </c>
    </row>
    <row r="172" spans="2:21">
      <c r="B172" s="93" t="s">
        <v>471</v>
      </c>
      <c r="C172" s="94">
        <v>1133131</v>
      </c>
      <c r="D172" s="96" t="s">
        <v>118</v>
      </c>
      <c r="E172" s="96" t="s">
        <v>247</v>
      </c>
      <c r="F172" s="95" t="s">
        <v>472</v>
      </c>
      <c r="G172" s="96" t="s">
        <v>473</v>
      </c>
      <c r="H172" s="95" t="s">
        <v>279</v>
      </c>
      <c r="I172" s="95" t="s">
        <v>258</v>
      </c>
      <c r="J172" s="105"/>
      <c r="K172" s="98">
        <v>0.42</v>
      </c>
      <c r="L172" s="96" t="s">
        <v>131</v>
      </c>
      <c r="M172" s="97">
        <v>5.7000000000000002E-2</v>
      </c>
      <c r="N172" s="97">
        <v>4.8400337466069983E-2</v>
      </c>
      <c r="O172" s="98">
        <v>5.4137000000000005E-2</v>
      </c>
      <c r="P172" s="106">
        <v>100.82</v>
      </c>
      <c r="Q172" s="98"/>
      <c r="R172" s="98">
        <v>5.4524000000000009E-5</v>
      </c>
      <c r="S172" s="99">
        <v>3.5051377198567969E-10</v>
      </c>
      <c r="T172" s="99">
        <f t="shared" si="3"/>
        <v>3.549341815278656E-10</v>
      </c>
      <c r="U172" s="99">
        <f>R172/'סכום נכסי הקרן'!$C$42</f>
        <v>2.7377987671281861E-11</v>
      </c>
    </row>
    <row r="173" spans="2:21">
      <c r="B173" s="93" t="s">
        <v>474</v>
      </c>
      <c r="C173" s="94">
        <v>2810372</v>
      </c>
      <c r="D173" s="96" t="s">
        <v>118</v>
      </c>
      <c r="E173" s="96" t="s">
        <v>247</v>
      </c>
      <c r="F173" s="95" t="s">
        <v>475</v>
      </c>
      <c r="G173" s="96" t="s">
        <v>344</v>
      </c>
      <c r="H173" s="95" t="s">
        <v>292</v>
      </c>
      <c r="I173" s="95" t="s">
        <v>258</v>
      </c>
      <c r="J173" s="105"/>
      <c r="K173" s="98">
        <v>8.4700000000000006</v>
      </c>
      <c r="L173" s="96" t="s">
        <v>131</v>
      </c>
      <c r="M173" s="97">
        <v>2.4E-2</v>
      </c>
      <c r="N173" s="97">
        <v>5.0300365417821152E-2</v>
      </c>
      <c r="O173" s="98">
        <v>3.0935000000000004E-2</v>
      </c>
      <c r="P173" s="106">
        <v>80.430000000000007</v>
      </c>
      <c r="Q173" s="98"/>
      <c r="R173" s="98">
        <v>2.4902999999999999E-5</v>
      </c>
      <c r="S173" s="99">
        <v>4.1189407897767723E-11</v>
      </c>
      <c r="T173" s="99">
        <f t="shared" si="3"/>
        <v>1.6211073880471782E-10</v>
      </c>
      <c r="U173" s="99">
        <f>R173/'סכום נכסי הקרן'!$C$42</f>
        <v>1.250447558832683E-11</v>
      </c>
    </row>
    <row r="174" spans="2:21">
      <c r="B174" s="93" t="s">
        <v>476</v>
      </c>
      <c r="C174" s="94">
        <v>1138114</v>
      </c>
      <c r="D174" s="96" t="s">
        <v>118</v>
      </c>
      <c r="E174" s="96" t="s">
        <v>247</v>
      </c>
      <c r="F174" s="95" t="s">
        <v>286</v>
      </c>
      <c r="G174" s="96" t="s">
        <v>261</v>
      </c>
      <c r="H174" s="95" t="s">
        <v>287</v>
      </c>
      <c r="I174" s="95" t="s">
        <v>129</v>
      </c>
      <c r="J174" s="105"/>
      <c r="K174" s="98">
        <v>1.46</v>
      </c>
      <c r="L174" s="96" t="s">
        <v>131</v>
      </c>
      <c r="M174" s="97">
        <v>3.39E-2</v>
      </c>
      <c r="N174" s="97">
        <v>5.110296246260735E-2</v>
      </c>
      <c r="O174" s="98">
        <v>1.0441000000000002E-2</v>
      </c>
      <c r="P174" s="106">
        <v>99.19</v>
      </c>
      <c r="Q174" s="98"/>
      <c r="R174" s="98">
        <v>1.0363000000000001E-5</v>
      </c>
      <c r="S174" s="99">
        <v>1.6035256000612112E-11</v>
      </c>
      <c r="T174" s="99">
        <f t="shared" si="3"/>
        <v>6.7459887814050153E-11</v>
      </c>
      <c r="U174" s="99">
        <f>R174/'סכום נכסי הקרן'!$C$42</f>
        <v>5.2035449753777032E-12</v>
      </c>
    </row>
    <row r="175" spans="2:21">
      <c r="B175" s="93" t="s">
        <v>477</v>
      </c>
      <c r="C175" s="94">
        <v>1162866</v>
      </c>
      <c r="D175" s="96" t="s">
        <v>118</v>
      </c>
      <c r="E175" s="96" t="s">
        <v>247</v>
      </c>
      <c r="F175" s="95" t="s">
        <v>286</v>
      </c>
      <c r="G175" s="96" t="s">
        <v>261</v>
      </c>
      <c r="H175" s="95" t="s">
        <v>287</v>
      </c>
      <c r="I175" s="95" t="s">
        <v>129</v>
      </c>
      <c r="J175" s="105"/>
      <c r="K175" s="98">
        <v>6.36</v>
      </c>
      <c r="L175" s="96" t="s">
        <v>131</v>
      </c>
      <c r="M175" s="97">
        <v>2.4399999999999998E-2</v>
      </c>
      <c r="N175" s="97">
        <v>5.2099495696356114E-2</v>
      </c>
      <c r="O175" s="98">
        <v>3.0935000000000004E-2</v>
      </c>
      <c r="P175" s="106">
        <v>85.25</v>
      </c>
      <c r="Q175" s="98"/>
      <c r="R175" s="98">
        <v>2.6373000000000007E-5</v>
      </c>
      <c r="S175" s="99">
        <v>2.8160154678308812E-11</v>
      </c>
      <c r="T175" s="99">
        <f t="shared" si="3"/>
        <v>1.7167997889799719E-10</v>
      </c>
      <c r="U175" s="99">
        <f>R175/'סכום נכסי הקרן'!$C$42</f>
        <v>1.3242602686059655E-11</v>
      </c>
    </row>
    <row r="176" spans="2:21">
      <c r="B176" s="93" t="s">
        <v>478</v>
      </c>
      <c r="C176" s="94">
        <v>1132521</v>
      </c>
      <c r="D176" s="96" t="s">
        <v>118</v>
      </c>
      <c r="E176" s="96" t="s">
        <v>247</v>
      </c>
      <c r="F176" s="95" t="s">
        <v>296</v>
      </c>
      <c r="G176" s="96" t="s">
        <v>261</v>
      </c>
      <c r="H176" s="95" t="s">
        <v>287</v>
      </c>
      <c r="I176" s="95" t="s">
        <v>129</v>
      </c>
      <c r="J176" s="105"/>
      <c r="K176" s="98">
        <v>9.9999999996651136E-3</v>
      </c>
      <c r="L176" s="96" t="s">
        <v>131</v>
      </c>
      <c r="M176" s="97">
        <v>3.5000000000000003E-2</v>
      </c>
      <c r="N176" s="97">
        <v>0.14070000000031146</v>
      </c>
      <c r="O176" s="98">
        <v>146895.18891500001</v>
      </c>
      <c r="P176" s="106">
        <v>101.64</v>
      </c>
      <c r="Q176" s="98"/>
      <c r="R176" s="98">
        <v>149.30426360500005</v>
      </c>
      <c r="S176" s="99">
        <v>1.2884751718315543E-3</v>
      </c>
      <c r="T176" s="99">
        <f t="shared" si="3"/>
        <v>9.7192404448062089E-4</v>
      </c>
      <c r="U176" s="99">
        <f>R176/'סכום נכסי הקרן'!$C$42</f>
        <v>7.4969743383601861E-5</v>
      </c>
    </row>
    <row r="177" spans="2:21">
      <c r="B177" s="93" t="s">
        <v>479</v>
      </c>
      <c r="C177" s="94">
        <v>7590151</v>
      </c>
      <c r="D177" s="96" t="s">
        <v>118</v>
      </c>
      <c r="E177" s="96" t="s">
        <v>247</v>
      </c>
      <c r="F177" s="95" t="s">
        <v>300</v>
      </c>
      <c r="G177" s="96" t="s">
        <v>261</v>
      </c>
      <c r="H177" s="95" t="s">
        <v>292</v>
      </c>
      <c r="I177" s="95" t="s">
        <v>258</v>
      </c>
      <c r="J177" s="105"/>
      <c r="K177" s="98">
        <v>6.0600000000006427</v>
      </c>
      <c r="L177" s="96" t="s">
        <v>131</v>
      </c>
      <c r="M177" s="97">
        <v>2.5499999999999998E-2</v>
      </c>
      <c r="N177" s="97">
        <v>5.2400000000004977E-2</v>
      </c>
      <c r="O177" s="98">
        <v>1131895.8783150003</v>
      </c>
      <c r="P177" s="106">
        <v>85.31</v>
      </c>
      <c r="Q177" s="98"/>
      <c r="R177" s="98">
        <v>965.6204114730001</v>
      </c>
      <c r="S177" s="99">
        <v>8.3052115343356314E-4</v>
      </c>
      <c r="T177" s="99">
        <f t="shared" si="3"/>
        <v>6.2858867730315095E-3</v>
      </c>
      <c r="U177" s="99">
        <f>R177/'סכום נכסי הקרן'!$C$42</f>
        <v>4.8486434818512786E-4</v>
      </c>
    </row>
    <row r="178" spans="2:21">
      <c r="B178" s="93" t="s">
        <v>480</v>
      </c>
      <c r="C178" s="94">
        <v>5850110</v>
      </c>
      <c r="D178" s="96" t="s">
        <v>118</v>
      </c>
      <c r="E178" s="96" t="s">
        <v>247</v>
      </c>
      <c r="F178" s="95" t="s">
        <v>371</v>
      </c>
      <c r="G178" s="96" t="s">
        <v>369</v>
      </c>
      <c r="H178" s="95" t="s">
        <v>287</v>
      </c>
      <c r="I178" s="95" t="s">
        <v>129</v>
      </c>
      <c r="J178" s="105"/>
      <c r="K178" s="98">
        <v>5.630000000385591</v>
      </c>
      <c r="L178" s="96" t="s">
        <v>131</v>
      </c>
      <c r="M178" s="97">
        <v>1.95E-2</v>
      </c>
      <c r="N178" s="97">
        <v>5.2300000005099767E-2</v>
      </c>
      <c r="O178" s="98">
        <v>9667.6040890000022</v>
      </c>
      <c r="P178" s="106">
        <v>83.16</v>
      </c>
      <c r="Q178" s="98"/>
      <c r="R178" s="98">
        <v>8.0395792300000029</v>
      </c>
      <c r="S178" s="99">
        <v>8.4797362912594563E-6</v>
      </c>
      <c r="T178" s="99">
        <f t="shared" si="3"/>
        <v>5.2335145510756337E-5</v>
      </c>
      <c r="U178" s="99">
        <f>R178/'סכום נכסי הקרן'!$C$42</f>
        <v>4.0368920299544012E-6</v>
      </c>
    </row>
    <row r="179" spans="2:21">
      <c r="B179" s="93" t="s">
        <v>481</v>
      </c>
      <c r="C179" s="94">
        <v>4160156</v>
      </c>
      <c r="D179" s="96" t="s">
        <v>118</v>
      </c>
      <c r="E179" s="96" t="s">
        <v>247</v>
      </c>
      <c r="F179" s="95" t="s">
        <v>482</v>
      </c>
      <c r="G179" s="96" t="s">
        <v>261</v>
      </c>
      <c r="H179" s="95" t="s">
        <v>292</v>
      </c>
      <c r="I179" s="95" t="s">
        <v>258</v>
      </c>
      <c r="J179" s="105"/>
      <c r="K179" s="98">
        <v>1.31</v>
      </c>
      <c r="L179" s="96" t="s">
        <v>131</v>
      </c>
      <c r="M179" s="97">
        <v>2.5499999999999998E-2</v>
      </c>
      <c r="N179" s="97">
        <v>4.9399999999852569E-2</v>
      </c>
      <c r="O179" s="98">
        <v>232018.50007800004</v>
      </c>
      <c r="P179" s="106">
        <v>97.06</v>
      </c>
      <c r="Q179" s="98"/>
      <c r="R179" s="98">
        <v>225.19715617800003</v>
      </c>
      <c r="S179" s="99">
        <v>1.1524631940454195E-3</v>
      </c>
      <c r="T179" s="99">
        <f t="shared" si="3"/>
        <v>1.4659630311503438E-3</v>
      </c>
      <c r="U179" s="99">
        <f>R179/'סכום נכסי הקרן'!$C$42</f>
        <v>1.1307763490296053E-4</v>
      </c>
    </row>
    <row r="180" spans="2:21">
      <c r="B180" s="93" t="s">
        <v>483</v>
      </c>
      <c r="C180" s="94">
        <v>2320232</v>
      </c>
      <c r="D180" s="96" t="s">
        <v>118</v>
      </c>
      <c r="E180" s="96" t="s">
        <v>247</v>
      </c>
      <c r="F180" s="95" t="s">
        <v>484</v>
      </c>
      <c r="G180" s="96" t="s">
        <v>125</v>
      </c>
      <c r="H180" s="95" t="s">
        <v>292</v>
      </c>
      <c r="I180" s="95" t="s">
        <v>258</v>
      </c>
      <c r="J180" s="105"/>
      <c r="K180" s="98">
        <v>4.05</v>
      </c>
      <c r="L180" s="96" t="s">
        <v>131</v>
      </c>
      <c r="M180" s="97">
        <v>2.2400000000000003E-2</v>
      </c>
      <c r="N180" s="97">
        <v>5.0200943561069369E-2</v>
      </c>
      <c r="O180" s="98">
        <v>2.5368000000000005E-2</v>
      </c>
      <c r="P180" s="106">
        <v>90.04</v>
      </c>
      <c r="Q180" s="98"/>
      <c r="R180" s="98">
        <v>2.2892000000000004E-5</v>
      </c>
      <c r="S180" s="99">
        <v>3.9512055397870428E-11</v>
      </c>
      <c r="T180" s="99">
        <f t="shared" si="3"/>
        <v>1.4901975796962621E-10</v>
      </c>
      <c r="U180" s="99">
        <f>R180/'סכום נכסי הקרן'!$C$42</f>
        <v>1.1494697633537238E-11</v>
      </c>
    </row>
    <row r="181" spans="2:21">
      <c r="B181" s="93" t="s">
        <v>485</v>
      </c>
      <c r="C181" s="94">
        <v>1135920</v>
      </c>
      <c r="D181" s="96" t="s">
        <v>118</v>
      </c>
      <c r="E181" s="96" t="s">
        <v>247</v>
      </c>
      <c r="F181" s="95" t="s">
        <v>486</v>
      </c>
      <c r="G181" s="96" t="s">
        <v>369</v>
      </c>
      <c r="H181" s="95" t="s">
        <v>287</v>
      </c>
      <c r="I181" s="95" t="s">
        <v>129</v>
      </c>
      <c r="J181" s="105"/>
      <c r="K181" s="98">
        <v>1</v>
      </c>
      <c r="L181" s="96" t="s">
        <v>131</v>
      </c>
      <c r="M181" s="97">
        <v>4.0999999999999995E-2</v>
      </c>
      <c r="N181" s="97">
        <v>5.5000000000092392E-2</v>
      </c>
      <c r="O181" s="98">
        <v>161141.96039100003</v>
      </c>
      <c r="P181" s="106">
        <v>98.7</v>
      </c>
      <c r="Q181" s="98">
        <v>3.303410184000001</v>
      </c>
      <c r="R181" s="98">
        <v>162.35052511300003</v>
      </c>
      <c r="S181" s="99">
        <v>5.3713986797000008E-4</v>
      </c>
      <c r="T181" s="99">
        <f t="shared" si="3"/>
        <v>1.0568511252219545E-3</v>
      </c>
      <c r="U181" s="99">
        <f>R181/'סכום נכסי הקרן'!$C$42</f>
        <v>8.1520627154461344E-5</v>
      </c>
    </row>
    <row r="182" spans="2:21">
      <c r="B182" s="93" t="s">
        <v>487</v>
      </c>
      <c r="C182" s="94">
        <v>7770258</v>
      </c>
      <c r="D182" s="96" t="s">
        <v>118</v>
      </c>
      <c r="E182" s="96" t="s">
        <v>247</v>
      </c>
      <c r="F182" s="95" t="s">
        <v>488</v>
      </c>
      <c r="G182" s="96" t="s">
        <v>489</v>
      </c>
      <c r="H182" s="95" t="s">
        <v>292</v>
      </c>
      <c r="I182" s="95" t="s">
        <v>258</v>
      </c>
      <c r="J182" s="105"/>
      <c r="K182" s="98">
        <v>4.18</v>
      </c>
      <c r="L182" s="96" t="s">
        <v>131</v>
      </c>
      <c r="M182" s="97">
        <v>3.5200000000000002E-2</v>
      </c>
      <c r="N182" s="97">
        <v>4.7500407706823858E-2</v>
      </c>
      <c r="O182" s="98">
        <v>4.4546999999999996E-2</v>
      </c>
      <c r="P182" s="106">
        <v>96.46</v>
      </c>
      <c r="Q182" s="98"/>
      <c r="R182" s="98">
        <v>4.2923000000000002E-5</v>
      </c>
      <c r="S182" s="99">
        <v>5.5431288197902648E-11</v>
      </c>
      <c r="T182" s="99">
        <f t="shared" si="3"/>
        <v>2.7941530103661825E-10</v>
      </c>
      <c r="U182" s="99">
        <f>R182/'סכום נכסי הקרן'!$C$42</f>
        <v>2.1552809126521005E-11</v>
      </c>
    </row>
    <row r="183" spans="2:21">
      <c r="B183" s="93" t="s">
        <v>490</v>
      </c>
      <c r="C183" s="94">
        <v>1410299</v>
      </c>
      <c r="D183" s="96" t="s">
        <v>118</v>
      </c>
      <c r="E183" s="96" t="s">
        <v>247</v>
      </c>
      <c r="F183" s="95" t="s">
        <v>341</v>
      </c>
      <c r="G183" s="96" t="s">
        <v>127</v>
      </c>
      <c r="H183" s="95" t="s">
        <v>292</v>
      </c>
      <c r="I183" s="95" t="s">
        <v>258</v>
      </c>
      <c r="J183" s="105"/>
      <c r="K183" s="98">
        <v>1.54</v>
      </c>
      <c r="L183" s="96" t="s">
        <v>131</v>
      </c>
      <c r="M183" s="97">
        <v>2.7000000000000003E-2</v>
      </c>
      <c r="N183" s="97">
        <v>5.0499999999122538E-2</v>
      </c>
      <c r="O183" s="98">
        <v>7075.0788680000005</v>
      </c>
      <c r="P183" s="106">
        <v>96.65</v>
      </c>
      <c r="Q183" s="98"/>
      <c r="R183" s="98">
        <v>6.8380637720000017</v>
      </c>
      <c r="S183" s="99">
        <v>3.7699806041322581E-5</v>
      </c>
      <c r="T183" s="99">
        <f t="shared" si="3"/>
        <v>4.4513655787362801E-5</v>
      </c>
      <c r="U183" s="99">
        <f>R183/'סכום נכסי הקרן'!$C$42</f>
        <v>3.433578344311774E-6</v>
      </c>
    </row>
    <row r="184" spans="2:21">
      <c r="B184" s="93" t="s">
        <v>491</v>
      </c>
      <c r="C184" s="94">
        <v>1192731</v>
      </c>
      <c r="D184" s="96" t="s">
        <v>118</v>
      </c>
      <c r="E184" s="96" t="s">
        <v>247</v>
      </c>
      <c r="F184" s="95" t="s">
        <v>341</v>
      </c>
      <c r="G184" s="96" t="s">
        <v>127</v>
      </c>
      <c r="H184" s="95" t="s">
        <v>292</v>
      </c>
      <c r="I184" s="95" t="s">
        <v>258</v>
      </c>
      <c r="J184" s="105"/>
      <c r="K184" s="98">
        <v>3.82</v>
      </c>
      <c r="L184" s="96" t="s">
        <v>131</v>
      </c>
      <c r="M184" s="97">
        <v>4.5599999999999995E-2</v>
      </c>
      <c r="N184" s="97">
        <v>5.2599999999955661E-2</v>
      </c>
      <c r="O184" s="98">
        <v>285860.58836100006</v>
      </c>
      <c r="P184" s="106">
        <v>97.85</v>
      </c>
      <c r="Q184" s="98"/>
      <c r="R184" s="98">
        <v>279.71457622400004</v>
      </c>
      <c r="S184" s="99">
        <v>1.0178494932595137E-3</v>
      </c>
      <c r="T184" s="99">
        <f t="shared" si="3"/>
        <v>1.8208543792362852E-3</v>
      </c>
      <c r="U184" s="99">
        <f>R184/'סכום נכסי הקרן'!$C$42</f>
        <v>1.4045231859985516E-4</v>
      </c>
    </row>
    <row r="185" spans="2:21">
      <c r="B185" s="93" t="s">
        <v>492</v>
      </c>
      <c r="C185" s="94">
        <v>2300309</v>
      </c>
      <c r="D185" s="96" t="s">
        <v>118</v>
      </c>
      <c r="E185" s="96" t="s">
        <v>247</v>
      </c>
      <c r="F185" s="95" t="s">
        <v>347</v>
      </c>
      <c r="G185" s="96" t="s">
        <v>154</v>
      </c>
      <c r="H185" s="95" t="s">
        <v>348</v>
      </c>
      <c r="I185" s="95" t="s">
        <v>129</v>
      </c>
      <c r="J185" s="105"/>
      <c r="K185" s="98">
        <v>8.8699999999999992</v>
      </c>
      <c r="L185" s="96" t="s">
        <v>131</v>
      </c>
      <c r="M185" s="97">
        <v>2.7900000000000001E-2</v>
      </c>
      <c r="N185" s="97">
        <v>5.119999999976959E-2</v>
      </c>
      <c r="O185" s="98">
        <v>270688.25000000006</v>
      </c>
      <c r="P185" s="106">
        <v>82.09</v>
      </c>
      <c r="Q185" s="98"/>
      <c r="R185" s="98">
        <v>222.207984426</v>
      </c>
      <c r="S185" s="99">
        <v>6.2944900474374492E-4</v>
      </c>
      <c r="T185" s="99">
        <f t="shared" si="3"/>
        <v>1.4465044582422236E-3</v>
      </c>
      <c r="U185" s="99">
        <f>R185/'סכום נכסי הקרן'!$C$42</f>
        <v>1.1157669022953962E-4</v>
      </c>
    </row>
    <row r="186" spans="2:21">
      <c r="B186" s="93" t="s">
        <v>493</v>
      </c>
      <c r="C186" s="94">
        <v>2300176</v>
      </c>
      <c r="D186" s="96" t="s">
        <v>118</v>
      </c>
      <c r="E186" s="96" t="s">
        <v>247</v>
      </c>
      <c r="F186" s="95" t="s">
        <v>347</v>
      </c>
      <c r="G186" s="96" t="s">
        <v>154</v>
      </c>
      <c r="H186" s="95" t="s">
        <v>348</v>
      </c>
      <c r="I186" s="95" t="s">
        <v>129</v>
      </c>
      <c r="J186" s="105"/>
      <c r="K186" s="98">
        <v>1.38</v>
      </c>
      <c r="L186" s="96" t="s">
        <v>131</v>
      </c>
      <c r="M186" s="97">
        <v>3.6499999999999998E-2</v>
      </c>
      <c r="N186" s="97">
        <v>5.0299952886981102E-2</v>
      </c>
      <c r="O186" s="98">
        <v>1.9413000000000003E-2</v>
      </c>
      <c r="P186" s="106">
        <v>98.51</v>
      </c>
      <c r="Q186" s="98"/>
      <c r="R186" s="98">
        <v>1.9103000000000003E-5</v>
      </c>
      <c r="S186" s="99">
        <v>1.2152330596441064E-11</v>
      </c>
      <c r="T186" s="99">
        <f t="shared" si="3"/>
        <v>1.2435455340266335E-10</v>
      </c>
      <c r="U186" s="99">
        <f>R186/'סכום נכסי הקרן'!$C$42</f>
        <v>9.5921373795850893E-12</v>
      </c>
    </row>
    <row r="187" spans="2:21">
      <c r="B187" s="93" t="s">
        <v>494</v>
      </c>
      <c r="C187" s="94">
        <v>1185941</v>
      </c>
      <c r="D187" s="96" t="s">
        <v>118</v>
      </c>
      <c r="E187" s="96" t="s">
        <v>247</v>
      </c>
      <c r="F187" s="95" t="s">
        <v>495</v>
      </c>
      <c r="G187" s="96" t="s">
        <v>128</v>
      </c>
      <c r="H187" s="95" t="s">
        <v>348</v>
      </c>
      <c r="I187" s="95" t="s">
        <v>129</v>
      </c>
      <c r="J187" s="105"/>
      <c r="K187" s="98">
        <v>1.76</v>
      </c>
      <c r="L187" s="96" t="s">
        <v>131</v>
      </c>
      <c r="M187" s="97">
        <v>6.0999999999999999E-2</v>
      </c>
      <c r="N187" s="97">
        <v>6.399999999999316E-2</v>
      </c>
      <c r="O187" s="98">
        <v>580046.25000000012</v>
      </c>
      <c r="P187" s="106">
        <v>100.83</v>
      </c>
      <c r="Q187" s="98"/>
      <c r="R187" s="98">
        <v>584.86060812100015</v>
      </c>
      <c r="S187" s="99">
        <v>1.5057922951117575E-3</v>
      </c>
      <c r="T187" s="99">
        <f t="shared" si="3"/>
        <v>3.8072595783749707E-3</v>
      </c>
      <c r="U187" s="99">
        <f>R187/'סכום נכסי הקרן'!$C$42</f>
        <v>2.9367446479633099E-4</v>
      </c>
    </row>
    <row r="188" spans="2:21">
      <c r="B188" s="93" t="s">
        <v>496</v>
      </c>
      <c r="C188" s="94">
        <v>1143130</v>
      </c>
      <c r="D188" s="96" t="s">
        <v>118</v>
      </c>
      <c r="E188" s="96" t="s">
        <v>247</v>
      </c>
      <c r="F188" s="95" t="s">
        <v>371</v>
      </c>
      <c r="G188" s="96" t="s">
        <v>369</v>
      </c>
      <c r="H188" s="95" t="s">
        <v>348</v>
      </c>
      <c r="I188" s="95" t="s">
        <v>129</v>
      </c>
      <c r="J188" s="105"/>
      <c r="K188" s="98">
        <v>7.46</v>
      </c>
      <c r="L188" s="96" t="s">
        <v>131</v>
      </c>
      <c r="M188" s="97">
        <v>3.0499999999999999E-2</v>
      </c>
      <c r="N188" s="97">
        <v>5.2299999999946882E-2</v>
      </c>
      <c r="O188" s="98">
        <v>481845.71144500002</v>
      </c>
      <c r="P188" s="106">
        <v>85.55</v>
      </c>
      <c r="Q188" s="98"/>
      <c r="R188" s="98">
        <v>412.21900615300007</v>
      </c>
      <c r="S188" s="99">
        <v>7.0583195299734063E-4</v>
      </c>
      <c r="T188" s="99">
        <f t="shared" si="3"/>
        <v>2.6834167625109169E-3</v>
      </c>
      <c r="U188" s="99">
        <f>R188/'סכום נכסי הקרן'!$C$42</f>
        <v>2.0698640723947062E-4</v>
      </c>
    </row>
    <row r="189" spans="2:21">
      <c r="B189" s="93" t="s">
        <v>497</v>
      </c>
      <c r="C189" s="94">
        <v>1157601</v>
      </c>
      <c r="D189" s="96" t="s">
        <v>118</v>
      </c>
      <c r="E189" s="96" t="s">
        <v>247</v>
      </c>
      <c r="F189" s="95" t="s">
        <v>371</v>
      </c>
      <c r="G189" s="96" t="s">
        <v>369</v>
      </c>
      <c r="H189" s="95" t="s">
        <v>348</v>
      </c>
      <c r="I189" s="95" t="s">
        <v>129</v>
      </c>
      <c r="J189" s="105"/>
      <c r="K189" s="98">
        <v>2.89</v>
      </c>
      <c r="L189" s="96" t="s">
        <v>131</v>
      </c>
      <c r="M189" s="97">
        <v>2.9100000000000001E-2</v>
      </c>
      <c r="N189" s="97">
        <v>5.039999999994655E-2</v>
      </c>
      <c r="O189" s="98">
        <v>238141.95545400004</v>
      </c>
      <c r="P189" s="106">
        <v>94.28</v>
      </c>
      <c r="Q189" s="98"/>
      <c r="R189" s="98">
        <v>224.52023563000003</v>
      </c>
      <c r="S189" s="99">
        <v>3.9690325909000004E-4</v>
      </c>
      <c r="T189" s="99">
        <f t="shared" si="3"/>
        <v>1.4615564901653872E-3</v>
      </c>
      <c r="U189" s="99">
        <f>R189/'סכום נכסי הקרן'!$C$42</f>
        <v>1.1273773463119797E-4</v>
      </c>
    </row>
    <row r="190" spans="2:21">
      <c r="B190" s="93" t="s">
        <v>498</v>
      </c>
      <c r="C190" s="94">
        <v>1138163</v>
      </c>
      <c r="D190" s="96" t="s">
        <v>118</v>
      </c>
      <c r="E190" s="96" t="s">
        <v>247</v>
      </c>
      <c r="F190" s="95" t="s">
        <v>371</v>
      </c>
      <c r="G190" s="96" t="s">
        <v>369</v>
      </c>
      <c r="H190" s="95" t="s">
        <v>348</v>
      </c>
      <c r="I190" s="95" t="s">
        <v>129</v>
      </c>
      <c r="J190" s="105"/>
      <c r="K190" s="98">
        <v>4.99</v>
      </c>
      <c r="L190" s="96" t="s">
        <v>131</v>
      </c>
      <c r="M190" s="97">
        <v>3.95E-2</v>
      </c>
      <c r="N190" s="97">
        <v>4.7798619950425406E-2</v>
      </c>
      <c r="O190" s="98">
        <v>1.5468000000000004E-2</v>
      </c>
      <c r="P190" s="106">
        <v>96.27</v>
      </c>
      <c r="Q190" s="98"/>
      <c r="R190" s="98">
        <v>1.4927000000000001E-5</v>
      </c>
      <c r="S190" s="99">
        <v>6.4447321945242685E-11</v>
      </c>
      <c r="T190" s="99">
        <f t="shared" si="3"/>
        <v>9.7170099913184091E-11</v>
      </c>
      <c r="U190" s="99">
        <f>R190/'סכום נכסי הקרן'!$C$42</f>
        <v>7.4952538692910331E-12</v>
      </c>
    </row>
    <row r="191" spans="2:21">
      <c r="B191" s="93" t="s">
        <v>499</v>
      </c>
      <c r="C191" s="94">
        <v>1143122</v>
      </c>
      <c r="D191" s="96" t="s">
        <v>118</v>
      </c>
      <c r="E191" s="96" t="s">
        <v>247</v>
      </c>
      <c r="F191" s="95" t="s">
        <v>371</v>
      </c>
      <c r="G191" s="96" t="s">
        <v>369</v>
      </c>
      <c r="H191" s="95" t="s">
        <v>348</v>
      </c>
      <c r="I191" s="95" t="s">
        <v>129</v>
      </c>
      <c r="J191" s="105"/>
      <c r="K191" s="98">
        <v>6.7</v>
      </c>
      <c r="L191" s="96" t="s">
        <v>131</v>
      </c>
      <c r="M191" s="97">
        <v>3.0499999999999999E-2</v>
      </c>
      <c r="N191" s="97">
        <v>5.1499999999989388E-2</v>
      </c>
      <c r="O191" s="98">
        <v>647816.46405900002</v>
      </c>
      <c r="P191" s="106">
        <v>87.42</v>
      </c>
      <c r="Q191" s="98"/>
      <c r="R191" s="98">
        <v>566.32115286400017</v>
      </c>
      <c r="S191" s="99">
        <v>8.8879379157917409E-4</v>
      </c>
      <c r="T191" s="99">
        <f t="shared" si="3"/>
        <v>3.6865735249376626E-3</v>
      </c>
      <c r="U191" s="99">
        <f>R191/'סכום נכסי הקרן'!$C$42</f>
        <v>2.8436529860422427E-4</v>
      </c>
    </row>
    <row r="192" spans="2:21">
      <c r="B192" s="93" t="s">
        <v>500</v>
      </c>
      <c r="C192" s="94">
        <v>1182666</v>
      </c>
      <c r="D192" s="96" t="s">
        <v>118</v>
      </c>
      <c r="E192" s="96" t="s">
        <v>247</v>
      </c>
      <c r="F192" s="95" t="s">
        <v>371</v>
      </c>
      <c r="G192" s="96" t="s">
        <v>369</v>
      </c>
      <c r="H192" s="95" t="s">
        <v>348</v>
      </c>
      <c r="I192" s="95" t="s">
        <v>129</v>
      </c>
      <c r="J192" s="105"/>
      <c r="K192" s="98">
        <v>8.33</v>
      </c>
      <c r="L192" s="96" t="s">
        <v>131</v>
      </c>
      <c r="M192" s="97">
        <v>2.63E-2</v>
      </c>
      <c r="N192" s="97">
        <v>5.2799999999999993E-2</v>
      </c>
      <c r="O192" s="98">
        <v>696055.50000000012</v>
      </c>
      <c r="P192" s="106">
        <v>80.77</v>
      </c>
      <c r="Q192" s="98"/>
      <c r="R192" s="98">
        <v>562.20402735000016</v>
      </c>
      <c r="S192" s="99">
        <v>1.0034071316953348E-3</v>
      </c>
      <c r="T192" s="99">
        <f t="shared" si="3"/>
        <v>3.6597723259324706E-3</v>
      </c>
      <c r="U192" s="99">
        <f>R192/'סכום נכסי הקרן'!$C$42</f>
        <v>2.8229797757929191E-4</v>
      </c>
    </row>
    <row r="193" spans="2:21">
      <c r="B193" s="93" t="s">
        <v>501</v>
      </c>
      <c r="C193" s="94">
        <v>1141647</v>
      </c>
      <c r="D193" s="96" t="s">
        <v>118</v>
      </c>
      <c r="E193" s="96" t="s">
        <v>247</v>
      </c>
      <c r="F193" s="95" t="s">
        <v>502</v>
      </c>
      <c r="G193" s="96" t="s">
        <v>126</v>
      </c>
      <c r="H193" s="95" t="s">
        <v>345</v>
      </c>
      <c r="I193" s="95" t="s">
        <v>258</v>
      </c>
      <c r="J193" s="105"/>
      <c r="K193" s="98">
        <v>0.11</v>
      </c>
      <c r="L193" s="96" t="s">
        <v>131</v>
      </c>
      <c r="M193" s="97">
        <v>3.4000000000000002E-2</v>
      </c>
      <c r="N193" s="97">
        <v>6.5900000000898865E-2</v>
      </c>
      <c r="O193" s="98">
        <v>1777.7017710000002</v>
      </c>
      <c r="P193" s="106">
        <v>100.13</v>
      </c>
      <c r="Q193" s="98"/>
      <c r="R193" s="98">
        <v>1.7800126760000003</v>
      </c>
      <c r="S193" s="99">
        <v>5.0779340007490217E-5</v>
      </c>
      <c r="T193" s="99">
        <f t="shared" si="3"/>
        <v>1.1587325622941929E-5</v>
      </c>
      <c r="U193" s="99">
        <f>R193/'סכום נכסי הקרן'!$C$42</f>
        <v>8.937929186826615E-7</v>
      </c>
    </row>
    <row r="194" spans="2:21">
      <c r="B194" s="93" t="s">
        <v>503</v>
      </c>
      <c r="C194" s="94">
        <v>1193481</v>
      </c>
      <c r="D194" s="96" t="s">
        <v>118</v>
      </c>
      <c r="E194" s="96" t="s">
        <v>247</v>
      </c>
      <c r="F194" s="95" t="s">
        <v>376</v>
      </c>
      <c r="G194" s="96" t="s">
        <v>369</v>
      </c>
      <c r="H194" s="95" t="s">
        <v>345</v>
      </c>
      <c r="I194" s="95" t="s">
        <v>258</v>
      </c>
      <c r="J194" s="105"/>
      <c r="K194" s="98">
        <v>4.2300000000000004</v>
      </c>
      <c r="L194" s="96" t="s">
        <v>131</v>
      </c>
      <c r="M194" s="97">
        <v>4.7E-2</v>
      </c>
      <c r="N194" s="97">
        <v>4.9800000000051428E-2</v>
      </c>
      <c r="O194" s="98">
        <v>355761.70000000007</v>
      </c>
      <c r="P194" s="106">
        <v>100.57</v>
      </c>
      <c r="Q194" s="98"/>
      <c r="R194" s="98">
        <v>357.78952854200003</v>
      </c>
      <c r="S194" s="99">
        <v>7.128064516129034E-4</v>
      </c>
      <c r="T194" s="99">
        <f t="shared" si="3"/>
        <v>2.3290978921630045E-3</v>
      </c>
      <c r="U194" s="99">
        <f>R194/'סכום נכסי הקרן'!$C$42</f>
        <v>1.7965588183802776E-4</v>
      </c>
    </row>
    <row r="195" spans="2:21">
      <c r="B195" s="93" t="s">
        <v>504</v>
      </c>
      <c r="C195" s="94">
        <v>1136068</v>
      </c>
      <c r="D195" s="96" t="s">
        <v>118</v>
      </c>
      <c r="E195" s="96" t="s">
        <v>247</v>
      </c>
      <c r="F195" s="95" t="s">
        <v>376</v>
      </c>
      <c r="G195" s="96" t="s">
        <v>369</v>
      </c>
      <c r="H195" s="95" t="s">
        <v>348</v>
      </c>
      <c r="I195" s="95" t="s">
        <v>129</v>
      </c>
      <c r="J195" s="105"/>
      <c r="K195" s="98">
        <v>1.06</v>
      </c>
      <c r="L195" s="96" t="s">
        <v>131</v>
      </c>
      <c r="M195" s="97">
        <v>3.9199999999999999E-2</v>
      </c>
      <c r="N195" s="97">
        <v>5.5399261153736869E-2</v>
      </c>
      <c r="O195" s="98">
        <v>2.8152000000000003E-2</v>
      </c>
      <c r="P195" s="106">
        <v>100</v>
      </c>
      <c r="Q195" s="98"/>
      <c r="R195" s="98">
        <v>2.8152000000000004E-5</v>
      </c>
      <c r="S195" s="99">
        <v>2.9329460522121077E-11</v>
      </c>
      <c r="T195" s="99">
        <f t="shared" si="3"/>
        <v>1.8326071231700667E-10</v>
      </c>
      <c r="U195" s="99">
        <f>R195/'סכום נכסי הקרן'!$C$42</f>
        <v>1.4135887112499578E-11</v>
      </c>
    </row>
    <row r="196" spans="2:21">
      <c r="B196" s="93" t="s">
        <v>505</v>
      </c>
      <c r="C196" s="94">
        <v>1160647</v>
      </c>
      <c r="D196" s="96" t="s">
        <v>118</v>
      </c>
      <c r="E196" s="96" t="s">
        <v>247</v>
      </c>
      <c r="F196" s="95" t="s">
        <v>376</v>
      </c>
      <c r="G196" s="96" t="s">
        <v>369</v>
      </c>
      <c r="H196" s="95" t="s">
        <v>348</v>
      </c>
      <c r="I196" s="95" t="s">
        <v>129</v>
      </c>
      <c r="J196" s="105"/>
      <c r="K196" s="98">
        <v>6.13</v>
      </c>
      <c r="L196" s="96" t="s">
        <v>131</v>
      </c>
      <c r="M196" s="97">
        <v>2.64E-2</v>
      </c>
      <c r="N196" s="97">
        <v>5.2199999999973504E-2</v>
      </c>
      <c r="O196" s="98">
        <v>1187336.3285110001</v>
      </c>
      <c r="P196" s="106">
        <v>86.46</v>
      </c>
      <c r="Q196" s="98"/>
      <c r="R196" s="98">
        <v>1026.5709896760002</v>
      </c>
      <c r="S196" s="99">
        <v>7.2567929455894659E-4</v>
      </c>
      <c r="T196" s="99">
        <f t="shared" si="3"/>
        <v>6.6826559680306288E-3</v>
      </c>
      <c r="U196" s="99">
        <f>R196/'סכום נכסי הקרן'!$C$42</f>
        <v>5.1546929607228285E-4</v>
      </c>
    </row>
    <row r="197" spans="2:21">
      <c r="B197" s="93" t="s">
        <v>506</v>
      </c>
      <c r="C197" s="94">
        <v>1179928</v>
      </c>
      <c r="D197" s="96" t="s">
        <v>118</v>
      </c>
      <c r="E197" s="96" t="s">
        <v>247</v>
      </c>
      <c r="F197" s="95" t="s">
        <v>376</v>
      </c>
      <c r="G197" s="96" t="s">
        <v>369</v>
      </c>
      <c r="H197" s="95" t="s">
        <v>348</v>
      </c>
      <c r="I197" s="95" t="s">
        <v>129</v>
      </c>
      <c r="J197" s="105"/>
      <c r="K197" s="98">
        <v>7.74</v>
      </c>
      <c r="L197" s="96" t="s">
        <v>131</v>
      </c>
      <c r="M197" s="97">
        <v>2.5000000000000001E-2</v>
      </c>
      <c r="N197" s="97">
        <v>5.440000000000824E-2</v>
      </c>
      <c r="O197" s="98">
        <v>660659.54650300008</v>
      </c>
      <c r="P197" s="106">
        <v>80.78</v>
      </c>
      <c r="Q197" s="98"/>
      <c r="R197" s="98">
        <v>533.68078169900002</v>
      </c>
      <c r="S197" s="99">
        <v>4.9537801519752356E-4</v>
      </c>
      <c r="T197" s="99">
        <f t="shared" si="3"/>
        <v>3.4740949205760039E-3</v>
      </c>
      <c r="U197" s="99">
        <f>R197/'סכום נכסי הקרן'!$C$42</f>
        <v>2.6797567789882046E-4</v>
      </c>
    </row>
    <row r="198" spans="2:21">
      <c r="B198" s="93" t="s">
        <v>507</v>
      </c>
      <c r="C198" s="94">
        <v>1143411</v>
      </c>
      <c r="D198" s="96" t="s">
        <v>118</v>
      </c>
      <c r="E198" s="96" t="s">
        <v>247</v>
      </c>
      <c r="F198" s="95" t="s">
        <v>486</v>
      </c>
      <c r="G198" s="96" t="s">
        <v>369</v>
      </c>
      <c r="H198" s="95" t="s">
        <v>348</v>
      </c>
      <c r="I198" s="95" t="s">
        <v>129</v>
      </c>
      <c r="J198" s="105"/>
      <c r="K198" s="98">
        <v>5.45</v>
      </c>
      <c r="L198" s="96" t="s">
        <v>131</v>
      </c>
      <c r="M198" s="97">
        <v>3.4300000000000004E-2</v>
      </c>
      <c r="N198" s="97">
        <v>5.009999999994804E-2</v>
      </c>
      <c r="O198" s="98">
        <v>476224.25895200006</v>
      </c>
      <c r="P198" s="106">
        <v>92.15</v>
      </c>
      <c r="Q198" s="98"/>
      <c r="R198" s="98">
        <v>438.84065462800004</v>
      </c>
      <c r="S198" s="99">
        <v>1.5671457777807032E-3</v>
      </c>
      <c r="T198" s="99">
        <f t="shared" si="3"/>
        <v>2.8567153651885757E-3</v>
      </c>
      <c r="U198" s="99">
        <f>R198/'סכום נכסי הקרן'!$C$42</f>
        <v>2.2035386310730403E-4</v>
      </c>
    </row>
    <row r="199" spans="2:21">
      <c r="B199" s="93" t="s">
        <v>508</v>
      </c>
      <c r="C199" s="94">
        <v>1184191</v>
      </c>
      <c r="D199" s="96" t="s">
        <v>118</v>
      </c>
      <c r="E199" s="96" t="s">
        <v>247</v>
      </c>
      <c r="F199" s="95" t="s">
        <v>486</v>
      </c>
      <c r="G199" s="96" t="s">
        <v>369</v>
      </c>
      <c r="H199" s="95" t="s">
        <v>348</v>
      </c>
      <c r="I199" s="95" t="s">
        <v>129</v>
      </c>
      <c r="J199" s="105"/>
      <c r="K199" s="98">
        <v>6.71</v>
      </c>
      <c r="L199" s="96" t="s">
        <v>131</v>
      </c>
      <c r="M199" s="97">
        <v>2.98E-2</v>
      </c>
      <c r="N199" s="97">
        <v>5.3099999999901275E-2</v>
      </c>
      <c r="O199" s="98">
        <v>377718.38404999999</v>
      </c>
      <c r="P199" s="106">
        <v>86.08</v>
      </c>
      <c r="Q199" s="98"/>
      <c r="R199" s="98">
        <v>325.13998499100001</v>
      </c>
      <c r="S199" s="99">
        <v>9.6223644487808055E-4</v>
      </c>
      <c r="T199" s="99">
        <f t="shared" si="3"/>
        <v>2.1165595784381755E-3</v>
      </c>
      <c r="U199" s="99">
        <f>R199/'סכום נכסי הקרן'!$C$42</f>
        <v>1.6326165542741484E-4</v>
      </c>
    </row>
    <row r="200" spans="2:21">
      <c r="B200" s="93" t="s">
        <v>509</v>
      </c>
      <c r="C200" s="94">
        <v>1139815</v>
      </c>
      <c r="D200" s="96" t="s">
        <v>118</v>
      </c>
      <c r="E200" s="96" t="s">
        <v>247</v>
      </c>
      <c r="F200" s="95" t="s">
        <v>368</v>
      </c>
      <c r="G200" s="96" t="s">
        <v>369</v>
      </c>
      <c r="H200" s="95" t="s">
        <v>348</v>
      </c>
      <c r="I200" s="95" t="s">
        <v>129</v>
      </c>
      <c r="J200" s="105"/>
      <c r="K200" s="98">
        <v>2</v>
      </c>
      <c r="L200" s="96" t="s">
        <v>131</v>
      </c>
      <c r="M200" s="97">
        <v>3.61E-2</v>
      </c>
      <c r="N200" s="97">
        <v>4.9399999999977531E-2</v>
      </c>
      <c r="O200" s="98">
        <v>980199.61650400015</v>
      </c>
      <c r="P200" s="106">
        <v>98.99</v>
      </c>
      <c r="Q200" s="98"/>
      <c r="R200" s="98">
        <v>970.29956769700016</v>
      </c>
      <c r="S200" s="99">
        <v>1.2771330508195443E-3</v>
      </c>
      <c r="T200" s="99">
        <f t="shared" si="3"/>
        <v>6.31634661612091E-3</v>
      </c>
      <c r="U200" s="99">
        <f>R200/'סכום נכסי הקרן'!$C$42</f>
        <v>4.8721388016027047E-4</v>
      </c>
    </row>
    <row r="201" spans="2:21">
      <c r="B201" s="93" t="s">
        <v>510</v>
      </c>
      <c r="C201" s="94">
        <v>1155522</v>
      </c>
      <c r="D201" s="96" t="s">
        <v>118</v>
      </c>
      <c r="E201" s="96" t="s">
        <v>247</v>
      </c>
      <c r="F201" s="95" t="s">
        <v>368</v>
      </c>
      <c r="G201" s="96" t="s">
        <v>369</v>
      </c>
      <c r="H201" s="95" t="s">
        <v>348</v>
      </c>
      <c r="I201" s="95" t="s">
        <v>129</v>
      </c>
      <c r="J201" s="105"/>
      <c r="K201" s="98">
        <v>3</v>
      </c>
      <c r="L201" s="96" t="s">
        <v>131</v>
      </c>
      <c r="M201" s="97">
        <v>3.3000000000000002E-2</v>
      </c>
      <c r="N201" s="97">
        <v>4.4900000000085941E-2</v>
      </c>
      <c r="O201" s="98">
        <v>322603.82015600003</v>
      </c>
      <c r="P201" s="106">
        <v>97.75</v>
      </c>
      <c r="Q201" s="98"/>
      <c r="R201" s="98">
        <v>315.34523422100006</v>
      </c>
      <c r="S201" s="99">
        <v>1.0462430723896935E-3</v>
      </c>
      <c r="T201" s="99">
        <f t="shared" si="3"/>
        <v>2.0527988153279967E-3</v>
      </c>
      <c r="U201" s="99">
        <f>R201/'סכום נכסי הקרן'!$C$42</f>
        <v>1.5834344389076423E-4</v>
      </c>
    </row>
    <row r="202" spans="2:21">
      <c r="B202" s="93" t="s">
        <v>511</v>
      </c>
      <c r="C202" s="94">
        <v>1159359</v>
      </c>
      <c r="D202" s="96" t="s">
        <v>118</v>
      </c>
      <c r="E202" s="96" t="s">
        <v>247</v>
      </c>
      <c r="F202" s="95" t="s">
        <v>368</v>
      </c>
      <c r="G202" s="96" t="s">
        <v>369</v>
      </c>
      <c r="H202" s="95" t="s">
        <v>348</v>
      </c>
      <c r="I202" s="95" t="s">
        <v>129</v>
      </c>
      <c r="J202" s="105"/>
      <c r="K202" s="98">
        <v>5.39</v>
      </c>
      <c r="L202" s="96" t="s">
        <v>131</v>
      </c>
      <c r="M202" s="97">
        <v>2.6200000000000001E-2</v>
      </c>
      <c r="N202" s="97">
        <v>5.1099999999987628E-2</v>
      </c>
      <c r="O202" s="98">
        <v>851669.13238900003</v>
      </c>
      <c r="P202" s="106">
        <v>88.3</v>
      </c>
      <c r="Q202" s="98"/>
      <c r="R202" s="98">
        <v>752.0238155630002</v>
      </c>
      <c r="S202" s="99">
        <v>6.5849297480672449E-4</v>
      </c>
      <c r="T202" s="99">
        <f t="shared" si="3"/>
        <v>4.8954397598546693E-3</v>
      </c>
      <c r="U202" s="99">
        <f>R202/'סכום נכסי הקרן'!$C$42</f>
        <v>3.7761167102549632E-4</v>
      </c>
    </row>
    <row r="203" spans="2:21">
      <c r="B203" s="93" t="s">
        <v>512</v>
      </c>
      <c r="C203" s="94">
        <v>1141829</v>
      </c>
      <c r="D203" s="96" t="s">
        <v>118</v>
      </c>
      <c r="E203" s="96" t="s">
        <v>247</v>
      </c>
      <c r="F203" s="95" t="s">
        <v>513</v>
      </c>
      <c r="G203" s="96" t="s">
        <v>126</v>
      </c>
      <c r="H203" s="95" t="s">
        <v>345</v>
      </c>
      <c r="I203" s="95" t="s">
        <v>258</v>
      </c>
      <c r="J203" s="105"/>
      <c r="K203" s="98">
        <v>2.2999999999999998</v>
      </c>
      <c r="L203" s="96" t="s">
        <v>131</v>
      </c>
      <c r="M203" s="97">
        <v>2.3E-2</v>
      </c>
      <c r="N203" s="97">
        <v>5.8100000000057148E-2</v>
      </c>
      <c r="O203" s="98">
        <v>360868.65525899996</v>
      </c>
      <c r="P203" s="106">
        <v>93.13</v>
      </c>
      <c r="Q203" s="98"/>
      <c r="R203" s="98">
        <v>336.07697056799998</v>
      </c>
      <c r="S203" s="99">
        <v>4.4203963649460743E-4</v>
      </c>
      <c r="T203" s="99">
        <f t="shared" ref="T203:T264" si="4">IFERROR(R203/$R$11,0)</f>
        <v>2.1877559327803833E-3</v>
      </c>
      <c r="U203" s="99">
        <f>R203/'סכום נכסי הקרן'!$C$42</f>
        <v>1.6875341421782077E-4</v>
      </c>
    </row>
    <row r="204" spans="2:21">
      <c r="B204" s="93" t="s">
        <v>514</v>
      </c>
      <c r="C204" s="94">
        <v>1173566</v>
      </c>
      <c r="D204" s="96" t="s">
        <v>118</v>
      </c>
      <c r="E204" s="96" t="s">
        <v>247</v>
      </c>
      <c r="F204" s="95" t="s">
        <v>513</v>
      </c>
      <c r="G204" s="96" t="s">
        <v>126</v>
      </c>
      <c r="H204" s="95" t="s">
        <v>345</v>
      </c>
      <c r="I204" s="95" t="s">
        <v>258</v>
      </c>
      <c r="J204" s="105"/>
      <c r="K204" s="98">
        <v>2.59</v>
      </c>
      <c r="L204" s="96" t="s">
        <v>131</v>
      </c>
      <c r="M204" s="97">
        <v>2.1499999999999998E-2</v>
      </c>
      <c r="N204" s="97">
        <v>5.8300000000040368E-2</v>
      </c>
      <c r="O204" s="98">
        <v>200337.68820900001</v>
      </c>
      <c r="P204" s="106">
        <v>91.16</v>
      </c>
      <c r="Q204" s="98">
        <v>10.654285034000003</v>
      </c>
      <c r="R204" s="98">
        <v>193.28212163400002</v>
      </c>
      <c r="S204" s="99">
        <v>3.7473759669604879E-4</v>
      </c>
      <c r="T204" s="99">
        <f t="shared" si="4"/>
        <v>1.2582061412613373E-3</v>
      </c>
      <c r="U204" s="99">
        <f>R204/'סכום נכסי הקרן'!$C$42</f>
        <v>9.7052225500235731E-5</v>
      </c>
    </row>
    <row r="205" spans="2:21">
      <c r="B205" s="93" t="s">
        <v>515</v>
      </c>
      <c r="C205" s="94">
        <v>1136464</v>
      </c>
      <c r="D205" s="96" t="s">
        <v>118</v>
      </c>
      <c r="E205" s="96" t="s">
        <v>247</v>
      </c>
      <c r="F205" s="95" t="s">
        <v>513</v>
      </c>
      <c r="G205" s="96" t="s">
        <v>126</v>
      </c>
      <c r="H205" s="95" t="s">
        <v>345</v>
      </c>
      <c r="I205" s="95" t="s">
        <v>258</v>
      </c>
      <c r="J205" s="105"/>
      <c r="K205" s="98">
        <v>1.6</v>
      </c>
      <c r="L205" s="96" t="s">
        <v>131</v>
      </c>
      <c r="M205" s="97">
        <v>2.75E-2</v>
      </c>
      <c r="N205" s="97">
        <v>5.5900000000118674E-2</v>
      </c>
      <c r="O205" s="98">
        <v>209351.12603800007</v>
      </c>
      <c r="P205" s="106">
        <v>96.59</v>
      </c>
      <c r="Q205" s="98"/>
      <c r="R205" s="98">
        <v>202.21224564000005</v>
      </c>
      <c r="S205" s="99">
        <v>6.6505376046169468E-4</v>
      </c>
      <c r="T205" s="99">
        <f t="shared" si="4"/>
        <v>1.316338454646488E-3</v>
      </c>
      <c r="U205" s="99">
        <f>R205/'סכום נכסי הקרן'!$C$42</f>
        <v>1.0153628435393845E-4</v>
      </c>
    </row>
    <row r="206" spans="2:21">
      <c r="B206" s="93" t="s">
        <v>516</v>
      </c>
      <c r="C206" s="94">
        <v>1139591</v>
      </c>
      <c r="D206" s="96" t="s">
        <v>118</v>
      </c>
      <c r="E206" s="96" t="s">
        <v>247</v>
      </c>
      <c r="F206" s="95" t="s">
        <v>513</v>
      </c>
      <c r="G206" s="96" t="s">
        <v>126</v>
      </c>
      <c r="H206" s="95" t="s">
        <v>345</v>
      </c>
      <c r="I206" s="95" t="s">
        <v>258</v>
      </c>
      <c r="J206" s="105"/>
      <c r="K206" s="98">
        <v>0.54000000001999537</v>
      </c>
      <c r="L206" s="96" t="s">
        <v>131</v>
      </c>
      <c r="M206" s="97">
        <v>2.4E-2</v>
      </c>
      <c r="N206" s="97">
        <v>5.949999999988892E-2</v>
      </c>
      <c r="O206" s="98">
        <v>36612.541109000005</v>
      </c>
      <c r="P206" s="106">
        <v>98.35</v>
      </c>
      <c r="Q206" s="98"/>
      <c r="R206" s="98">
        <v>36.008434232000006</v>
      </c>
      <c r="S206" s="99">
        <v>3.9260748477971469E-4</v>
      </c>
      <c r="T206" s="99">
        <f t="shared" si="4"/>
        <v>2.3440364118984113E-4</v>
      </c>
      <c r="U206" s="99">
        <f>R206/'סכום נכסי הקרן'!$C$42</f>
        <v>1.8080817043244438E-5</v>
      </c>
    </row>
    <row r="207" spans="2:21">
      <c r="B207" s="93" t="s">
        <v>517</v>
      </c>
      <c r="C207" s="94">
        <v>1158740</v>
      </c>
      <c r="D207" s="96" t="s">
        <v>118</v>
      </c>
      <c r="E207" s="96" t="s">
        <v>247</v>
      </c>
      <c r="F207" s="95" t="s">
        <v>390</v>
      </c>
      <c r="G207" s="96" t="s">
        <v>127</v>
      </c>
      <c r="H207" s="95" t="s">
        <v>391</v>
      </c>
      <c r="I207" s="95" t="s">
        <v>258</v>
      </c>
      <c r="J207" s="105"/>
      <c r="K207" s="98">
        <v>1.6900000000398905</v>
      </c>
      <c r="L207" s="96" t="s">
        <v>131</v>
      </c>
      <c r="M207" s="97">
        <v>3.2500000000000001E-2</v>
      </c>
      <c r="N207" s="97">
        <v>6.0500000002991786E-2</v>
      </c>
      <c r="O207" s="98">
        <v>4167.2596850000009</v>
      </c>
      <c r="P207" s="106">
        <v>96.25</v>
      </c>
      <c r="Q207" s="98"/>
      <c r="R207" s="98">
        <v>4.0109873360000003</v>
      </c>
      <c r="S207" s="99">
        <v>1.0725082216195523E-5</v>
      </c>
      <c r="T207" s="99">
        <f t="shared" si="4"/>
        <v>2.6110272672984261E-5</v>
      </c>
      <c r="U207" s="99">
        <f>R207/'סכום נכסי הקרן'!$C$42</f>
        <v>2.0140261505882855E-6</v>
      </c>
    </row>
    <row r="208" spans="2:21">
      <c r="B208" s="93" t="s">
        <v>518</v>
      </c>
      <c r="C208" s="94">
        <v>1191832</v>
      </c>
      <c r="D208" s="96" t="s">
        <v>118</v>
      </c>
      <c r="E208" s="96" t="s">
        <v>247</v>
      </c>
      <c r="F208" s="95" t="s">
        <v>390</v>
      </c>
      <c r="G208" s="96" t="s">
        <v>127</v>
      </c>
      <c r="H208" s="95" t="s">
        <v>391</v>
      </c>
      <c r="I208" s="95" t="s">
        <v>258</v>
      </c>
      <c r="J208" s="105"/>
      <c r="K208" s="98">
        <v>2.3699999999980732</v>
      </c>
      <c r="L208" s="96" t="s">
        <v>131</v>
      </c>
      <c r="M208" s="97">
        <v>5.7000000000000002E-2</v>
      </c>
      <c r="N208" s="97">
        <v>6.3899999999943266E-2</v>
      </c>
      <c r="O208" s="98">
        <v>750509.9403260001</v>
      </c>
      <c r="P208" s="106">
        <v>98.88</v>
      </c>
      <c r="Q208" s="98"/>
      <c r="R208" s="98">
        <v>742.10420403900014</v>
      </c>
      <c r="S208" s="99">
        <v>1.8926605596098222E-3</v>
      </c>
      <c r="T208" s="99">
        <f t="shared" si="4"/>
        <v>4.8308661923001E-3</v>
      </c>
      <c r="U208" s="99">
        <f>R208/'סכום נכסי הקרן'!$C$42</f>
        <v>3.7263076349838939E-4</v>
      </c>
    </row>
    <row r="209" spans="2:21">
      <c r="B209" s="93" t="s">
        <v>519</v>
      </c>
      <c r="C209" s="94">
        <v>1161678</v>
      </c>
      <c r="D209" s="96" t="s">
        <v>118</v>
      </c>
      <c r="E209" s="96" t="s">
        <v>247</v>
      </c>
      <c r="F209" s="95" t="s">
        <v>394</v>
      </c>
      <c r="G209" s="96" t="s">
        <v>127</v>
      </c>
      <c r="H209" s="95" t="s">
        <v>391</v>
      </c>
      <c r="I209" s="95" t="s">
        <v>258</v>
      </c>
      <c r="J209" s="105"/>
      <c r="K209" s="98">
        <v>1.9100000000006061</v>
      </c>
      <c r="L209" s="96" t="s">
        <v>131</v>
      </c>
      <c r="M209" s="97">
        <v>2.7999999999999997E-2</v>
      </c>
      <c r="N209" s="97">
        <v>5.8400000000005593E-2</v>
      </c>
      <c r="O209" s="98">
        <v>226660.70652400007</v>
      </c>
      <c r="P209" s="106">
        <v>94.56</v>
      </c>
      <c r="Q209" s="98"/>
      <c r="R209" s="98">
        <v>214.33035905700007</v>
      </c>
      <c r="S209" s="99">
        <v>6.5190745200229883E-4</v>
      </c>
      <c r="T209" s="99">
        <f t="shared" si="4"/>
        <v>1.395223581697415E-3</v>
      </c>
      <c r="U209" s="99">
        <f>R209/'סכום נכסי הקרן'!$C$42</f>
        <v>1.0762111965086863E-4</v>
      </c>
    </row>
    <row r="210" spans="2:21">
      <c r="B210" s="93" t="s">
        <v>520</v>
      </c>
      <c r="C210" s="94">
        <v>1192459</v>
      </c>
      <c r="D210" s="96" t="s">
        <v>118</v>
      </c>
      <c r="E210" s="96" t="s">
        <v>247</v>
      </c>
      <c r="F210" s="95" t="s">
        <v>394</v>
      </c>
      <c r="G210" s="96" t="s">
        <v>127</v>
      </c>
      <c r="H210" s="95" t="s">
        <v>391</v>
      </c>
      <c r="I210" s="95" t="s">
        <v>258</v>
      </c>
      <c r="J210" s="105"/>
      <c r="K210" s="98">
        <v>3.4899999999998572</v>
      </c>
      <c r="L210" s="96" t="s">
        <v>131</v>
      </c>
      <c r="M210" s="97">
        <v>5.6500000000000002E-2</v>
      </c>
      <c r="N210" s="97">
        <v>6.2499999999999993E-2</v>
      </c>
      <c r="O210" s="98">
        <v>555992.60594799998</v>
      </c>
      <c r="P210" s="106">
        <v>100.78</v>
      </c>
      <c r="Q210" s="98"/>
      <c r="R210" s="98">
        <v>560.32932769200011</v>
      </c>
      <c r="S210" s="99">
        <v>1.2903653127274415E-3</v>
      </c>
      <c r="T210" s="99">
        <f t="shared" si="4"/>
        <v>3.64756861768064E-3</v>
      </c>
      <c r="U210" s="99">
        <f>R210/'סכום נכסי הקרן'!$C$42</f>
        <v>2.8135663974413524E-4</v>
      </c>
    </row>
    <row r="211" spans="2:21">
      <c r="B211" s="93" t="s">
        <v>521</v>
      </c>
      <c r="C211" s="94">
        <v>7390149</v>
      </c>
      <c r="D211" s="96" t="s">
        <v>118</v>
      </c>
      <c r="E211" s="96" t="s">
        <v>247</v>
      </c>
      <c r="F211" s="95" t="s">
        <v>522</v>
      </c>
      <c r="G211" s="96" t="s">
        <v>403</v>
      </c>
      <c r="H211" s="95" t="s">
        <v>398</v>
      </c>
      <c r="I211" s="95" t="s">
        <v>129</v>
      </c>
      <c r="J211" s="105"/>
      <c r="K211" s="98">
        <v>1.9299999998588113</v>
      </c>
      <c r="L211" s="96" t="s">
        <v>131</v>
      </c>
      <c r="M211" s="97">
        <v>0.04</v>
      </c>
      <c r="N211" s="97">
        <v>4.9299999997069958E-2</v>
      </c>
      <c r="O211" s="98">
        <v>6696.7680630000013</v>
      </c>
      <c r="P211" s="106">
        <v>98.36</v>
      </c>
      <c r="Q211" s="98"/>
      <c r="R211" s="98">
        <v>6.5869411010000016</v>
      </c>
      <c r="S211" s="99">
        <v>3.388427159122049E-5</v>
      </c>
      <c r="T211" s="99">
        <f t="shared" si="4"/>
        <v>4.2878925765822263E-5</v>
      </c>
      <c r="U211" s="99">
        <f>R211/'סכום נכסי הקרן'!$C$42</f>
        <v>3.3074828012368459E-6</v>
      </c>
    </row>
    <row r="212" spans="2:21">
      <c r="B212" s="93" t="s">
        <v>523</v>
      </c>
      <c r="C212" s="94">
        <v>7390222</v>
      </c>
      <c r="D212" s="96" t="s">
        <v>118</v>
      </c>
      <c r="E212" s="96" t="s">
        <v>247</v>
      </c>
      <c r="F212" s="95" t="s">
        <v>522</v>
      </c>
      <c r="G212" s="96" t="s">
        <v>403</v>
      </c>
      <c r="H212" s="95" t="s">
        <v>391</v>
      </c>
      <c r="I212" s="95" t="s">
        <v>258</v>
      </c>
      <c r="J212" s="105"/>
      <c r="K212" s="98">
        <v>3.5499999999451117</v>
      </c>
      <c r="L212" s="96" t="s">
        <v>131</v>
      </c>
      <c r="M212" s="97">
        <v>0.04</v>
      </c>
      <c r="N212" s="97">
        <v>5.12999999994228E-2</v>
      </c>
      <c r="O212" s="98">
        <v>57555.135018000008</v>
      </c>
      <c r="P212" s="106">
        <v>98.13</v>
      </c>
      <c r="Q212" s="98"/>
      <c r="R212" s="98">
        <v>56.478853402000006</v>
      </c>
      <c r="S212" s="99">
        <v>7.4335385791526504E-5</v>
      </c>
      <c r="T212" s="99">
        <f t="shared" si="4"/>
        <v>3.6765966557609814E-4</v>
      </c>
      <c r="U212" s="99">
        <f>R212/'סכום נכסי הקרן'!$C$42</f>
        <v>2.8359572887684168E-5</v>
      </c>
    </row>
    <row r="213" spans="2:21">
      <c r="B213" s="93" t="s">
        <v>524</v>
      </c>
      <c r="C213" s="94">
        <v>2590388</v>
      </c>
      <c r="D213" s="96" t="s">
        <v>118</v>
      </c>
      <c r="E213" s="96" t="s">
        <v>247</v>
      </c>
      <c r="F213" s="95" t="s">
        <v>525</v>
      </c>
      <c r="G213" s="96" t="s">
        <v>268</v>
      </c>
      <c r="H213" s="95" t="s">
        <v>391</v>
      </c>
      <c r="I213" s="95" t="s">
        <v>258</v>
      </c>
      <c r="J213" s="105"/>
      <c r="K213" s="98">
        <v>0.99</v>
      </c>
      <c r="L213" s="96" t="s">
        <v>131</v>
      </c>
      <c r="M213" s="97">
        <v>5.9000000000000004E-2</v>
      </c>
      <c r="N213" s="97">
        <v>5.4499999998063604E-2</v>
      </c>
      <c r="O213" s="98">
        <v>9250.3589560000019</v>
      </c>
      <c r="P213" s="106">
        <v>100.49</v>
      </c>
      <c r="Q213" s="98"/>
      <c r="R213" s="98">
        <v>9.2956857040000038</v>
      </c>
      <c r="S213" s="99">
        <v>3.5155528296531106E-5</v>
      </c>
      <c r="T213" s="99">
        <f t="shared" si="4"/>
        <v>6.0512005668870991E-5</v>
      </c>
      <c r="U213" s="99">
        <f>R213/'סכום נכסי הקרן'!$C$42</f>
        <v>4.6676173538299302E-6</v>
      </c>
    </row>
    <row r="214" spans="2:21">
      <c r="B214" s="93" t="s">
        <v>526</v>
      </c>
      <c r="C214" s="94">
        <v>2590511</v>
      </c>
      <c r="D214" s="96" t="s">
        <v>118</v>
      </c>
      <c r="E214" s="96" t="s">
        <v>247</v>
      </c>
      <c r="F214" s="95" t="s">
        <v>525</v>
      </c>
      <c r="G214" s="96" t="s">
        <v>268</v>
      </c>
      <c r="H214" s="95" t="s">
        <v>391</v>
      </c>
      <c r="I214" s="95" t="s">
        <v>258</v>
      </c>
      <c r="J214" s="105"/>
      <c r="K214" s="98">
        <v>3.2</v>
      </c>
      <c r="L214" s="96" t="s">
        <v>131</v>
      </c>
      <c r="M214" s="97">
        <v>2.7000000000000003E-2</v>
      </c>
      <c r="N214" s="97">
        <v>5.7000077341151825E-2</v>
      </c>
      <c r="O214" s="98">
        <v>0.15506600000000001</v>
      </c>
      <c r="P214" s="106">
        <v>91.75</v>
      </c>
      <c r="Q214" s="98"/>
      <c r="R214" s="98">
        <v>1.4222700000000003E-4</v>
      </c>
      <c r="S214" s="99">
        <v>2.0738843050179527E-10</v>
      </c>
      <c r="T214" s="99">
        <f t="shared" si="4"/>
        <v>9.258532726168979E-10</v>
      </c>
      <c r="U214" s="99">
        <f>R214/'סכום נכסי הקרן'!$C$42</f>
        <v>7.1416056278398604E-11</v>
      </c>
    </row>
    <row r="215" spans="2:21">
      <c r="B215" s="93" t="s">
        <v>527</v>
      </c>
      <c r="C215" s="94">
        <v>1141191</v>
      </c>
      <c r="D215" s="96" t="s">
        <v>118</v>
      </c>
      <c r="E215" s="96" t="s">
        <v>247</v>
      </c>
      <c r="F215" s="95" t="s">
        <v>528</v>
      </c>
      <c r="G215" s="96" t="s">
        <v>428</v>
      </c>
      <c r="H215" s="95" t="s">
        <v>398</v>
      </c>
      <c r="I215" s="95" t="s">
        <v>129</v>
      </c>
      <c r="J215" s="105"/>
      <c r="K215" s="98">
        <v>1.31</v>
      </c>
      <c r="L215" s="96" t="s">
        <v>131</v>
      </c>
      <c r="M215" s="97">
        <v>3.0499999999999999E-2</v>
      </c>
      <c r="N215" s="97">
        <v>5.6899999998496813E-2</v>
      </c>
      <c r="O215" s="98">
        <v>14164.593772000002</v>
      </c>
      <c r="P215" s="106">
        <v>96.75</v>
      </c>
      <c r="Q215" s="98"/>
      <c r="R215" s="98">
        <v>13.704244474000001</v>
      </c>
      <c r="S215" s="99">
        <v>2.1102287234724056E-4</v>
      </c>
      <c r="T215" s="99">
        <f t="shared" si="4"/>
        <v>8.9210343992314662E-5</v>
      </c>
      <c r="U215" s="99">
        <f>R215/'סכום נכסי הקרן'!$C$42</f>
        <v>6.8812749661324291E-6</v>
      </c>
    </row>
    <row r="216" spans="2:21">
      <c r="B216" s="93" t="s">
        <v>529</v>
      </c>
      <c r="C216" s="94">
        <v>1168368</v>
      </c>
      <c r="D216" s="96" t="s">
        <v>118</v>
      </c>
      <c r="E216" s="96" t="s">
        <v>247</v>
      </c>
      <c r="F216" s="95" t="s">
        <v>528</v>
      </c>
      <c r="G216" s="96" t="s">
        <v>428</v>
      </c>
      <c r="H216" s="95" t="s">
        <v>398</v>
      </c>
      <c r="I216" s="95" t="s">
        <v>129</v>
      </c>
      <c r="J216" s="105"/>
      <c r="K216" s="98">
        <v>2.93</v>
      </c>
      <c r="L216" s="96" t="s">
        <v>131</v>
      </c>
      <c r="M216" s="97">
        <v>2.58E-2</v>
      </c>
      <c r="N216" s="97">
        <v>5.5300000000057012E-2</v>
      </c>
      <c r="O216" s="98">
        <v>205873.66021500004</v>
      </c>
      <c r="P216" s="106">
        <v>92</v>
      </c>
      <c r="Q216" s="98"/>
      <c r="R216" s="98">
        <v>189.40376736400006</v>
      </c>
      <c r="S216" s="99">
        <v>6.8049534835638869E-4</v>
      </c>
      <c r="T216" s="99">
        <f t="shared" si="4"/>
        <v>1.2329592683522047E-3</v>
      </c>
      <c r="U216" s="99">
        <f>R216/'סכום נכסי הקרן'!$C$42</f>
        <v>9.5104798029967184E-5</v>
      </c>
    </row>
    <row r="217" spans="2:21">
      <c r="B217" s="93" t="s">
        <v>530</v>
      </c>
      <c r="C217" s="94">
        <v>1186162</v>
      </c>
      <c r="D217" s="96" t="s">
        <v>118</v>
      </c>
      <c r="E217" s="96" t="s">
        <v>247</v>
      </c>
      <c r="F217" s="95" t="s">
        <v>528</v>
      </c>
      <c r="G217" s="96" t="s">
        <v>428</v>
      </c>
      <c r="H217" s="95" t="s">
        <v>398</v>
      </c>
      <c r="I217" s="95" t="s">
        <v>129</v>
      </c>
      <c r="J217" s="105"/>
      <c r="K217" s="98">
        <v>4.4000000000000004</v>
      </c>
      <c r="L217" s="96" t="s">
        <v>131</v>
      </c>
      <c r="M217" s="97">
        <v>0.04</v>
      </c>
      <c r="N217" s="97">
        <v>5.630000000000001E-2</v>
      </c>
      <c r="O217" s="98">
        <v>618716.00000000012</v>
      </c>
      <c r="P217" s="106">
        <v>93.51</v>
      </c>
      <c r="Q217" s="98"/>
      <c r="R217" s="98">
        <v>578.5613315999999</v>
      </c>
      <c r="S217" s="99">
        <v>1.4134810668798906E-3</v>
      </c>
      <c r="T217" s="99">
        <f t="shared" si="4"/>
        <v>3.766253259025713E-3</v>
      </c>
      <c r="U217" s="99">
        <f>R217/'סכום נכסי הקרן'!$C$42</f>
        <v>2.9051142622744502E-4</v>
      </c>
    </row>
    <row r="218" spans="2:21">
      <c r="B218" s="93" t="s">
        <v>531</v>
      </c>
      <c r="C218" s="94">
        <v>2380046</v>
      </c>
      <c r="D218" s="96" t="s">
        <v>118</v>
      </c>
      <c r="E218" s="96" t="s">
        <v>247</v>
      </c>
      <c r="F218" s="95" t="s">
        <v>532</v>
      </c>
      <c r="G218" s="96" t="s">
        <v>127</v>
      </c>
      <c r="H218" s="95" t="s">
        <v>391</v>
      </c>
      <c r="I218" s="95" t="s">
        <v>258</v>
      </c>
      <c r="J218" s="105"/>
      <c r="K218" s="98">
        <v>0.99</v>
      </c>
      <c r="L218" s="96" t="s">
        <v>131</v>
      </c>
      <c r="M218" s="97">
        <v>2.9500000000000002E-2</v>
      </c>
      <c r="N218" s="97">
        <v>4.6600000000083915E-2</v>
      </c>
      <c r="O218" s="98">
        <v>79935.998152000015</v>
      </c>
      <c r="P218" s="106">
        <v>98.38</v>
      </c>
      <c r="Q218" s="98"/>
      <c r="R218" s="98">
        <v>78.641034999000027</v>
      </c>
      <c r="S218" s="99">
        <v>1.4902378318291851E-3</v>
      </c>
      <c r="T218" s="99">
        <f t="shared" si="4"/>
        <v>5.1192853407443142E-4</v>
      </c>
      <c r="U218" s="99">
        <f>R218/'סכום נכסי הקרן'!$C$42</f>
        <v>3.9487808793549037E-5</v>
      </c>
    </row>
    <row r="219" spans="2:21">
      <c r="B219" s="93" t="s">
        <v>533</v>
      </c>
      <c r="C219" s="94">
        <v>1132505</v>
      </c>
      <c r="D219" s="96" t="s">
        <v>118</v>
      </c>
      <c r="E219" s="96" t="s">
        <v>247</v>
      </c>
      <c r="F219" s="95" t="s">
        <v>418</v>
      </c>
      <c r="G219" s="96" t="s">
        <v>268</v>
      </c>
      <c r="H219" s="95" t="s">
        <v>391</v>
      </c>
      <c r="I219" s="95" t="s">
        <v>258</v>
      </c>
      <c r="J219" s="105"/>
      <c r="K219" s="98">
        <v>0.9</v>
      </c>
      <c r="L219" s="96" t="s">
        <v>131</v>
      </c>
      <c r="M219" s="97">
        <v>6.4000000000000001E-2</v>
      </c>
      <c r="N219" s="97">
        <v>5.6401090194587077E-2</v>
      </c>
      <c r="O219" s="98">
        <v>1.5545000000000005E-2</v>
      </c>
      <c r="P219" s="106">
        <v>101.3</v>
      </c>
      <c r="Q219" s="98"/>
      <c r="R219" s="98">
        <v>1.5776999999999998E-5</v>
      </c>
      <c r="S219" s="99">
        <v>2.2379852462741023E-11</v>
      </c>
      <c r="T219" s="99">
        <f t="shared" si="4"/>
        <v>1.0270333398072654E-10</v>
      </c>
      <c r="U219" s="99">
        <f>R219/'סכום נכסי הקרן'!$C$42</f>
        <v>7.9220620550549086E-12</v>
      </c>
    </row>
    <row r="220" spans="2:21">
      <c r="B220" s="93" t="s">
        <v>534</v>
      </c>
      <c r="C220" s="94">
        <v>1162817</v>
      </c>
      <c r="D220" s="96" t="s">
        <v>118</v>
      </c>
      <c r="E220" s="96" t="s">
        <v>247</v>
      </c>
      <c r="F220" s="95" t="s">
        <v>418</v>
      </c>
      <c r="G220" s="96" t="s">
        <v>268</v>
      </c>
      <c r="H220" s="95" t="s">
        <v>391</v>
      </c>
      <c r="I220" s="95" t="s">
        <v>258</v>
      </c>
      <c r="J220" s="105"/>
      <c r="K220" s="98">
        <v>4.9400000000000004</v>
      </c>
      <c r="L220" s="96" t="s">
        <v>131</v>
      </c>
      <c r="M220" s="97">
        <v>2.4300000000000002E-2</v>
      </c>
      <c r="N220" s="97">
        <v>5.1600000000057343E-2</v>
      </c>
      <c r="O220" s="98">
        <v>745745.78072200017</v>
      </c>
      <c r="P220" s="106">
        <v>87.92</v>
      </c>
      <c r="Q220" s="98"/>
      <c r="R220" s="98">
        <v>655.6596903640002</v>
      </c>
      <c r="S220" s="99">
        <v>5.0917529912092947E-4</v>
      </c>
      <c r="T220" s="99">
        <f t="shared" si="4"/>
        <v>4.2681394534546278E-3</v>
      </c>
      <c r="U220" s="99">
        <f>R220/'סכום נכסי הקרן'!$C$42</f>
        <v>3.2922461520325138E-4</v>
      </c>
    </row>
    <row r="221" spans="2:21">
      <c r="B221" s="93" t="s">
        <v>535</v>
      </c>
      <c r="C221" s="94">
        <v>1141415</v>
      </c>
      <c r="D221" s="96" t="s">
        <v>118</v>
      </c>
      <c r="E221" s="96" t="s">
        <v>247</v>
      </c>
      <c r="F221" s="95" t="s">
        <v>536</v>
      </c>
      <c r="G221" s="96" t="s">
        <v>154</v>
      </c>
      <c r="H221" s="95" t="s">
        <v>391</v>
      </c>
      <c r="I221" s="95" t="s">
        <v>258</v>
      </c>
      <c r="J221" s="105"/>
      <c r="K221" s="98">
        <v>0.98</v>
      </c>
      <c r="L221" s="96" t="s">
        <v>131</v>
      </c>
      <c r="M221" s="97">
        <v>2.1600000000000001E-2</v>
      </c>
      <c r="N221" s="97">
        <v>5.3198965622147855E-2</v>
      </c>
      <c r="O221" s="98">
        <v>6.8060000000000013E-3</v>
      </c>
      <c r="P221" s="106">
        <v>97.08</v>
      </c>
      <c r="Q221" s="98"/>
      <c r="R221" s="98">
        <v>6.5740000000000009E-6</v>
      </c>
      <c r="S221" s="99">
        <v>5.3212799800296425E-11</v>
      </c>
      <c r="T221" s="99">
        <f t="shared" si="4"/>
        <v>4.2794683247087305E-11</v>
      </c>
      <c r="U221" s="99">
        <f>R221/'סכום נכסי הקרן'!$C$42</f>
        <v>3.3009847214255549E-12</v>
      </c>
    </row>
    <row r="222" spans="2:21">
      <c r="B222" s="93" t="s">
        <v>537</v>
      </c>
      <c r="C222" s="94">
        <v>1156397</v>
      </c>
      <c r="D222" s="96" t="s">
        <v>118</v>
      </c>
      <c r="E222" s="96" t="s">
        <v>247</v>
      </c>
      <c r="F222" s="95" t="s">
        <v>536</v>
      </c>
      <c r="G222" s="96" t="s">
        <v>154</v>
      </c>
      <c r="H222" s="95" t="s">
        <v>391</v>
      </c>
      <c r="I222" s="95" t="s">
        <v>258</v>
      </c>
      <c r="J222" s="105"/>
      <c r="K222" s="98">
        <v>2.96</v>
      </c>
      <c r="L222" s="96" t="s">
        <v>131</v>
      </c>
      <c r="M222" s="97">
        <v>0.04</v>
      </c>
      <c r="N222" s="97">
        <v>5.0499725425590336E-2</v>
      </c>
      <c r="O222" s="98">
        <v>2.0649999999999998E-2</v>
      </c>
      <c r="P222" s="106">
        <v>97.11</v>
      </c>
      <c r="Q222" s="98"/>
      <c r="R222" s="98">
        <v>2.0031000000000002E-5</v>
      </c>
      <c r="S222" s="99">
        <v>3.0337858850592111E-11</v>
      </c>
      <c r="T222" s="99">
        <f t="shared" si="4"/>
        <v>1.3039554306699207E-10</v>
      </c>
      <c r="U222" s="99">
        <f>R222/'סכום נכסי הקרן'!$C$42</f>
        <v>1.0058111492983768E-11</v>
      </c>
    </row>
    <row r="223" spans="2:21">
      <c r="B223" s="93" t="s">
        <v>538</v>
      </c>
      <c r="C223" s="94">
        <v>1136134</v>
      </c>
      <c r="D223" s="96" t="s">
        <v>118</v>
      </c>
      <c r="E223" s="96" t="s">
        <v>247</v>
      </c>
      <c r="F223" s="95" t="s">
        <v>539</v>
      </c>
      <c r="G223" s="96" t="s">
        <v>540</v>
      </c>
      <c r="H223" s="95" t="s">
        <v>391</v>
      </c>
      <c r="I223" s="95" t="s">
        <v>258</v>
      </c>
      <c r="J223" s="105"/>
      <c r="K223" s="98">
        <v>1.21</v>
      </c>
      <c r="L223" s="96" t="s">
        <v>131</v>
      </c>
      <c r="M223" s="97">
        <v>3.3500000000000002E-2</v>
      </c>
      <c r="N223" s="97">
        <v>5.0701371396585503E-2</v>
      </c>
      <c r="O223" s="98">
        <v>1.8098000000000003E-2</v>
      </c>
      <c r="P223" s="106">
        <v>98.83</v>
      </c>
      <c r="Q223" s="98"/>
      <c r="R223" s="98">
        <v>1.7865000000000003E-5</v>
      </c>
      <c r="S223" s="99">
        <v>8.7789762485471868E-11</v>
      </c>
      <c r="T223" s="99">
        <f t="shared" si="4"/>
        <v>1.1629556072546619E-10</v>
      </c>
      <c r="U223" s="99">
        <f>R223/'סכום נכסי הקרן'!$C$42</f>
        <v>8.9705038102019375E-12</v>
      </c>
    </row>
    <row r="224" spans="2:21">
      <c r="B224" s="93" t="s">
        <v>541</v>
      </c>
      <c r="C224" s="94">
        <v>1141951</v>
      </c>
      <c r="D224" s="96" t="s">
        <v>118</v>
      </c>
      <c r="E224" s="96" t="s">
        <v>247</v>
      </c>
      <c r="F224" s="95" t="s">
        <v>539</v>
      </c>
      <c r="G224" s="96" t="s">
        <v>540</v>
      </c>
      <c r="H224" s="95" t="s">
        <v>391</v>
      </c>
      <c r="I224" s="95" t="s">
        <v>258</v>
      </c>
      <c r="J224" s="105"/>
      <c r="K224" s="98">
        <v>3.71</v>
      </c>
      <c r="L224" s="96" t="s">
        <v>131</v>
      </c>
      <c r="M224" s="97">
        <v>2.6200000000000001E-2</v>
      </c>
      <c r="N224" s="97">
        <v>5.1999926742610156E-2</v>
      </c>
      <c r="O224" s="98">
        <v>2.5522000000000006E-2</v>
      </c>
      <c r="P224" s="106">
        <v>91.08</v>
      </c>
      <c r="Q224" s="98">
        <v>4.0220000000000006E-6</v>
      </c>
      <c r="R224" s="98">
        <v>2.7301000000000002E-5</v>
      </c>
      <c r="S224" s="99">
        <v>5.8235577758039076E-11</v>
      </c>
      <c r="T224" s="99">
        <f t="shared" si="4"/>
        <v>1.7772096856232591E-10</v>
      </c>
      <c r="U224" s="99">
        <f>R224/'סכום נכסי הקרן'!$C$42</f>
        <v>1.370857679945833E-11</v>
      </c>
    </row>
    <row r="225" spans="2:21">
      <c r="B225" s="93" t="s">
        <v>542</v>
      </c>
      <c r="C225" s="94">
        <v>7150410</v>
      </c>
      <c r="D225" s="96" t="s">
        <v>118</v>
      </c>
      <c r="E225" s="96" t="s">
        <v>247</v>
      </c>
      <c r="F225" s="95" t="s">
        <v>543</v>
      </c>
      <c r="G225" s="96" t="s">
        <v>428</v>
      </c>
      <c r="H225" s="95" t="s">
        <v>422</v>
      </c>
      <c r="I225" s="95" t="s">
        <v>129</v>
      </c>
      <c r="J225" s="105"/>
      <c r="K225" s="98">
        <v>2.1</v>
      </c>
      <c r="L225" s="96" t="s">
        <v>131</v>
      </c>
      <c r="M225" s="97">
        <v>2.9500000000000002E-2</v>
      </c>
      <c r="N225" s="97">
        <v>6.0800000000087048E-2</v>
      </c>
      <c r="O225" s="98">
        <v>499250.60466600006</v>
      </c>
      <c r="P225" s="106">
        <v>93.88</v>
      </c>
      <c r="Q225" s="98"/>
      <c r="R225" s="98">
        <v>468.69646767400002</v>
      </c>
      <c r="S225" s="99">
        <v>1.2642987896325853E-3</v>
      </c>
      <c r="T225" s="99">
        <f t="shared" si="4"/>
        <v>3.051067367377171E-3</v>
      </c>
      <c r="U225" s="99">
        <f>R225/'סכום נכסי הקרן'!$C$42</f>
        <v>2.353452812257378E-4</v>
      </c>
    </row>
    <row r="226" spans="2:21">
      <c r="B226" s="93" t="s">
        <v>544</v>
      </c>
      <c r="C226" s="94">
        <v>7150444</v>
      </c>
      <c r="D226" s="96" t="s">
        <v>118</v>
      </c>
      <c r="E226" s="96" t="s">
        <v>247</v>
      </c>
      <c r="F226" s="95" t="s">
        <v>543</v>
      </c>
      <c r="G226" s="96" t="s">
        <v>428</v>
      </c>
      <c r="H226" s="95" t="s">
        <v>422</v>
      </c>
      <c r="I226" s="95" t="s">
        <v>129</v>
      </c>
      <c r="J226" s="105"/>
      <c r="K226" s="98">
        <v>3.4300000000319724</v>
      </c>
      <c r="L226" s="96" t="s">
        <v>131</v>
      </c>
      <c r="M226" s="97">
        <v>2.5499999999999998E-2</v>
      </c>
      <c r="N226" s="97">
        <v>6.0000000000495692E-2</v>
      </c>
      <c r="O226" s="98">
        <v>45217.366208000007</v>
      </c>
      <c r="P226" s="106">
        <v>89.23</v>
      </c>
      <c r="Q226" s="98"/>
      <c r="R226" s="98">
        <v>40.34745589700001</v>
      </c>
      <c r="S226" s="99">
        <v>7.7654375325009881E-5</v>
      </c>
      <c r="T226" s="99">
        <f t="shared" si="4"/>
        <v>2.6264931471523271E-4</v>
      </c>
      <c r="U226" s="99">
        <f>R226/'סכום נכסי הקרן'!$C$42</f>
        <v>2.0259558178337149E-5</v>
      </c>
    </row>
    <row r="227" spans="2:21">
      <c r="B227" s="93" t="s">
        <v>545</v>
      </c>
      <c r="C227" s="94">
        <v>1155878</v>
      </c>
      <c r="D227" s="96" t="s">
        <v>118</v>
      </c>
      <c r="E227" s="96" t="s">
        <v>247</v>
      </c>
      <c r="F227" s="95" t="s">
        <v>546</v>
      </c>
      <c r="G227" s="96" t="s">
        <v>369</v>
      </c>
      <c r="H227" s="95" t="s">
        <v>422</v>
      </c>
      <c r="I227" s="95" t="s">
        <v>129</v>
      </c>
      <c r="J227" s="105"/>
      <c r="K227" s="98">
        <v>2.3000000000066021</v>
      </c>
      <c r="L227" s="96" t="s">
        <v>131</v>
      </c>
      <c r="M227" s="97">
        <v>3.27E-2</v>
      </c>
      <c r="N227" s="97">
        <v>5.240000000017471E-2</v>
      </c>
      <c r="O227" s="98">
        <v>204744.60158200003</v>
      </c>
      <c r="P227" s="106">
        <v>96.17</v>
      </c>
      <c r="Q227" s="98"/>
      <c r="R227" s="98">
        <v>196.90288331900004</v>
      </c>
      <c r="S227" s="99">
        <v>6.4876154281622229E-4</v>
      </c>
      <c r="T227" s="99">
        <f t="shared" si="4"/>
        <v>1.2817761670329778E-3</v>
      </c>
      <c r="U227" s="99">
        <f>R227/'סכום נכסי הקרן'!$C$42</f>
        <v>9.8870308707127739E-5</v>
      </c>
    </row>
    <row r="228" spans="2:21">
      <c r="B228" s="93" t="s">
        <v>547</v>
      </c>
      <c r="C228" s="94">
        <v>7200249</v>
      </c>
      <c r="D228" s="96" t="s">
        <v>118</v>
      </c>
      <c r="E228" s="96" t="s">
        <v>247</v>
      </c>
      <c r="F228" s="95" t="s">
        <v>548</v>
      </c>
      <c r="G228" s="96" t="s">
        <v>466</v>
      </c>
      <c r="H228" s="95" t="s">
        <v>422</v>
      </c>
      <c r="I228" s="95" t="s">
        <v>129</v>
      </c>
      <c r="J228" s="105"/>
      <c r="K228" s="98">
        <v>5.0600000000001675</v>
      </c>
      <c r="L228" s="96" t="s">
        <v>131</v>
      </c>
      <c r="M228" s="97">
        <v>7.4999999999999997E-3</v>
      </c>
      <c r="N228" s="97">
        <v>4.5200000000007554E-2</v>
      </c>
      <c r="O228" s="98">
        <v>573317.71350000019</v>
      </c>
      <c r="P228" s="106">
        <v>83.2</v>
      </c>
      <c r="Q228" s="98"/>
      <c r="R228" s="98">
        <v>477.00033763200008</v>
      </c>
      <c r="S228" s="99">
        <v>1.0785102486347384E-3</v>
      </c>
      <c r="T228" s="99">
        <f t="shared" si="4"/>
        <v>3.1051229628407573E-3</v>
      </c>
      <c r="U228" s="99">
        <f>R228/'סכום נכסי הקרן'!$C$42</f>
        <v>2.3951488083937683E-4</v>
      </c>
    </row>
    <row r="229" spans="2:21">
      <c r="B229" s="93" t="s">
        <v>549</v>
      </c>
      <c r="C229" s="94">
        <v>7200173</v>
      </c>
      <c r="D229" s="96" t="s">
        <v>118</v>
      </c>
      <c r="E229" s="96" t="s">
        <v>247</v>
      </c>
      <c r="F229" s="95" t="s">
        <v>548</v>
      </c>
      <c r="G229" s="96" t="s">
        <v>466</v>
      </c>
      <c r="H229" s="95" t="s">
        <v>422</v>
      </c>
      <c r="I229" s="95" t="s">
        <v>129</v>
      </c>
      <c r="J229" s="105"/>
      <c r="K229" s="98">
        <v>2.3900000000014785</v>
      </c>
      <c r="L229" s="96" t="s">
        <v>131</v>
      </c>
      <c r="M229" s="97">
        <v>3.4500000000000003E-2</v>
      </c>
      <c r="N229" s="97">
        <v>5.2500000000029967E-2</v>
      </c>
      <c r="O229" s="98">
        <v>257774.58783800006</v>
      </c>
      <c r="P229" s="106">
        <v>97.08</v>
      </c>
      <c r="Q229" s="98"/>
      <c r="R229" s="98">
        <v>250.24756121700003</v>
      </c>
      <c r="S229" s="99">
        <v>5.8651455332247551E-4</v>
      </c>
      <c r="T229" s="99">
        <f t="shared" si="4"/>
        <v>1.6290333306415584E-3</v>
      </c>
      <c r="U229" s="99">
        <f>R229/'סכום נכסי הקרן'!$C$42</f>
        <v>1.2565612658219094E-4</v>
      </c>
    </row>
    <row r="230" spans="2:21">
      <c r="B230" s="93" t="s">
        <v>550</v>
      </c>
      <c r="C230" s="94">
        <v>1168483</v>
      </c>
      <c r="D230" s="96" t="s">
        <v>118</v>
      </c>
      <c r="E230" s="96" t="s">
        <v>247</v>
      </c>
      <c r="F230" s="95" t="s">
        <v>551</v>
      </c>
      <c r="G230" s="96" t="s">
        <v>466</v>
      </c>
      <c r="H230" s="95" t="s">
        <v>422</v>
      </c>
      <c r="I230" s="95" t="s">
        <v>129</v>
      </c>
      <c r="J230" s="105"/>
      <c r="K230" s="98">
        <v>4.059999999999782</v>
      </c>
      <c r="L230" s="96" t="s">
        <v>131</v>
      </c>
      <c r="M230" s="97">
        <v>2.5000000000000001E-3</v>
      </c>
      <c r="N230" s="97">
        <v>5.4800000000055228E-2</v>
      </c>
      <c r="O230" s="98">
        <v>338095.26230000006</v>
      </c>
      <c r="P230" s="106">
        <v>81.400000000000006</v>
      </c>
      <c r="Q230" s="98"/>
      <c r="R230" s="98">
        <v>275.20953225100004</v>
      </c>
      <c r="S230" s="99">
        <v>5.9670679295166637E-4</v>
      </c>
      <c r="T230" s="99">
        <f t="shared" si="4"/>
        <v>1.7915279524278376E-3</v>
      </c>
      <c r="U230" s="99">
        <f>R230/'סכום נכסי הקרן'!$C$42</f>
        <v>1.3819021313526384E-4</v>
      </c>
    </row>
    <row r="231" spans="2:21">
      <c r="B231" s="93" t="s">
        <v>552</v>
      </c>
      <c r="C231" s="94">
        <v>1161751</v>
      </c>
      <c r="D231" s="96" t="s">
        <v>118</v>
      </c>
      <c r="E231" s="96" t="s">
        <v>247</v>
      </c>
      <c r="F231" s="95" t="s">
        <v>551</v>
      </c>
      <c r="G231" s="96" t="s">
        <v>466</v>
      </c>
      <c r="H231" s="95" t="s">
        <v>422</v>
      </c>
      <c r="I231" s="95" t="s">
        <v>129</v>
      </c>
      <c r="J231" s="105"/>
      <c r="K231" s="98">
        <v>3.2600000000378677</v>
      </c>
      <c r="L231" s="96" t="s">
        <v>131</v>
      </c>
      <c r="M231" s="97">
        <v>2.0499999999999997E-2</v>
      </c>
      <c r="N231" s="97">
        <v>5.3199999999945895E-2</v>
      </c>
      <c r="O231" s="98">
        <v>8143.2615700000015</v>
      </c>
      <c r="P231" s="106">
        <v>90.8</v>
      </c>
      <c r="Q231" s="98"/>
      <c r="R231" s="98">
        <v>7.3940817220000019</v>
      </c>
      <c r="S231" s="99">
        <v>1.4575414801047846E-5</v>
      </c>
      <c r="T231" s="99">
        <f t="shared" si="4"/>
        <v>4.8133158685133543E-5</v>
      </c>
      <c r="U231" s="99">
        <f>R231/'סכום נכסי הקרן'!$C$42</f>
        <v>3.7127701237137146E-6</v>
      </c>
    </row>
    <row r="232" spans="2:21">
      <c r="B232" s="93" t="s">
        <v>553</v>
      </c>
      <c r="C232" s="94">
        <v>1162825</v>
      </c>
      <c r="D232" s="96" t="s">
        <v>118</v>
      </c>
      <c r="E232" s="96" t="s">
        <v>247</v>
      </c>
      <c r="F232" s="95" t="s">
        <v>554</v>
      </c>
      <c r="G232" s="96" t="s">
        <v>428</v>
      </c>
      <c r="H232" s="95" t="s">
        <v>422</v>
      </c>
      <c r="I232" s="95" t="s">
        <v>129</v>
      </c>
      <c r="J232" s="105"/>
      <c r="K232" s="98">
        <v>2.83</v>
      </c>
      <c r="L232" s="96" t="s">
        <v>131</v>
      </c>
      <c r="M232" s="97">
        <v>2.4E-2</v>
      </c>
      <c r="N232" s="97">
        <v>5.8099860121629016E-2</v>
      </c>
      <c r="O232" s="98">
        <v>0.21755600000000005</v>
      </c>
      <c r="P232" s="106">
        <v>91.67</v>
      </c>
      <c r="Q232" s="98"/>
      <c r="R232" s="98">
        <v>1.9945900000000003E-4</v>
      </c>
      <c r="S232" s="99">
        <v>8.3480297581498029E-10</v>
      </c>
      <c r="T232" s="99">
        <f t="shared" si="4"/>
        <v>1.29841568691524E-9</v>
      </c>
      <c r="U232" s="99">
        <f>R232/'סכום נכסי הקרן'!$C$42</f>
        <v>1.0015380461679644E-10</v>
      </c>
    </row>
    <row r="233" spans="2:21">
      <c r="B233" s="93" t="s">
        <v>555</v>
      </c>
      <c r="C233" s="94">
        <v>1140102</v>
      </c>
      <c r="D233" s="96" t="s">
        <v>118</v>
      </c>
      <c r="E233" s="96" t="s">
        <v>247</v>
      </c>
      <c r="F233" s="95" t="s">
        <v>427</v>
      </c>
      <c r="G233" s="96" t="s">
        <v>428</v>
      </c>
      <c r="H233" s="95" t="s">
        <v>429</v>
      </c>
      <c r="I233" s="95" t="s">
        <v>258</v>
      </c>
      <c r="J233" s="105"/>
      <c r="K233" s="98">
        <v>2.5099999999949194</v>
      </c>
      <c r="L233" s="96" t="s">
        <v>131</v>
      </c>
      <c r="M233" s="97">
        <v>4.2999999999999997E-2</v>
      </c>
      <c r="N233" s="97">
        <v>6.0699999999920762E-2</v>
      </c>
      <c r="O233" s="98">
        <v>388375.76715000003</v>
      </c>
      <c r="P233" s="106">
        <v>97.81</v>
      </c>
      <c r="Q233" s="98"/>
      <c r="R233" s="98">
        <v>379.87035084300004</v>
      </c>
      <c r="S233" s="99">
        <v>3.2069165472718274E-4</v>
      </c>
      <c r="T233" s="99">
        <f t="shared" si="4"/>
        <v>2.4728371370985867E-3</v>
      </c>
      <c r="U233" s="99">
        <f>R233/'סכום נכסי הקרן'!$C$42</f>
        <v>1.9074326502210347E-4</v>
      </c>
    </row>
    <row r="234" spans="2:21">
      <c r="B234" s="93" t="s">
        <v>556</v>
      </c>
      <c r="C234" s="94">
        <v>1132836</v>
      </c>
      <c r="D234" s="96" t="s">
        <v>118</v>
      </c>
      <c r="E234" s="96" t="s">
        <v>247</v>
      </c>
      <c r="F234" s="95" t="s">
        <v>435</v>
      </c>
      <c r="G234" s="96" t="s">
        <v>154</v>
      </c>
      <c r="H234" s="95" t="s">
        <v>429</v>
      </c>
      <c r="I234" s="95" t="s">
        <v>258</v>
      </c>
      <c r="J234" s="105"/>
      <c r="K234" s="98">
        <v>1.4799999999829374</v>
      </c>
      <c r="L234" s="96" t="s">
        <v>131</v>
      </c>
      <c r="M234" s="97">
        <v>4.1399999999999999E-2</v>
      </c>
      <c r="N234" s="97">
        <v>5.4099999998622798E-2</v>
      </c>
      <c r="O234" s="98">
        <v>21689.917454000006</v>
      </c>
      <c r="P234" s="106">
        <v>98.21</v>
      </c>
      <c r="Q234" s="98">
        <v>11.518428966</v>
      </c>
      <c r="R234" s="98">
        <v>32.820096872000001</v>
      </c>
      <c r="S234" s="99">
        <v>1.4452058065399318E-4</v>
      </c>
      <c r="T234" s="99">
        <f t="shared" si="4"/>
        <v>2.136485624849347E-4</v>
      </c>
      <c r="U234" s="99">
        <f>R234/'סכום נכסי הקרן'!$C$42</f>
        <v>1.6479865885332923E-5</v>
      </c>
    </row>
    <row r="235" spans="2:21">
      <c r="B235" s="93" t="s">
        <v>557</v>
      </c>
      <c r="C235" s="94">
        <v>1139252</v>
      </c>
      <c r="D235" s="96" t="s">
        <v>118</v>
      </c>
      <c r="E235" s="96" t="s">
        <v>247</v>
      </c>
      <c r="F235" s="95" t="s">
        <v>435</v>
      </c>
      <c r="G235" s="96" t="s">
        <v>154</v>
      </c>
      <c r="H235" s="95" t="s">
        <v>429</v>
      </c>
      <c r="I235" s="95" t="s">
        <v>258</v>
      </c>
      <c r="J235" s="105"/>
      <c r="K235" s="98">
        <v>2.0299999999966576</v>
      </c>
      <c r="L235" s="96" t="s">
        <v>131</v>
      </c>
      <c r="M235" s="97">
        <v>3.5499999999999997E-2</v>
      </c>
      <c r="N235" s="97">
        <v>5.6099999999939358E-2</v>
      </c>
      <c r="O235" s="98">
        <v>192941.71422300005</v>
      </c>
      <c r="P235" s="106">
        <v>96.08</v>
      </c>
      <c r="Q235" s="98">
        <v>56.979196269000006</v>
      </c>
      <c r="R235" s="98">
        <v>242.35759532700001</v>
      </c>
      <c r="S235" s="99">
        <v>6.2827938718230372E-4</v>
      </c>
      <c r="T235" s="99">
        <f t="shared" si="4"/>
        <v>1.5776721211659159E-3</v>
      </c>
      <c r="U235" s="99">
        <f>R235/'סכום נכסי הקרן'!$C$42</f>
        <v>1.2169435949130885E-4</v>
      </c>
    </row>
    <row r="236" spans="2:21">
      <c r="B236" s="93" t="s">
        <v>558</v>
      </c>
      <c r="C236" s="94">
        <v>1143080</v>
      </c>
      <c r="D236" s="96" t="s">
        <v>118</v>
      </c>
      <c r="E236" s="96" t="s">
        <v>247</v>
      </c>
      <c r="F236" s="95" t="s">
        <v>435</v>
      </c>
      <c r="G236" s="96" t="s">
        <v>154</v>
      </c>
      <c r="H236" s="95" t="s">
        <v>429</v>
      </c>
      <c r="I236" s="95" t="s">
        <v>258</v>
      </c>
      <c r="J236" s="105"/>
      <c r="K236" s="98">
        <v>2.5299999999993203</v>
      </c>
      <c r="L236" s="96" t="s">
        <v>131</v>
      </c>
      <c r="M236" s="97">
        <v>2.5000000000000001E-2</v>
      </c>
      <c r="N236" s="97">
        <v>5.5799999999979748E-2</v>
      </c>
      <c r="O236" s="98">
        <v>831470.16983800009</v>
      </c>
      <c r="P236" s="106">
        <v>93.8</v>
      </c>
      <c r="Q236" s="98"/>
      <c r="R236" s="98">
        <v>779.91900090100012</v>
      </c>
      <c r="S236" s="99">
        <v>7.3550069990333867E-4</v>
      </c>
      <c r="T236" s="99">
        <f t="shared" si="4"/>
        <v>5.0770286890695305E-3</v>
      </c>
      <c r="U236" s="99">
        <f>R236/'סכום נכסי הקרן'!$C$42</f>
        <v>3.9161860449097728E-4</v>
      </c>
    </row>
    <row r="237" spans="2:21">
      <c r="B237" s="93" t="s">
        <v>559</v>
      </c>
      <c r="C237" s="94">
        <v>1189190</v>
      </c>
      <c r="D237" s="96" t="s">
        <v>118</v>
      </c>
      <c r="E237" s="96" t="s">
        <v>247</v>
      </c>
      <c r="F237" s="95" t="s">
        <v>435</v>
      </c>
      <c r="G237" s="96" t="s">
        <v>154</v>
      </c>
      <c r="H237" s="95" t="s">
        <v>429</v>
      </c>
      <c r="I237" s="95" t="s">
        <v>258</v>
      </c>
      <c r="J237" s="105"/>
      <c r="K237" s="98">
        <v>4.3200000000086956</v>
      </c>
      <c r="L237" s="96" t="s">
        <v>131</v>
      </c>
      <c r="M237" s="97">
        <v>4.7300000000000002E-2</v>
      </c>
      <c r="N237" s="97">
        <v>5.7900000000131999E-2</v>
      </c>
      <c r="O237" s="98">
        <v>388661.92330000008</v>
      </c>
      <c r="P237" s="106">
        <v>95.85</v>
      </c>
      <c r="Q237" s="98">
        <v>9.2429203659999999</v>
      </c>
      <c r="R237" s="98">
        <v>381.77535652400013</v>
      </c>
      <c r="S237" s="99">
        <v>9.841660187635316E-4</v>
      </c>
      <c r="T237" s="99">
        <f t="shared" si="4"/>
        <v>2.4852381280785533E-3</v>
      </c>
      <c r="U237" s="99">
        <f>R237/'סכום נכסי הקרן'!$C$42</f>
        <v>1.9169982033807702E-4</v>
      </c>
    </row>
    <row r="238" spans="2:21">
      <c r="B238" s="93" t="s">
        <v>560</v>
      </c>
      <c r="C238" s="94">
        <v>1137512</v>
      </c>
      <c r="D238" s="96" t="s">
        <v>118</v>
      </c>
      <c r="E238" s="96" t="s">
        <v>247</v>
      </c>
      <c r="F238" s="95" t="s">
        <v>561</v>
      </c>
      <c r="G238" s="96" t="s">
        <v>421</v>
      </c>
      <c r="H238" s="95" t="s">
        <v>422</v>
      </c>
      <c r="I238" s="95" t="s">
        <v>129</v>
      </c>
      <c r="J238" s="105"/>
      <c r="K238" s="98">
        <v>1.0800000000003593</v>
      </c>
      <c r="L238" s="96" t="s">
        <v>131</v>
      </c>
      <c r="M238" s="97">
        <v>3.5000000000000003E-2</v>
      </c>
      <c r="N238" s="97">
        <v>5.9599999999998203E-2</v>
      </c>
      <c r="O238" s="98">
        <v>225573.54076400003</v>
      </c>
      <c r="P238" s="106">
        <v>98.76</v>
      </c>
      <c r="Q238" s="98"/>
      <c r="R238" s="98">
        <v>222.77643384900003</v>
      </c>
      <c r="S238" s="99">
        <v>9.4126242755685386E-4</v>
      </c>
      <c r="T238" s="99">
        <f t="shared" si="4"/>
        <v>1.4502048861398927E-3</v>
      </c>
      <c r="U238" s="99">
        <f>R238/'סכום נכסי הקרן'!$C$42</f>
        <v>1.1186212419063277E-4</v>
      </c>
    </row>
    <row r="239" spans="2:21">
      <c r="B239" s="93" t="s">
        <v>562</v>
      </c>
      <c r="C239" s="94">
        <v>1141852</v>
      </c>
      <c r="D239" s="96" t="s">
        <v>118</v>
      </c>
      <c r="E239" s="96" t="s">
        <v>247</v>
      </c>
      <c r="F239" s="95" t="s">
        <v>561</v>
      </c>
      <c r="G239" s="96" t="s">
        <v>421</v>
      </c>
      <c r="H239" s="95" t="s">
        <v>422</v>
      </c>
      <c r="I239" s="95" t="s">
        <v>129</v>
      </c>
      <c r="J239" s="105"/>
      <c r="K239" s="98">
        <v>2.4100000000051427</v>
      </c>
      <c r="L239" s="96" t="s">
        <v>131</v>
      </c>
      <c r="M239" s="97">
        <v>2.6499999999999999E-2</v>
      </c>
      <c r="N239" s="97">
        <v>6.4400000000117905E-2</v>
      </c>
      <c r="O239" s="98">
        <v>172648.77868700004</v>
      </c>
      <c r="P239" s="106">
        <v>92.35</v>
      </c>
      <c r="Q239" s="98"/>
      <c r="R239" s="98">
        <v>159.44115279800005</v>
      </c>
      <c r="S239" s="99">
        <v>2.4080124096238764E-4</v>
      </c>
      <c r="T239" s="99">
        <f t="shared" si="4"/>
        <v>1.0379120216825158E-3</v>
      </c>
      <c r="U239" s="99">
        <f>R239/'סכום נכסי הקרן'!$C$42</f>
        <v>8.0059751955076887E-5</v>
      </c>
    </row>
    <row r="240" spans="2:21">
      <c r="B240" s="93" t="s">
        <v>563</v>
      </c>
      <c r="C240" s="94">
        <v>1168038</v>
      </c>
      <c r="D240" s="96" t="s">
        <v>118</v>
      </c>
      <c r="E240" s="96" t="s">
        <v>247</v>
      </c>
      <c r="F240" s="95" t="s">
        <v>561</v>
      </c>
      <c r="G240" s="96" t="s">
        <v>421</v>
      </c>
      <c r="H240" s="95" t="s">
        <v>422</v>
      </c>
      <c r="I240" s="95" t="s">
        <v>129</v>
      </c>
      <c r="J240" s="105"/>
      <c r="K240" s="98">
        <v>2.1699999999955111</v>
      </c>
      <c r="L240" s="96" t="s">
        <v>131</v>
      </c>
      <c r="M240" s="97">
        <v>4.99E-2</v>
      </c>
      <c r="N240" s="97">
        <v>5.6199999999867606E-2</v>
      </c>
      <c r="O240" s="98">
        <v>131389.19178700005</v>
      </c>
      <c r="P240" s="106">
        <v>100.04</v>
      </c>
      <c r="Q240" s="98"/>
      <c r="R240" s="98">
        <v>131.44174892700005</v>
      </c>
      <c r="S240" s="99">
        <v>6.1830207899764723E-4</v>
      </c>
      <c r="T240" s="99">
        <f t="shared" si="4"/>
        <v>8.5564466242381266E-4</v>
      </c>
      <c r="U240" s="99">
        <f>R240/'סכום נכסי הקרן'!$C$42</f>
        <v>6.6000487521369173E-5</v>
      </c>
    </row>
    <row r="241" spans="2:21">
      <c r="B241" s="93" t="s">
        <v>564</v>
      </c>
      <c r="C241" s="94">
        <v>1190008</v>
      </c>
      <c r="D241" s="96" t="s">
        <v>118</v>
      </c>
      <c r="E241" s="96" t="s">
        <v>247</v>
      </c>
      <c r="F241" s="95" t="s">
        <v>565</v>
      </c>
      <c r="G241" s="96" t="s">
        <v>428</v>
      </c>
      <c r="H241" s="95" t="s">
        <v>429</v>
      </c>
      <c r="I241" s="95" t="s">
        <v>258</v>
      </c>
      <c r="J241" s="105"/>
      <c r="K241" s="98">
        <v>3.9199999999987569</v>
      </c>
      <c r="L241" s="96" t="s">
        <v>131</v>
      </c>
      <c r="M241" s="97">
        <v>5.3399999999999996E-2</v>
      </c>
      <c r="N241" s="97">
        <v>6.099999999996527E-2</v>
      </c>
      <c r="O241" s="98">
        <v>559035.43576900009</v>
      </c>
      <c r="P241" s="106">
        <v>97.88</v>
      </c>
      <c r="Q241" s="98"/>
      <c r="R241" s="98">
        <v>547.18390317900014</v>
      </c>
      <c r="S241" s="99">
        <v>1.3975885894225001E-3</v>
      </c>
      <c r="T241" s="99">
        <f t="shared" si="4"/>
        <v>3.5619960168010644E-3</v>
      </c>
      <c r="U241" s="99">
        <f>R241/'סכום נכסי הקרן'!$C$42</f>
        <v>2.7475596352355939E-4</v>
      </c>
    </row>
    <row r="242" spans="2:21">
      <c r="B242" s="93" t="s">
        <v>566</v>
      </c>
      <c r="C242" s="94">
        <v>1188572</v>
      </c>
      <c r="D242" s="96" t="s">
        <v>118</v>
      </c>
      <c r="E242" s="96" t="s">
        <v>247</v>
      </c>
      <c r="F242" s="95" t="s">
        <v>567</v>
      </c>
      <c r="G242" s="96" t="s">
        <v>428</v>
      </c>
      <c r="H242" s="95" t="s">
        <v>441</v>
      </c>
      <c r="I242" s="95" t="s">
        <v>129</v>
      </c>
      <c r="J242" s="105"/>
      <c r="K242" s="98">
        <v>3.370000000002229</v>
      </c>
      <c r="L242" s="96" t="s">
        <v>131</v>
      </c>
      <c r="M242" s="97">
        <v>4.53E-2</v>
      </c>
      <c r="N242" s="97">
        <v>6.1500000000034548E-2</v>
      </c>
      <c r="O242" s="98">
        <v>1080894.5318150001</v>
      </c>
      <c r="P242" s="106">
        <v>95.06</v>
      </c>
      <c r="Q242" s="98"/>
      <c r="R242" s="98">
        <v>1027.4983779830002</v>
      </c>
      <c r="S242" s="99">
        <v>1.5441350454500002E-3</v>
      </c>
      <c r="T242" s="99">
        <f t="shared" si="4"/>
        <v>6.6886929757649033E-3</v>
      </c>
      <c r="U242" s="99">
        <f>R242/'סכום נכסי הקרן'!$C$42</f>
        <v>5.1593496303794085E-4</v>
      </c>
    </row>
    <row r="243" spans="2:21">
      <c r="B243" s="93" t="s">
        <v>568</v>
      </c>
      <c r="C243" s="94">
        <v>1150812</v>
      </c>
      <c r="D243" s="96" t="s">
        <v>118</v>
      </c>
      <c r="E243" s="96" t="s">
        <v>247</v>
      </c>
      <c r="F243" s="95" t="s">
        <v>450</v>
      </c>
      <c r="G243" s="96" t="s">
        <v>451</v>
      </c>
      <c r="H243" s="95" t="s">
        <v>441</v>
      </c>
      <c r="I243" s="95" t="s">
        <v>129</v>
      </c>
      <c r="J243" s="105"/>
      <c r="K243" s="98">
        <v>1.9099999999880295</v>
      </c>
      <c r="L243" s="96" t="s">
        <v>131</v>
      </c>
      <c r="M243" s="97">
        <v>3.7499999999999999E-2</v>
      </c>
      <c r="N243" s="97">
        <v>5.8199999999760603E-2</v>
      </c>
      <c r="O243" s="98">
        <v>209024.88737700001</v>
      </c>
      <c r="P243" s="106">
        <v>96.32</v>
      </c>
      <c r="Q243" s="98"/>
      <c r="R243" s="98">
        <v>201.33277155100004</v>
      </c>
      <c r="S243" s="99">
        <v>5.6556529214749865E-4</v>
      </c>
      <c r="T243" s="99">
        <f t="shared" si="4"/>
        <v>1.3106133534808695E-3</v>
      </c>
      <c r="U243" s="99">
        <f>R243/'סכום נכסי הקרן'!$C$42</f>
        <v>1.0109467642411205E-4</v>
      </c>
    </row>
    <row r="244" spans="2:21">
      <c r="B244" s="93" t="s">
        <v>569</v>
      </c>
      <c r="C244" s="94">
        <v>1161785</v>
      </c>
      <c r="D244" s="96" t="s">
        <v>118</v>
      </c>
      <c r="E244" s="96" t="s">
        <v>247</v>
      </c>
      <c r="F244" s="95" t="s">
        <v>450</v>
      </c>
      <c r="G244" s="96" t="s">
        <v>451</v>
      </c>
      <c r="H244" s="95" t="s">
        <v>441</v>
      </c>
      <c r="I244" s="95" t="s">
        <v>129</v>
      </c>
      <c r="J244" s="105"/>
      <c r="K244" s="98">
        <v>3.67</v>
      </c>
      <c r="L244" s="96" t="s">
        <v>131</v>
      </c>
      <c r="M244" s="97">
        <v>2.6600000000000002E-2</v>
      </c>
      <c r="N244" s="97">
        <v>6.8999999999991041E-2</v>
      </c>
      <c r="O244" s="98">
        <v>1290513.2598710002</v>
      </c>
      <c r="P244" s="106">
        <v>86.57</v>
      </c>
      <c r="Q244" s="98"/>
      <c r="R244" s="98">
        <v>1117.1972860000003</v>
      </c>
      <c r="S244" s="99">
        <v>1.5680661987016304E-3</v>
      </c>
      <c r="T244" s="99">
        <f t="shared" si="4"/>
        <v>7.2726048036014009E-3</v>
      </c>
      <c r="U244" s="99">
        <f>R244/'סכום נכסי הקרן'!$C$42</f>
        <v>5.6097523150351331E-4</v>
      </c>
    </row>
    <row r="245" spans="2:21">
      <c r="B245" s="93" t="s">
        <v>570</v>
      </c>
      <c r="C245" s="94">
        <v>1172725</v>
      </c>
      <c r="D245" s="96" t="s">
        <v>118</v>
      </c>
      <c r="E245" s="96" t="s">
        <v>247</v>
      </c>
      <c r="F245" s="95" t="s">
        <v>571</v>
      </c>
      <c r="G245" s="96" t="s">
        <v>428</v>
      </c>
      <c r="H245" s="95" t="s">
        <v>441</v>
      </c>
      <c r="I245" s="95" t="s">
        <v>129</v>
      </c>
      <c r="J245" s="105"/>
      <c r="K245" s="98">
        <v>3.420000000005933</v>
      </c>
      <c r="L245" s="96" t="s">
        <v>131</v>
      </c>
      <c r="M245" s="97">
        <v>2.5000000000000001E-2</v>
      </c>
      <c r="N245" s="97">
        <v>6.3500000000083712E-2</v>
      </c>
      <c r="O245" s="98">
        <v>386697.50000000006</v>
      </c>
      <c r="P245" s="106">
        <v>88.04</v>
      </c>
      <c r="Q245" s="98"/>
      <c r="R245" s="98">
        <v>340.44849616900007</v>
      </c>
      <c r="S245" s="99">
        <v>1.8335959433976134E-3</v>
      </c>
      <c r="T245" s="99">
        <f t="shared" si="4"/>
        <v>2.2162131967598982E-3</v>
      </c>
      <c r="U245" s="99">
        <f>R245/'סכום נכסי הקרן'!$C$42</f>
        <v>1.7094847646580098E-4</v>
      </c>
    </row>
    <row r="246" spans="2:21">
      <c r="B246" s="93" t="s">
        <v>572</v>
      </c>
      <c r="C246" s="94">
        <v>1159375</v>
      </c>
      <c r="D246" s="96" t="s">
        <v>118</v>
      </c>
      <c r="E246" s="96" t="s">
        <v>247</v>
      </c>
      <c r="F246" s="95" t="s">
        <v>573</v>
      </c>
      <c r="G246" s="96" t="s">
        <v>466</v>
      </c>
      <c r="H246" s="95" t="s">
        <v>455</v>
      </c>
      <c r="I246" s="95"/>
      <c r="J246" s="105"/>
      <c r="K246" s="98">
        <v>1.4599999999871602</v>
      </c>
      <c r="L246" s="96" t="s">
        <v>131</v>
      </c>
      <c r="M246" s="97">
        <v>3.5499999999999997E-2</v>
      </c>
      <c r="N246" s="97">
        <v>6.9699999999213183E-2</v>
      </c>
      <c r="O246" s="98">
        <v>70222.644964000006</v>
      </c>
      <c r="P246" s="106">
        <v>95.38</v>
      </c>
      <c r="Q246" s="98"/>
      <c r="R246" s="98">
        <v>66.978359591</v>
      </c>
      <c r="S246" s="99">
        <v>2.4518874480102123E-4</v>
      </c>
      <c r="T246" s="99">
        <f t="shared" si="4"/>
        <v>4.3600816597297792E-4</v>
      </c>
      <c r="U246" s="99">
        <f>R246/'סכום נכסי הקרן'!$C$42</f>
        <v>3.3631661344088492E-5</v>
      </c>
    </row>
    <row r="247" spans="2:21">
      <c r="B247" s="93" t="s">
        <v>574</v>
      </c>
      <c r="C247" s="94">
        <v>1193275</v>
      </c>
      <c r="D247" s="96" t="s">
        <v>118</v>
      </c>
      <c r="E247" s="96" t="s">
        <v>247</v>
      </c>
      <c r="F247" s="95" t="s">
        <v>573</v>
      </c>
      <c r="G247" s="96" t="s">
        <v>466</v>
      </c>
      <c r="H247" s="95" t="s">
        <v>455</v>
      </c>
      <c r="I247" s="95"/>
      <c r="J247" s="105"/>
      <c r="K247" s="98">
        <v>3.7299999999998334</v>
      </c>
      <c r="L247" s="96" t="s">
        <v>131</v>
      </c>
      <c r="M247" s="97">
        <v>6.0499999999999998E-2</v>
      </c>
      <c r="N247" s="97">
        <v>6.0300000000037324E-2</v>
      </c>
      <c r="O247" s="98">
        <v>352490.23915000004</v>
      </c>
      <c r="P247" s="106">
        <v>101.87</v>
      </c>
      <c r="Q247" s="98"/>
      <c r="R247" s="98">
        <v>359.08179092200004</v>
      </c>
      <c r="S247" s="99">
        <v>1.6022283597727275E-3</v>
      </c>
      <c r="T247" s="99">
        <f t="shared" si="4"/>
        <v>2.3375101159573805E-3</v>
      </c>
      <c r="U247" s="99">
        <f>R247/'סכום נכסי הקרן'!$C$42</f>
        <v>1.8030476202854389E-4</v>
      </c>
    </row>
    <row r="248" spans="2:21">
      <c r="B248" s="93" t="s">
        <v>575</v>
      </c>
      <c r="C248" s="94">
        <v>7200116</v>
      </c>
      <c r="D248" s="96" t="s">
        <v>118</v>
      </c>
      <c r="E248" s="96" t="s">
        <v>247</v>
      </c>
      <c r="F248" s="95" t="s">
        <v>548</v>
      </c>
      <c r="G248" s="96" t="s">
        <v>466</v>
      </c>
      <c r="H248" s="95" t="s">
        <v>455</v>
      </c>
      <c r="I248" s="95"/>
      <c r="J248" s="105"/>
      <c r="K248" s="98">
        <v>1.4700000000106215</v>
      </c>
      <c r="L248" s="96" t="s">
        <v>131</v>
      </c>
      <c r="M248" s="97">
        <v>4.2500000000000003E-2</v>
      </c>
      <c r="N248" s="97">
        <v>4.7499999999924138E-2</v>
      </c>
      <c r="O248" s="98">
        <v>32713.440750000005</v>
      </c>
      <c r="P248" s="106">
        <v>100.73</v>
      </c>
      <c r="Q248" s="98"/>
      <c r="R248" s="98">
        <v>32.952249195000007</v>
      </c>
      <c r="S248" s="99">
        <v>3.5375442822384431E-4</v>
      </c>
      <c r="T248" s="99">
        <f t="shared" si="4"/>
        <v>2.1450883276226236E-4</v>
      </c>
      <c r="U248" s="99">
        <f>R248/'סכום נכסי הקרן'!$C$42</f>
        <v>1.6546223171478941E-5</v>
      </c>
    </row>
    <row r="249" spans="2:21">
      <c r="B249" s="93" t="s">
        <v>576</v>
      </c>
      <c r="C249" s="94">
        <v>1183581</v>
      </c>
      <c r="D249" s="96" t="s">
        <v>118</v>
      </c>
      <c r="E249" s="96" t="s">
        <v>247</v>
      </c>
      <c r="F249" s="95" t="s">
        <v>577</v>
      </c>
      <c r="G249" s="96" t="s">
        <v>261</v>
      </c>
      <c r="H249" s="95" t="s">
        <v>455</v>
      </c>
      <c r="I249" s="95"/>
      <c r="J249" s="105"/>
      <c r="K249" s="98">
        <v>2.4799999999906954</v>
      </c>
      <c r="L249" s="96" t="s">
        <v>131</v>
      </c>
      <c r="M249" s="97">
        <v>0.01</v>
      </c>
      <c r="N249" s="97">
        <v>6.7299999999748367E-2</v>
      </c>
      <c r="O249" s="98">
        <v>108460.91480000003</v>
      </c>
      <c r="P249" s="106">
        <v>87.2</v>
      </c>
      <c r="Q249" s="98"/>
      <c r="R249" s="98">
        <v>94.577917706000008</v>
      </c>
      <c r="S249" s="99">
        <v>6.0256063777777789E-4</v>
      </c>
      <c r="T249" s="99">
        <f t="shared" si="4"/>
        <v>6.1567265445654999E-4</v>
      </c>
      <c r="U249" s="99">
        <f>R249/'סכום נכסי הקרן'!$C$42</f>
        <v>4.7490152316968277E-5</v>
      </c>
    </row>
    <row r="250" spans="2:21">
      <c r="B250" s="100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8"/>
      <c r="P250" s="106"/>
      <c r="Q250" s="95"/>
      <c r="R250" s="95"/>
      <c r="S250" s="95"/>
      <c r="T250" s="99"/>
      <c r="U250" s="95"/>
    </row>
    <row r="251" spans="2:21">
      <c r="B251" s="92" t="s">
        <v>46</v>
      </c>
      <c r="C251" s="87"/>
      <c r="D251" s="88"/>
      <c r="E251" s="88"/>
      <c r="F251" s="87"/>
      <c r="G251" s="88"/>
      <c r="H251" s="87"/>
      <c r="I251" s="87"/>
      <c r="J251" s="107"/>
      <c r="K251" s="90">
        <v>3.6862044782023204</v>
      </c>
      <c r="L251" s="88"/>
      <c r="M251" s="89"/>
      <c r="N251" s="89">
        <v>7.9157326455277913E-2</v>
      </c>
      <c r="O251" s="90"/>
      <c r="P251" s="108"/>
      <c r="Q251" s="90"/>
      <c r="R251" s="90">
        <v>2027.7939996010002</v>
      </c>
      <c r="S251" s="91"/>
      <c r="T251" s="91">
        <f t="shared" si="4"/>
        <v>1.3200304518294657E-2</v>
      </c>
      <c r="U251" s="91">
        <f>R251/'סכום נכסי הקרן'!$C$42</f>
        <v>1.0182106800853846E-3</v>
      </c>
    </row>
    <row r="252" spans="2:21">
      <c r="B252" s="93" t="s">
        <v>578</v>
      </c>
      <c r="C252" s="94">
        <v>1178250</v>
      </c>
      <c r="D252" s="96" t="s">
        <v>118</v>
      </c>
      <c r="E252" s="96" t="s">
        <v>247</v>
      </c>
      <c r="F252" s="94">
        <v>520043027</v>
      </c>
      <c r="G252" s="96" t="s">
        <v>473</v>
      </c>
      <c r="H252" s="95" t="s">
        <v>292</v>
      </c>
      <c r="I252" s="95" t="s">
        <v>258</v>
      </c>
      <c r="J252" s="105"/>
      <c r="K252" s="98">
        <v>3.28</v>
      </c>
      <c r="L252" s="96" t="s">
        <v>131</v>
      </c>
      <c r="M252" s="97">
        <v>2.12E-2</v>
      </c>
      <c r="N252" s="97">
        <v>5.0200000000023802E-2</v>
      </c>
      <c r="O252" s="98">
        <v>277416.06925300002</v>
      </c>
      <c r="P252" s="106">
        <v>102.95</v>
      </c>
      <c r="Q252" s="98"/>
      <c r="R252" s="98">
        <v>285.59983506600008</v>
      </c>
      <c r="S252" s="99">
        <v>1.8494404616866669E-3</v>
      </c>
      <c r="T252" s="99">
        <f t="shared" si="4"/>
        <v>1.8591655730255323E-3</v>
      </c>
      <c r="U252" s="99">
        <f>R252/'סכום נכסי הקרן'!$C$42</f>
        <v>1.4340746759880204E-4</v>
      </c>
    </row>
    <row r="253" spans="2:21">
      <c r="B253" s="93" t="s">
        <v>580</v>
      </c>
      <c r="C253" s="94">
        <v>1178268</v>
      </c>
      <c r="D253" s="96" t="s">
        <v>118</v>
      </c>
      <c r="E253" s="96" t="s">
        <v>247</v>
      </c>
      <c r="F253" s="94">
        <v>520043027</v>
      </c>
      <c r="G253" s="96" t="s">
        <v>473</v>
      </c>
      <c r="H253" s="95" t="s">
        <v>292</v>
      </c>
      <c r="I253" s="95" t="s">
        <v>258</v>
      </c>
      <c r="J253" s="105"/>
      <c r="K253" s="98">
        <v>5.61</v>
      </c>
      <c r="L253" s="96" t="s">
        <v>131</v>
      </c>
      <c r="M253" s="97">
        <v>2.6699999999999998E-2</v>
      </c>
      <c r="N253" s="97">
        <v>5.1500000000456306E-2</v>
      </c>
      <c r="O253" s="98">
        <v>57789.717168000003</v>
      </c>
      <c r="P253" s="106">
        <v>98.6</v>
      </c>
      <c r="Q253" s="98"/>
      <c r="R253" s="98">
        <v>56.980657676</v>
      </c>
      <c r="S253" s="99">
        <v>3.3708421119925343E-4</v>
      </c>
      <c r="T253" s="99">
        <f t="shared" si="4"/>
        <v>3.7092625440449247E-4</v>
      </c>
      <c r="U253" s="99">
        <f>R253/'סכום נכסי הקרן'!$C$42</f>
        <v>2.8611542501560047E-5</v>
      </c>
    </row>
    <row r="254" spans="2:21">
      <c r="B254" s="93" t="s">
        <v>581</v>
      </c>
      <c r="C254" s="94">
        <v>2320174</v>
      </c>
      <c r="D254" s="96" t="s">
        <v>118</v>
      </c>
      <c r="E254" s="96" t="s">
        <v>247</v>
      </c>
      <c r="F254" s="94">
        <v>550010003</v>
      </c>
      <c r="G254" s="96" t="s">
        <v>125</v>
      </c>
      <c r="H254" s="95" t="s">
        <v>292</v>
      </c>
      <c r="I254" s="95" t="s">
        <v>258</v>
      </c>
      <c r="J254" s="105"/>
      <c r="K254" s="98">
        <v>1.23</v>
      </c>
      <c r="L254" s="96" t="s">
        <v>131</v>
      </c>
      <c r="M254" s="97">
        <v>3.49E-2</v>
      </c>
      <c r="N254" s="97">
        <v>6.6698635976129586E-2</v>
      </c>
      <c r="O254" s="98">
        <v>1.4230000000000003E-2</v>
      </c>
      <c r="P254" s="106">
        <v>99.45</v>
      </c>
      <c r="Q254" s="98"/>
      <c r="R254" s="98">
        <v>1.4076000000000002E-5</v>
      </c>
      <c r="S254" s="99">
        <v>1.6949080088320884E-11</v>
      </c>
      <c r="T254" s="99">
        <f t="shared" si="4"/>
        <v>9.1630356158503337E-11</v>
      </c>
      <c r="U254" s="99">
        <f>R254/'סכום נכסי הקרן'!$C$42</f>
        <v>7.0679435562497889E-12</v>
      </c>
    </row>
    <row r="255" spans="2:21">
      <c r="B255" s="93" t="s">
        <v>582</v>
      </c>
      <c r="C255" s="94">
        <v>2320224</v>
      </c>
      <c r="D255" s="96" t="s">
        <v>118</v>
      </c>
      <c r="E255" s="96" t="s">
        <v>247</v>
      </c>
      <c r="F255" s="94">
        <v>550010003</v>
      </c>
      <c r="G255" s="96" t="s">
        <v>125</v>
      </c>
      <c r="H255" s="95" t="s">
        <v>292</v>
      </c>
      <c r="I255" s="95" t="s">
        <v>258</v>
      </c>
      <c r="J255" s="105"/>
      <c r="K255" s="98">
        <v>3.89</v>
      </c>
      <c r="L255" s="96" t="s">
        <v>131</v>
      </c>
      <c r="M255" s="97">
        <v>3.7699999999999997E-2</v>
      </c>
      <c r="N255" s="97">
        <v>6.8100845991155554E-2</v>
      </c>
      <c r="O255" s="98">
        <v>2.1346000000000004E-2</v>
      </c>
      <c r="P255" s="106">
        <v>97.67</v>
      </c>
      <c r="Q255" s="98"/>
      <c r="R255" s="98">
        <v>2.0804000000000003E-5</v>
      </c>
      <c r="S255" s="99">
        <v>1.1170471356631927E-10</v>
      </c>
      <c r="T255" s="99">
        <f t="shared" si="4"/>
        <v>1.3542753122488657E-10</v>
      </c>
      <c r="U255" s="99">
        <f>R255/'סכום נכסי הקרן'!$C$42</f>
        <v>1.0446255878390211E-11</v>
      </c>
    </row>
    <row r="256" spans="2:21">
      <c r="B256" s="93" t="s">
        <v>583</v>
      </c>
      <c r="C256" s="94">
        <v>1141332</v>
      </c>
      <c r="D256" s="96" t="s">
        <v>118</v>
      </c>
      <c r="E256" s="96" t="s">
        <v>247</v>
      </c>
      <c r="F256" s="94">
        <v>515334662</v>
      </c>
      <c r="G256" s="96" t="s">
        <v>125</v>
      </c>
      <c r="H256" s="95" t="s">
        <v>398</v>
      </c>
      <c r="I256" s="95" t="s">
        <v>129</v>
      </c>
      <c r="J256" s="105"/>
      <c r="K256" s="98">
        <v>3.54</v>
      </c>
      <c r="L256" s="96" t="s">
        <v>131</v>
      </c>
      <c r="M256" s="97">
        <v>4.6900000000000004E-2</v>
      </c>
      <c r="N256" s="97">
        <v>8.4500003514026908E-2</v>
      </c>
      <c r="O256" s="98">
        <v>1.0363000000000001E-2</v>
      </c>
      <c r="P256" s="106">
        <v>94.1</v>
      </c>
      <c r="Q256" s="98"/>
      <c r="R256" s="98">
        <v>2.2908191000000005E-2</v>
      </c>
      <c r="S256" s="99">
        <v>6.8085696001155663E-12</v>
      </c>
      <c r="T256" s="99">
        <f t="shared" si="4"/>
        <v>1.4912515631408219E-7</v>
      </c>
      <c r="U256" s="99">
        <f>R256/'סכום נכסי הקרן'!$C$42</f>
        <v>1.1502827576285124E-8</v>
      </c>
    </row>
    <row r="257" spans="2:21">
      <c r="B257" s="93" t="s">
        <v>585</v>
      </c>
      <c r="C257" s="94">
        <v>1143593</v>
      </c>
      <c r="D257" s="96" t="s">
        <v>118</v>
      </c>
      <c r="E257" s="96" t="s">
        <v>247</v>
      </c>
      <c r="F257" s="94">
        <v>515334662</v>
      </c>
      <c r="G257" s="96" t="s">
        <v>125</v>
      </c>
      <c r="H257" s="95" t="s">
        <v>398</v>
      </c>
      <c r="I257" s="95" t="s">
        <v>129</v>
      </c>
      <c r="J257" s="105"/>
      <c r="K257" s="98">
        <v>3.69</v>
      </c>
      <c r="L257" s="96" t="s">
        <v>131</v>
      </c>
      <c r="M257" s="97">
        <v>4.6900000000000004E-2</v>
      </c>
      <c r="N257" s="97">
        <v>8.499999999999408E-2</v>
      </c>
      <c r="O257" s="98">
        <v>1771646.8268790003</v>
      </c>
      <c r="P257" s="106">
        <v>95.12</v>
      </c>
      <c r="Q257" s="98"/>
      <c r="R257" s="98">
        <v>1685.1905637880002</v>
      </c>
      <c r="S257" s="99">
        <v>1.3805846639429406E-3</v>
      </c>
      <c r="T257" s="99">
        <f t="shared" si="4"/>
        <v>1.0970063338650431E-2</v>
      </c>
      <c r="U257" s="99">
        <f>R257/'סכום נכסי הקרן'!$C$42</f>
        <v>8.4618014964324688E-4</v>
      </c>
    </row>
    <row r="258" spans="2:21">
      <c r="B258" s="100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8"/>
      <c r="P258" s="106"/>
      <c r="Q258" s="95"/>
      <c r="R258" s="95"/>
      <c r="S258" s="95"/>
      <c r="T258" s="99"/>
      <c r="U258" s="95"/>
    </row>
    <row r="259" spans="2:21">
      <c r="B259" s="86" t="s">
        <v>194</v>
      </c>
      <c r="C259" s="87"/>
      <c r="D259" s="88"/>
      <c r="E259" s="88"/>
      <c r="F259" s="87"/>
      <c r="G259" s="88"/>
      <c r="H259" s="87"/>
      <c r="I259" s="87"/>
      <c r="J259" s="107"/>
      <c r="K259" s="90">
        <v>3.2202409514732735</v>
      </c>
      <c r="L259" s="88"/>
      <c r="M259" s="89"/>
      <c r="N259" s="89">
        <v>-3.2378054485898963E-2</v>
      </c>
      <c r="O259" s="90"/>
      <c r="P259" s="108"/>
      <c r="Q259" s="90"/>
      <c r="R259" s="90">
        <v>480.32960084100011</v>
      </c>
      <c r="S259" s="91"/>
      <c r="T259" s="91">
        <f t="shared" si="4"/>
        <v>3.1267954247323512E-3</v>
      </c>
      <c r="U259" s="91">
        <f>R259/'סכום נכסי הקרן'!$C$42</f>
        <v>2.4118659471015767E-4</v>
      </c>
    </row>
    <row r="260" spans="2:21">
      <c r="B260" s="92" t="s">
        <v>63</v>
      </c>
      <c r="C260" s="87"/>
      <c r="D260" s="88"/>
      <c r="E260" s="88"/>
      <c r="F260" s="87"/>
      <c r="G260" s="88"/>
      <c r="H260" s="87"/>
      <c r="I260" s="87"/>
      <c r="J260" s="107"/>
      <c r="K260" s="90">
        <v>2.5200000000009024</v>
      </c>
      <c r="L260" s="88"/>
      <c r="M260" s="89"/>
      <c r="N260" s="89">
        <v>-7.3799999999968419E-2</v>
      </c>
      <c r="O260" s="90"/>
      <c r="P260" s="108"/>
      <c r="Q260" s="90"/>
      <c r="R260" s="90">
        <v>221.60155721500007</v>
      </c>
      <c r="S260" s="91"/>
      <c r="T260" s="91">
        <f t="shared" si="4"/>
        <v>1.4425568068264711E-3</v>
      </c>
      <c r="U260" s="91">
        <f>R260/'סכום נכסי הקרן'!$C$42</f>
        <v>1.112721865851576E-4</v>
      </c>
    </row>
    <row r="261" spans="2:21">
      <c r="B261" s="93" t="s">
        <v>586</v>
      </c>
      <c r="C261" s="95" t="s">
        <v>587</v>
      </c>
      <c r="D261" s="96" t="s">
        <v>26</v>
      </c>
      <c r="E261" s="96" t="s">
        <v>588</v>
      </c>
      <c r="F261" s="95" t="s">
        <v>589</v>
      </c>
      <c r="G261" s="96" t="s">
        <v>590</v>
      </c>
      <c r="H261" s="95" t="s">
        <v>455</v>
      </c>
      <c r="I261" s="95"/>
      <c r="J261" s="105"/>
      <c r="K261" s="98">
        <v>2.5200000000009024</v>
      </c>
      <c r="L261" s="96" t="s">
        <v>130</v>
      </c>
      <c r="M261" s="97">
        <v>0</v>
      </c>
      <c r="N261" s="97">
        <v>-7.3799999999968419E-2</v>
      </c>
      <c r="O261" s="98">
        <v>50411.010000000009</v>
      </c>
      <c r="P261" s="106">
        <v>118.80800000000001</v>
      </c>
      <c r="Q261" s="98"/>
      <c r="R261" s="98">
        <v>221.60155721500007</v>
      </c>
      <c r="S261" s="99">
        <v>7.9701201581027683E-5</v>
      </c>
      <c r="T261" s="99">
        <f t="shared" si="4"/>
        <v>1.4425568068264711E-3</v>
      </c>
      <c r="U261" s="99">
        <f>R261/'סכום נכסי הקרן'!$C$42</f>
        <v>1.112721865851576E-4</v>
      </c>
    </row>
    <row r="262" spans="2:21">
      <c r="B262" s="100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8"/>
      <c r="P262" s="106"/>
      <c r="Q262" s="95"/>
      <c r="R262" s="95"/>
      <c r="S262" s="95"/>
      <c r="T262" s="99"/>
      <c r="U262" s="95"/>
    </row>
    <row r="263" spans="2:21">
      <c r="B263" s="92" t="s">
        <v>62</v>
      </c>
      <c r="C263" s="87"/>
      <c r="D263" s="88"/>
      <c r="E263" s="88"/>
      <c r="F263" s="87"/>
      <c r="G263" s="88"/>
      <c r="H263" s="87"/>
      <c r="I263" s="87"/>
      <c r="J263" s="107"/>
      <c r="K263" s="90">
        <v>3.8199999999987631</v>
      </c>
      <c r="L263" s="88"/>
      <c r="M263" s="89"/>
      <c r="N263" s="89">
        <v>3.0999999999976814E-3</v>
      </c>
      <c r="O263" s="90"/>
      <c r="P263" s="108"/>
      <c r="Q263" s="90"/>
      <c r="R263" s="90">
        <v>258.72804362600004</v>
      </c>
      <c r="S263" s="91"/>
      <c r="T263" s="91">
        <f t="shared" si="4"/>
        <v>1.6842386179058801E-3</v>
      </c>
      <c r="U263" s="91">
        <f>R263/'סכום נכסי הקרן'!$C$42</f>
        <v>1.2991440812500007E-4</v>
      </c>
    </row>
    <row r="264" spans="2:21">
      <c r="B264" s="93" t="s">
        <v>591</v>
      </c>
      <c r="C264" s="95" t="s">
        <v>592</v>
      </c>
      <c r="D264" s="96" t="s">
        <v>26</v>
      </c>
      <c r="E264" s="96" t="s">
        <v>588</v>
      </c>
      <c r="F264" s="95" t="s">
        <v>593</v>
      </c>
      <c r="G264" s="96" t="s">
        <v>466</v>
      </c>
      <c r="H264" s="95" t="s">
        <v>455</v>
      </c>
      <c r="I264" s="95"/>
      <c r="J264" s="105"/>
      <c r="K264" s="98">
        <v>3.8199999999987631</v>
      </c>
      <c r="L264" s="96" t="s">
        <v>130</v>
      </c>
      <c r="M264" s="97">
        <v>2.5000000000000001E-2</v>
      </c>
      <c r="N264" s="97">
        <v>3.0999999999976814E-3</v>
      </c>
      <c r="O264" s="98">
        <v>63983.205000000009</v>
      </c>
      <c r="P264" s="106">
        <v>109.28883</v>
      </c>
      <c r="Q264" s="98"/>
      <c r="R264" s="98">
        <v>258.72804362600004</v>
      </c>
      <c r="S264" s="99">
        <v>1.4836685217391307E-4</v>
      </c>
      <c r="T264" s="99">
        <f t="shared" si="4"/>
        <v>1.6842386179058801E-3</v>
      </c>
      <c r="U264" s="99">
        <f>R264/'סכום נכסי הקרן'!$C$42</f>
        <v>1.2991440812500007E-4</v>
      </c>
    </row>
    <row r="265" spans="2:21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</row>
    <row r="266" spans="2:21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</row>
    <row r="267" spans="2:21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</row>
    <row r="268" spans="2:21">
      <c r="B268" s="101" t="s">
        <v>218</v>
      </c>
      <c r="C268" s="111"/>
      <c r="D268" s="111"/>
      <c r="E268" s="111"/>
      <c r="F268" s="111"/>
      <c r="G268" s="111"/>
      <c r="H268" s="111"/>
      <c r="I268" s="111"/>
      <c r="J268" s="111"/>
      <c r="K268" s="111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</row>
    <row r="269" spans="2:21">
      <c r="B269" s="101" t="s">
        <v>110</v>
      </c>
      <c r="C269" s="111"/>
      <c r="D269" s="111"/>
      <c r="E269" s="111"/>
      <c r="F269" s="111"/>
      <c r="G269" s="111"/>
      <c r="H269" s="111"/>
      <c r="I269" s="111"/>
      <c r="J269" s="111"/>
      <c r="K269" s="111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</row>
    <row r="270" spans="2:21">
      <c r="B270" s="101" t="s">
        <v>201</v>
      </c>
      <c r="C270" s="111"/>
      <c r="D270" s="111"/>
      <c r="E270" s="111"/>
      <c r="F270" s="111"/>
      <c r="G270" s="111"/>
      <c r="H270" s="111"/>
      <c r="I270" s="111"/>
      <c r="J270" s="111"/>
      <c r="K270" s="111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</row>
    <row r="271" spans="2:21">
      <c r="B271" s="101" t="s">
        <v>209</v>
      </c>
      <c r="C271" s="111"/>
      <c r="D271" s="111"/>
      <c r="E271" s="111"/>
      <c r="F271" s="111"/>
      <c r="G271" s="111"/>
      <c r="H271" s="111"/>
      <c r="I271" s="111"/>
      <c r="J271" s="111"/>
      <c r="K271" s="111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</row>
    <row r="272" spans="2:21">
      <c r="B272" s="145" t="s">
        <v>214</v>
      </c>
      <c r="C272" s="145"/>
      <c r="D272" s="145"/>
      <c r="E272" s="145"/>
      <c r="F272" s="145"/>
      <c r="G272" s="145"/>
      <c r="H272" s="145"/>
      <c r="I272" s="145"/>
      <c r="J272" s="145"/>
      <c r="K272" s="145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</row>
    <row r="273" spans="2:21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</row>
    <row r="274" spans="2:21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</row>
    <row r="275" spans="2:21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</row>
    <row r="276" spans="2:21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</row>
    <row r="277" spans="2:21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</row>
    <row r="278" spans="2:21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</row>
    <row r="279" spans="2:21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</row>
    <row r="280" spans="2:21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</row>
    <row r="281" spans="2:21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</row>
    <row r="282" spans="2:21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</row>
    <row r="283" spans="2:21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</row>
    <row r="284" spans="2:2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</row>
    <row r="285" spans="2:2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</row>
    <row r="286" spans="2:2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</row>
    <row r="287" spans="2:21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</row>
    <row r="288" spans="2:21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</row>
    <row r="289" spans="2:21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</row>
    <row r="290" spans="2:21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</row>
    <row r="291" spans="2:2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</row>
    <row r="292" spans="2:2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</row>
    <row r="293" spans="2:2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</row>
    <row r="294" spans="2:2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</row>
    <row r="295" spans="2:2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</row>
    <row r="296" spans="2:2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</row>
    <row r="297" spans="2:2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</row>
    <row r="298" spans="2:2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</row>
    <row r="299" spans="2:2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</row>
    <row r="300" spans="2:2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</row>
    <row r="301" spans="2:2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</row>
    <row r="302" spans="2:2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</row>
    <row r="303" spans="2:2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</row>
    <row r="304" spans="2:2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</row>
    <row r="305" spans="2:2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</row>
    <row r="306" spans="2:2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</row>
    <row r="307" spans="2:2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</row>
    <row r="308" spans="2:2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</row>
    <row r="309" spans="2:2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</row>
    <row r="310" spans="2:2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</row>
    <row r="311" spans="2:2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</row>
    <row r="312" spans="2:2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</row>
    <row r="313" spans="2:2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</row>
    <row r="314" spans="2:2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</row>
    <row r="315" spans="2:2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</row>
    <row r="316" spans="2:2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</row>
    <row r="317" spans="2:2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</row>
    <row r="318" spans="2:2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</row>
    <row r="319" spans="2:2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</row>
    <row r="320" spans="2:2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</row>
    <row r="321" spans="2:2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</row>
    <row r="322" spans="2:2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</row>
    <row r="323" spans="2:2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</row>
    <row r="324" spans="2:2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</row>
    <row r="325" spans="2:2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</row>
    <row r="326" spans="2:2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</row>
    <row r="327" spans="2:2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</row>
    <row r="328" spans="2:2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</row>
    <row r="329" spans="2:2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</row>
    <row r="330" spans="2:2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</row>
    <row r="331" spans="2:2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</row>
    <row r="332" spans="2:2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</row>
    <row r="333" spans="2:2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</row>
    <row r="334" spans="2:2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</row>
    <row r="335" spans="2:2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</row>
    <row r="336" spans="2:2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</row>
    <row r="337" spans="2:2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</row>
    <row r="338" spans="2:2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</row>
    <row r="339" spans="2:2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</row>
    <row r="340" spans="2:2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</row>
    <row r="341" spans="2:2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</row>
    <row r="342" spans="2:2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</row>
    <row r="343" spans="2:2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</row>
    <row r="344" spans="2:2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</row>
    <row r="345" spans="2:2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</row>
    <row r="346" spans="2:2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</row>
    <row r="347" spans="2:2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</row>
    <row r="348" spans="2:2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</row>
    <row r="349" spans="2:2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</row>
    <row r="350" spans="2:2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</row>
    <row r="351" spans="2:2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</row>
    <row r="352" spans="2:2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</row>
    <row r="353" spans="2:2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</row>
    <row r="354" spans="2:2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</row>
    <row r="355" spans="2:2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</row>
    <row r="356" spans="2:2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</row>
    <row r="357" spans="2:2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</row>
    <row r="358" spans="2:2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</row>
    <row r="359" spans="2:2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</row>
    <row r="360" spans="2:2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</row>
    <row r="361" spans="2:2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</row>
    <row r="362" spans="2:2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</row>
    <row r="363" spans="2:2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</row>
    <row r="364" spans="2:2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</row>
    <row r="365" spans="2:2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</row>
    <row r="366" spans="2:2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</row>
    <row r="367" spans="2:2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</row>
    <row r="368" spans="2:2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</row>
    <row r="369" spans="2:2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</row>
    <row r="370" spans="2:2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</row>
    <row r="371" spans="2:2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</row>
    <row r="372" spans="2:2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</row>
    <row r="373" spans="2:2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</row>
    <row r="374" spans="2:2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</row>
    <row r="375" spans="2:2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</row>
    <row r="376" spans="2:2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</row>
    <row r="377" spans="2:2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</row>
    <row r="378" spans="2:2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</row>
    <row r="379" spans="2:2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</row>
    <row r="380" spans="2:2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</row>
    <row r="381" spans="2:2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</row>
    <row r="382" spans="2:2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</row>
    <row r="383" spans="2:2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</row>
    <row r="384" spans="2:2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</row>
    <row r="385" spans="2:2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</row>
    <row r="386" spans="2:2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</row>
    <row r="387" spans="2:2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</row>
    <row r="388" spans="2:2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</row>
    <row r="389" spans="2:2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</row>
    <row r="390" spans="2:2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</row>
    <row r="391" spans="2:2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</row>
    <row r="392" spans="2:2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</row>
    <row r="393" spans="2:2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</row>
    <row r="394" spans="2:2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</row>
    <row r="395" spans="2:2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</row>
    <row r="396" spans="2:2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</row>
    <row r="397" spans="2:2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</row>
    <row r="398" spans="2:2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</row>
    <row r="399" spans="2:2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</row>
    <row r="400" spans="2:2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</row>
    <row r="401" spans="2:2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</row>
    <row r="402" spans="2:2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</row>
    <row r="403" spans="2:2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</row>
    <row r="404" spans="2:2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</row>
    <row r="405" spans="2:2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</row>
    <row r="406" spans="2:2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</row>
    <row r="407" spans="2:2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</row>
    <row r="408" spans="2:2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</row>
    <row r="409" spans="2:2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</row>
    <row r="410" spans="2:2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</row>
    <row r="411" spans="2:2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</row>
    <row r="412" spans="2:2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</row>
    <row r="413" spans="2:2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</row>
    <row r="414" spans="2:2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</row>
    <row r="415" spans="2:2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</row>
    <row r="416" spans="2:2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</row>
    <row r="417" spans="2:2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</row>
    <row r="418" spans="2:2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</row>
    <row r="419" spans="2:2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</row>
    <row r="420" spans="2:2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</row>
    <row r="421" spans="2:2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</row>
    <row r="422" spans="2:2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</row>
    <row r="423" spans="2:2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</row>
    <row r="424" spans="2:2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</row>
    <row r="425" spans="2:2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</row>
    <row r="426" spans="2:2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</row>
    <row r="427" spans="2:2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</row>
    <row r="428" spans="2:2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</row>
    <row r="429" spans="2:2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</row>
    <row r="430" spans="2:2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</row>
    <row r="431" spans="2:2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</row>
    <row r="432" spans="2:2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</row>
    <row r="433" spans="2:2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</row>
    <row r="434" spans="2:2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</row>
    <row r="435" spans="2:2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</row>
    <row r="436" spans="2:2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</row>
    <row r="437" spans="2:2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</row>
    <row r="438" spans="2:2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</row>
    <row r="439" spans="2:2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</row>
    <row r="440" spans="2:2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</row>
    <row r="441" spans="2:2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</row>
    <row r="442" spans="2:2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</row>
    <row r="443" spans="2:2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</row>
    <row r="444" spans="2:2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</row>
    <row r="445" spans="2:2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</row>
    <row r="446" spans="2:2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</row>
    <row r="447" spans="2:2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</row>
    <row r="448" spans="2:2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</row>
    <row r="449" spans="2:2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</row>
    <row r="450" spans="2:2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</row>
    <row r="451" spans="2:2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</row>
    <row r="452" spans="2:2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</row>
    <row r="453" spans="2:2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</row>
    <row r="454" spans="2:2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</row>
    <row r="455" spans="2:2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</row>
    <row r="456" spans="2:2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</row>
    <row r="457" spans="2:2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</row>
    <row r="458" spans="2:2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</row>
    <row r="459" spans="2:2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</row>
    <row r="460" spans="2:2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</row>
    <row r="461" spans="2:2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</row>
    <row r="462" spans="2:2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</row>
    <row r="463" spans="2:2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</row>
    <row r="464" spans="2:2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</row>
    <row r="465" spans="2:2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</row>
    <row r="466" spans="2:2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</row>
    <row r="467" spans="2:2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</row>
    <row r="468" spans="2:2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</row>
    <row r="469" spans="2:2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</row>
    <row r="470" spans="2:2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</row>
    <row r="471" spans="2:2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</row>
    <row r="472" spans="2:2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</row>
    <row r="473" spans="2:2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</row>
    <row r="474" spans="2:2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</row>
    <row r="475" spans="2:2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</row>
    <row r="476" spans="2:2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</row>
    <row r="477" spans="2:2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</row>
    <row r="478" spans="2:2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</row>
    <row r="479" spans="2:2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</row>
    <row r="480" spans="2:2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</row>
    <row r="481" spans="2:2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</row>
    <row r="482" spans="2:2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</row>
    <row r="483" spans="2:2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</row>
    <row r="484" spans="2:2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</row>
    <row r="485" spans="2:2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</row>
    <row r="486" spans="2:2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</row>
    <row r="487" spans="2:2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</row>
    <row r="488" spans="2:2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</row>
    <row r="489" spans="2:2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</row>
    <row r="490" spans="2:2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</row>
    <row r="491" spans="2:2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</row>
    <row r="492" spans="2:2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</row>
    <row r="493" spans="2:2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</row>
    <row r="494" spans="2:2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</row>
    <row r="495" spans="2:2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</row>
    <row r="496" spans="2:2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</row>
    <row r="497" spans="2:2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</row>
    <row r="498" spans="2:2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</row>
    <row r="499" spans="2:2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</row>
    <row r="500" spans="2:2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</row>
    <row r="501" spans="2:21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</row>
    <row r="502" spans="2:21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</row>
    <row r="503" spans="2:21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</row>
    <row r="504" spans="2:21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</row>
    <row r="505" spans="2:21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</row>
    <row r="506" spans="2:21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</row>
    <row r="507" spans="2:21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</row>
    <row r="508" spans="2:21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</row>
    <row r="509" spans="2:21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</row>
    <row r="510" spans="2:21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</row>
    <row r="511" spans="2:21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</row>
    <row r="512" spans="2:21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</row>
    <row r="513" spans="2:21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</row>
    <row r="514" spans="2:21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</row>
    <row r="515" spans="2:21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</row>
    <row r="516" spans="2:21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</row>
    <row r="517" spans="2:21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</row>
    <row r="518" spans="2:21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</row>
    <row r="519" spans="2:21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</row>
    <row r="520" spans="2:21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</row>
    <row r="521" spans="2:21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</row>
    <row r="522" spans="2:21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</row>
    <row r="523" spans="2:21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</row>
    <row r="524" spans="2:21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</row>
    <row r="525" spans="2:21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</row>
    <row r="526" spans="2:21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</row>
    <row r="527" spans="2:21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</row>
    <row r="528" spans="2:21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</row>
    <row r="529" spans="2:21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</row>
    <row r="530" spans="2:21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</row>
    <row r="531" spans="2:21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</row>
    <row r="532" spans="2:21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</row>
    <row r="533" spans="2:21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</row>
    <row r="534" spans="2:21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</row>
    <row r="535" spans="2:21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</row>
    <row r="536" spans="2:21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</row>
    <row r="537" spans="2:21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</row>
    <row r="538" spans="2:21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</row>
    <row r="539" spans="2:21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</row>
    <row r="540" spans="2:21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</row>
    <row r="541" spans="2:21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</row>
    <row r="542" spans="2:21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</row>
    <row r="543" spans="2:21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</row>
    <row r="544" spans="2:21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</row>
    <row r="545" spans="2:21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</row>
    <row r="546" spans="2:21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</row>
    <row r="547" spans="2:21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</row>
    <row r="548" spans="2:21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</row>
    <row r="549" spans="2:21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</row>
    <row r="550" spans="2:21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</row>
    <row r="551" spans="2:21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</row>
    <row r="552" spans="2:21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</row>
    <row r="553" spans="2:21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</row>
    <row r="554" spans="2:21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</row>
    <row r="555" spans="2:21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</row>
    <row r="556" spans="2:21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</row>
    <row r="557" spans="2:21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</row>
    <row r="558" spans="2:21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</row>
    <row r="559" spans="2:21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</row>
    <row r="560" spans="2:21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</row>
    <row r="561" spans="2:21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</row>
    <row r="562" spans="2:21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</row>
    <row r="563" spans="2:21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</row>
    <row r="564" spans="2:21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</row>
    <row r="565" spans="2:21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</row>
    <row r="566" spans="2:21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</row>
    <row r="567" spans="2:21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</row>
    <row r="568" spans="2:21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</row>
    <row r="569" spans="2:21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</row>
    <row r="570" spans="2:21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</row>
    <row r="571" spans="2:21">
      <c r="B571" s="102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</row>
    <row r="572" spans="2:21">
      <c r="B572" s="102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</row>
    <row r="573" spans="2:21">
      <c r="B573" s="102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</row>
    <row r="574" spans="2:21">
      <c r="B574" s="102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</row>
    <row r="575" spans="2:21">
      <c r="B575" s="102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</row>
    <row r="576" spans="2:21">
      <c r="B576" s="102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</row>
    <row r="577" spans="2:21">
      <c r="B577" s="102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</row>
    <row r="578" spans="2:21">
      <c r="B578" s="102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</row>
    <row r="579" spans="2:21">
      <c r="B579" s="102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</row>
    <row r="580" spans="2:21">
      <c r="B580" s="102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</row>
    <row r="581" spans="2:21">
      <c r="B581" s="102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</row>
    <row r="582" spans="2:21">
      <c r="B582" s="102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</row>
    <row r="583" spans="2:21">
      <c r="B583" s="102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</row>
    <row r="584" spans="2:21">
      <c r="B584" s="102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</row>
    <row r="585" spans="2:21">
      <c r="B585" s="102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</row>
    <row r="586" spans="2:21">
      <c r="B586" s="102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</row>
    <row r="587" spans="2:21">
      <c r="B587" s="102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</row>
    <row r="588" spans="2:21">
      <c r="B588" s="102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</row>
    <row r="589" spans="2:21">
      <c r="B589" s="102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</row>
    <row r="590" spans="2:21">
      <c r="B590" s="102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</row>
    <row r="591" spans="2:21">
      <c r="B591" s="102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</row>
    <row r="592" spans="2:21">
      <c r="B592" s="102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</row>
    <row r="593" spans="2:21">
      <c r="B593" s="102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</row>
    <row r="594" spans="2:21">
      <c r="B594" s="102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</row>
    <row r="595" spans="2:21">
      <c r="B595" s="102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</row>
    <row r="596" spans="2:21">
      <c r="B596" s="102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</row>
    <row r="597" spans="2:21">
      <c r="B597" s="102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</row>
    <row r="598" spans="2:21">
      <c r="B598" s="102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</row>
    <row r="599" spans="2:21">
      <c r="B599" s="102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</row>
    <row r="600" spans="2:21">
      <c r="B600" s="102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</row>
    <row r="601" spans="2:21">
      <c r="B601" s="102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</row>
    <row r="602" spans="2:21">
      <c r="B602" s="102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</row>
    <row r="603" spans="2:21">
      <c r="B603" s="102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</row>
    <row r="604" spans="2:21">
      <c r="B604" s="102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</row>
    <row r="605" spans="2:21">
      <c r="B605" s="102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</row>
    <row r="606" spans="2:21">
      <c r="B606" s="102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</row>
    <row r="607" spans="2:21">
      <c r="B607" s="102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</row>
    <row r="608" spans="2:21">
      <c r="B608" s="102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</row>
    <row r="609" spans="2:21">
      <c r="B609" s="102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</row>
    <row r="610" spans="2:21">
      <c r="B610" s="102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</row>
    <row r="611" spans="2:21">
      <c r="B611" s="102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</row>
    <row r="612" spans="2:21">
      <c r="B612" s="102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</row>
    <row r="613" spans="2:21">
      <c r="B613" s="102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</row>
    <row r="614" spans="2:21">
      <c r="B614" s="102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</row>
    <row r="615" spans="2:21">
      <c r="B615" s="102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</row>
    <row r="616" spans="2:21">
      <c r="B616" s="102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</row>
    <row r="617" spans="2:21">
      <c r="B617" s="102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</row>
    <row r="618" spans="2:21">
      <c r="B618" s="102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</row>
    <row r="619" spans="2:21">
      <c r="B619" s="102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</row>
    <row r="620" spans="2:21">
      <c r="B620" s="102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</row>
    <row r="621" spans="2:21">
      <c r="B621" s="102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</row>
    <row r="622" spans="2:21">
      <c r="B622" s="102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</row>
    <row r="623" spans="2:21">
      <c r="B623" s="102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</row>
    <row r="624" spans="2:21">
      <c r="B624" s="102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</row>
    <row r="625" spans="2:21">
      <c r="B625" s="102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</row>
    <row r="626" spans="2:21">
      <c r="B626" s="102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</row>
    <row r="627" spans="2:21">
      <c r="B627" s="102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</row>
    <row r="628" spans="2:21">
      <c r="B628" s="102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</row>
    <row r="629" spans="2:21">
      <c r="B629" s="102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</row>
    <row r="630" spans="2:21">
      <c r="B630" s="102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</row>
    <row r="631" spans="2:21">
      <c r="B631" s="102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</row>
    <row r="632" spans="2:21">
      <c r="B632" s="102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</row>
    <row r="633" spans="2:21">
      <c r="B633" s="102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</row>
    <row r="634" spans="2:21">
      <c r="B634" s="102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</row>
    <row r="635" spans="2:21">
      <c r="B635" s="102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</row>
    <row r="636" spans="2:21">
      <c r="B636" s="102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</row>
    <row r="637" spans="2:21">
      <c r="B637" s="102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</row>
    <row r="638" spans="2:21">
      <c r="B638" s="102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</row>
    <row r="639" spans="2:21">
      <c r="B639" s="102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</row>
    <row r="640" spans="2:21">
      <c r="B640" s="102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</row>
    <row r="641" spans="2:21">
      <c r="B641" s="102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</row>
    <row r="642" spans="2:21">
      <c r="B642" s="102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</row>
    <row r="643" spans="2:21">
      <c r="B643" s="102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</row>
    <row r="644" spans="2:21">
      <c r="B644" s="102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</row>
    <row r="645" spans="2:21">
      <c r="B645" s="102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</row>
    <row r="646" spans="2:21">
      <c r="B646" s="102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</row>
    <row r="647" spans="2:21">
      <c r="B647" s="102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</row>
    <row r="648" spans="2:21">
      <c r="B648" s="102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</row>
    <row r="649" spans="2:21">
      <c r="B649" s="102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</row>
    <row r="650" spans="2:21">
      <c r="B650" s="102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</row>
    <row r="651" spans="2:21">
      <c r="B651" s="102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</row>
    <row r="652" spans="2:21">
      <c r="B652" s="102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</row>
    <row r="653" spans="2:21">
      <c r="B653" s="102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</row>
    <row r="654" spans="2:21">
      <c r="B654" s="102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</row>
    <row r="655" spans="2:21">
      <c r="B655" s="102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</row>
    <row r="656" spans="2:21">
      <c r="B656" s="102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</row>
    <row r="657" spans="2:21">
      <c r="B657" s="102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</row>
    <row r="658" spans="2:21">
      <c r="B658" s="102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</row>
    <row r="659" spans="2:21">
      <c r="B659" s="102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</row>
    <row r="660" spans="2:21">
      <c r="B660" s="102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</row>
    <row r="661" spans="2:21">
      <c r="B661" s="102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</row>
    <row r="662" spans="2:21">
      <c r="B662" s="102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</row>
    <row r="663" spans="2:21">
      <c r="B663" s="102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</row>
    <row r="664" spans="2:21">
      <c r="B664" s="102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</row>
    <row r="665" spans="2:21">
      <c r="B665" s="102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</row>
    <row r="666" spans="2:21">
      <c r="B666" s="102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</row>
    <row r="667" spans="2:21">
      <c r="B667" s="102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</row>
    <row r="668" spans="2:21">
      <c r="B668" s="102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</row>
    <row r="669" spans="2:21">
      <c r="B669" s="102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</row>
    <row r="670" spans="2:21">
      <c r="B670" s="102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</row>
    <row r="671" spans="2:21">
      <c r="B671" s="102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</row>
    <row r="672" spans="2:21">
      <c r="B672" s="102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</row>
    <row r="673" spans="2:21">
      <c r="B673" s="102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</row>
    <row r="674" spans="2:21">
      <c r="B674" s="102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</row>
    <row r="675" spans="2:21">
      <c r="B675" s="102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</row>
    <row r="676" spans="2:21">
      <c r="B676" s="102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</row>
    <row r="677" spans="2:21">
      <c r="B677" s="102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</row>
    <row r="678" spans="2:21">
      <c r="B678" s="102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</row>
    <row r="679" spans="2:21">
      <c r="B679" s="102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</row>
    <row r="680" spans="2:21">
      <c r="B680" s="102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</row>
    <row r="681" spans="2:21">
      <c r="B681" s="102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</row>
    <row r="682" spans="2:21">
      <c r="B682" s="102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</row>
    <row r="683" spans="2:21">
      <c r="B683" s="102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</row>
    <row r="684" spans="2:21">
      <c r="B684" s="102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</row>
    <row r="685" spans="2:21">
      <c r="B685" s="102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</row>
    <row r="686" spans="2:21">
      <c r="B686" s="102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</row>
    <row r="687" spans="2:21">
      <c r="B687" s="102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</row>
    <row r="688" spans="2:21">
      <c r="B688" s="102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</row>
    <row r="689" spans="2:21">
      <c r="B689" s="102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</row>
    <row r="690" spans="2:21">
      <c r="B690" s="102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</row>
    <row r="691" spans="2:21">
      <c r="B691" s="102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</row>
    <row r="692" spans="2:21">
      <c r="B692" s="102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</row>
    <row r="693" spans="2:21">
      <c r="B693" s="102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</row>
    <row r="694" spans="2:21">
      <c r="B694" s="102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</row>
    <row r="695" spans="2:21">
      <c r="B695" s="102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</row>
    <row r="696" spans="2:21">
      <c r="B696" s="102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</row>
    <row r="697" spans="2:21">
      <c r="B697" s="102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</row>
    <row r="698" spans="2:21">
      <c r="B698" s="102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</row>
    <row r="699" spans="2:21">
      <c r="B699" s="102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</row>
    <row r="700" spans="2:21">
      <c r="B700" s="102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</row>
    <row r="701" spans="2:21">
      <c r="B701" s="102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</row>
    <row r="702" spans="2:21">
      <c r="B702" s="102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</row>
    <row r="703" spans="2:21">
      <c r="B703" s="102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</row>
    <row r="704" spans="2:21">
      <c r="B704" s="102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</row>
    <row r="705" spans="2:21">
      <c r="B705" s="102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</row>
    <row r="706" spans="2:21">
      <c r="B706" s="102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</row>
    <row r="707" spans="2:21">
      <c r="B707" s="102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</row>
    <row r="708" spans="2:21">
      <c r="B708" s="102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</row>
    <row r="709" spans="2:21">
      <c r="B709" s="102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</row>
    <row r="710" spans="2:21">
      <c r="B710" s="102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</row>
    <row r="711" spans="2:21">
      <c r="B711" s="102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</row>
    <row r="712" spans="2:21">
      <c r="B712" s="102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</row>
    <row r="713" spans="2:21">
      <c r="B713" s="102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</row>
    <row r="714" spans="2:21">
      <c r="B714" s="102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</row>
    <row r="715" spans="2:21">
      <c r="B715" s="102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</row>
    <row r="716" spans="2:21">
      <c r="B716" s="102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</row>
    <row r="717" spans="2:21">
      <c r="B717" s="102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</row>
    <row r="718" spans="2:21">
      <c r="B718" s="102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</row>
    <row r="719" spans="2:21">
      <c r="B719" s="102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</row>
    <row r="720" spans="2:21">
      <c r="B720" s="102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</row>
    <row r="721" spans="2:21">
      <c r="B721" s="102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</row>
    <row r="722" spans="2:21">
      <c r="B722" s="102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</row>
    <row r="723" spans="2:21">
      <c r="B723" s="102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</row>
    <row r="724" spans="2:21">
      <c r="B724" s="102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</row>
    <row r="725" spans="2:21">
      <c r="B725" s="102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</row>
    <row r="726" spans="2:21">
      <c r="B726" s="102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</row>
    <row r="727" spans="2:21">
      <c r="B727" s="102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</row>
    <row r="728" spans="2:21">
      <c r="B728" s="102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</row>
    <row r="729" spans="2:21">
      <c r="B729" s="102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</row>
    <row r="730" spans="2:21">
      <c r="B730" s="102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</row>
    <row r="731" spans="2:21">
      <c r="B731" s="102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</row>
    <row r="732" spans="2:21">
      <c r="B732" s="102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</row>
    <row r="733" spans="2:21">
      <c r="B733" s="102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72:K272"/>
  </mergeCells>
  <phoneticPr fontId="3" type="noConversion"/>
  <conditionalFormatting sqref="B12:B264">
    <cfRule type="cellIs" dxfId="10" priority="2" operator="equal">
      <formula>"NR3"</formula>
    </cfRule>
  </conditionalFormatting>
  <conditionalFormatting sqref="B12:B264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70 B27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46" t="s" vm="1">
        <v>226</v>
      </c>
    </row>
    <row r="2" spans="2:15">
      <c r="B2" s="46" t="s">
        <v>143</v>
      </c>
      <c r="C2" s="46" t="s">
        <v>227</v>
      </c>
    </row>
    <row r="3" spans="2:15">
      <c r="B3" s="46" t="s">
        <v>145</v>
      </c>
      <c r="C3" s="46" t="s">
        <v>228</v>
      </c>
    </row>
    <row r="4" spans="2:15">
      <c r="B4" s="46" t="s">
        <v>146</v>
      </c>
      <c r="C4" s="46">
        <v>414</v>
      </c>
    </row>
    <row r="6" spans="2:15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187</v>
      </c>
      <c r="F8" s="29" t="s">
        <v>115</v>
      </c>
      <c r="G8" s="29" t="s">
        <v>64</v>
      </c>
      <c r="H8" s="29" t="s">
        <v>101</v>
      </c>
      <c r="I8" s="12" t="s">
        <v>203</v>
      </c>
      <c r="J8" s="12" t="s">
        <v>202</v>
      </c>
      <c r="K8" s="29" t="s">
        <v>217</v>
      </c>
      <c r="L8" s="12" t="s">
        <v>61</v>
      </c>
      <c r="M8" s="12" t="s">
        <v>58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210</v>
      </c>
      <c r="J9" s="15"/>
      <c r="K9" s="15" t="s">
        <v>206</v>
      </c>
      <c r="L9" s="15" t="s">
        <v>206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1" t="s">
        <v>28</v>
      </c>
      <c r="C11" s="81"/>
      <c r="D11" s="82"/>
      <c r="E11" s="82"/>
      <c r="F11" s="81"/>
      <c r="G11" s="82"/>
      <c r="H11" s="82"/>
      <c r="I11" s="84"/>
      <c r="J11" s="117"/>
      <c r="K11" s="84">
        <v>22.483744645999998</v>
      </c>
      <c r="L11" s="84">
        <f>L12+L187</f>
        <v>105247.972291588</v>
      </c>
      <c r="M11" s="85"/>
      <c r="N11" s="85">
        <f t="shared" ref="N11:N47" si="0">IFERROR(L11/$L$11,0)</f>
        <v>1</v>
      </c>
      <c r="O11" s="85">
        <f>L11/'סכום נכסי הקרן'!$C$42</f>
        <v>5.2847877775411022E-2</v>
      </c>
    </row>
    <row r="12" spans="2:15">
      <c r="B12" s="86" t="s">
        <v>195</v>
      </c>
      <c r="C12" s="87"/>
      <c r="D12" s="88"/>
      <c r="E12" s="88"/>
      <c r="F12" s="87"/>
      <c r="G12" s="88"/>
      <c r="H12" s="88"/>
      <c r="I12" s="90"/>
      <c r="J12" s="108"/>
      <c r="K12" s="90">
        <v>19.723654179000004</v>
      </c>
      <c r="L12" s="90">
        <f>L13+L49+L115</f>
        <v>78962.64083982099</v>
      </c>
      <c r="M12" s="91"/>
      <c r="N12" s="91">
        <f t="shared" si="0"/>
        <v>0.75025332194577699</v>
      </c>
      <c r="O12" s="91">
        <f>L12/'סכום נכסי הקרן'!$C$42</f>
        <v>3.9649295858786522E-2</v>
      </c>
    </row>
    <row r="13" spans="2:15">
      <c r="B13" s="92" t="s">
        <v>594</v>
      </c>
      <c r="C13" s="87"/>
      <c r="D13" s="88"/>
      <c r="E13" s="88"/>
      <c r="F13" s="87"/>
      <c r="G13" s="88"/>
      <c r="H13" s="88"/>
      <c r="I13" s="90"/>
      <c r="J13" s="108"/>
      <c r="K13" s="90">
        <v>18.441719904000006</v>
      </c>
      <c r="L13" s="90">
        <v>48634.400637896993</v>
      </c>
      <c r="M13" s="91"/>
      <c r="N13" s="91">
        <f t="shared" si="0"/>
        <v>0.46209346915640409</v>
      </c>
      <c r="O13" s="91">
        <f>L13/'סכום נכסי הקרן'!$C$42</f>
        <v>2.4420659178793307E-2</v>
      </c>
    </row>
    <row r="14" spans="2:15">
      <c r="B14" s="93" t="s">
        <v>595</v>
      </c>
      <c r="C14" s="95" t="s">
        <v>596</v>
      </c>
      <c r="D14" s="96" t="s">
        <v>118</v>
      </c>
      <c r="E14" s="96" t="s">
        <v>247</v>
      </c>
      <c r="F14" s="95" t="s">
        <v>437</v>
      </c>
      <c r="G14" s="96" t="s">
        <v>268</v>
      </c>
      <c r="H14" s="96" t="s">
        <v>131</v>
      </c>
      <c r="I14" s="98">
        <v>45460.186095999998</v>
      </c>
      <c r="J14" s="106">
        <v>2442</v>
      </c>
      <c r="K14" s="98"/>
      <c r="L14" s="98">
        <v>1110.1377444690002</v>
      </c>
      <c r="M14" s="99">
        <v>2.0256518344020273E-4</v>
      </c>
      <c r="N14" s="99">
        <f t="shared" si="0"/>
        <v>1.0547830236514006E-2</v>
      </c>
      <c r="O14" s="99">
        <f>L14/'סכום נכסי הקרן'!$C$42</f>
        <v>5.5743044313507695E-4</v>
      </c>
    </row>
    <row r="15" spans="2:15">
      <c r="B15" s="93" t="s">
        <v>597</v>
      </c>
      <c r="C15" s="95" t="s">
        <v>598</v>
      </c>
      <c r="D15" s="96" t="s">
        <v>118</v>
      </c>
      <c r="E15" s="96" t="s">
        <v>247</v>
      </c>
      <c r="F15" s="95" t="s">
        <v>593</v>
      </c>
      <c r="G15" s="96" t="s">
        <v>466</v>
      </c>
      <c r="H15" s="96" t="s">
        <v>131</v>
      </c>
      <c r="I15" s="98">
        <v>5547.3587129999996</v>
      </c>
      <c r="J15" s="106">
        <v>29830</v>
      </c>
      <c r="K15" s="98"/>
      <c r="L15" s="98">
        <v>1654.7771057750001</v>
      </c>
      <c r="M15" s="99">
        <v>9.8890595087507073E-5</v>
      </c>
      <c r="N15" s="99">
        <f t="shared" si="0"/>
        <v>1.5722650705236048E-2</v>
      </c>
      <c r="O15" s="99">
        <f>L15/'סכום נכסי הקרן'!$C$42</f>
        <v>8.3090872277579461E-4</v>
      </c>
    </row>
    <row r="16" spans="2:15">
      <c r="B16" s="93" t="s">
        <v>599</v>
      </c>
      <c r="C16" s="95" t="s">
        <v>600</v>
      </c>
      <c r="D16" s="96" t="s">
        <v>118</v>
      </c>
      <c r="E16" s="96" t="s">
        <v>247</v>
      </c>
      <c r="F16" s="95" t="s">
        <v>475</v>
      </c>
      <c r="G16" s="96" t="s">
        <v>344</v>
      </c>
      <c r="H16" s="96" t="s">
        <v>131</v>
      </c>
      <c r="I16" s="98">
        <v>171948.64090900004</v>
      </c>
      <c r="J16" s="106">
        <v>2010</v>
      </c>
      <c r="K16" s="98"/>
      <c r="L16" s="98">
        <v>3456.1676822760001</v>
      </c>
      <c r="M16" s="99">
        <v>1.333605210305434E-4</v>
      </c>
      <c r="N16" s="99">
        <f t="shared" si="0"/>
        <v>3.2838330345222586E-2</v>
      </c>
      <c r="O16" s="99">
        <f>L16/'סכום נכסי הקרן'!$C$42</f>
        <v>1.7354360684328943E-3</v>
      </c>
    </row>
    <row r="17" spans="2:15">
      <c r="B17" s="93" t="s">
        <v>601</v>
      </c>
      <c r="C17" s="95" t="s">
        <v>602</v>
      </c>
      <c r="D17" s="96" t="s">
        <v>118</v>
      </c>
      <c r="E17" s="96" t="s">
        <v>247</v>
      </c>
      <c r="F17" s="95" t="s">
        <v>579</v>
      </c>
      <c r="G17" s="96" t="s">
        <v>473</v>
      </c>
      <c r="H17" s="96" t="s">
        <v>131</v>
      </c>
      <c r="I17" s="98">
        <v>4345.7168179999999</v>
      </c>
      <c r="J17" s="106">
        <v>77200</v>
      </c>
      <c r="K17" s="98">
        <v>8.0768803040000012</v>
      </c>
      <c r="L17" s="98">
        <v>3362.9702640970004</v>
      </c>
      <c r="M17" s="99">
        <v>9.7992047244534815E-5</v>
      </c>
      <c r="N17" s="99">
        <f t="shared" si="0"/>
        <v>3.1952827126967724E-2</v>
      </c>
      <c r="O17" s="99">
        <f>L17/'סכום נכסי הקרן'!$C$42</f>
        <v>1.688639102584828E-3</v>
      </c>
    </row>
    <row r="18" spans="2:15">
      <c r="B18" s="93" t="s">
        <v>603</v>
      </c>
      <c r="C18" s="95" t="s">
        <v>604</v>
      </c>
      <c r="D18" s="96" t="s">
        <v>118</v>
      </c>
      <c r="E18" s="96" t="s">
        <v>247</v>
      </c>
      <c r="F18" s="95" t="s">
        <v>605</v>
      </c>
      <c r="G18" s="96" t="s">
        <v>261</v>
      </c>
      <c r="H18" s="96" t="s">
        <v>131</v>
      </c>
      <c r="I18" s="98">
        <v>3513.8516260000006</v>
      </c>
      <c r="J18" s="106">
        <v>2886</v>
      </c>
      <c r="K18" s="98"/>
      <c r="L18" s="98">
        <v>101.40975793200003</v>
      </c>
      <c r="M18" s="99">
        <v>1.9551543251945869E-5</v>
      </c>
      <c r="N18" s="99">
        <f t="shared" si="0"/>
        <v>9.6353170254953472E-4</v>
      </c>
      <c r="O18" s="99">
        <f>L18/'סכום נכסי הקרן'!$C$42</f>
        <v>5.0920605649071497E-5</v>
      </c>
    </row>
    <row r="19" spans="2:15">
      <c r="B19" s="93" t="s">
        <v>606</v>
      </c>
      <c r="C19" s="95" t="s">
        <v>607</v>
      </c>
      <c r="D19" s="96" t="s">
        <v>118</v>
      </c>
      <c r="E19" s="96" t="s">
        <v>247</v>
      </c>
      <c r="F19" s="95" t="s">
        <v>522</v>
      </c>
      <c r="G19" s="96" t="s">
        <v>403</v>
      </c>
      <c r="H19" s="96" t="s">
        <v>131</v>
      </c>
      <c r="I19" s="98">
        <v>1051.2505210000002</v>
      </c>
      <c r="J19" s="106">
        <v>152880</v>
      </c>
      <c r="K19" s="98"/>
      <c r="L19" s="98">
        <v>1607.1517966580004</v>
      </c>
      <c r="M19" s="99">
        <v>2.743956241326036E-4</v>
      </c>
      <c r="N19" s="99">
        <f t="shared" si="0"/>
        <v>1.5270144988688327E-2</v>
      </c>
      <c r="O19" s="99">
        <f>L19/'סכום נכסי הקרן'!$C$42</f>
        <v>8.0699475597500591E-4</v>
      </c>
    </row>
    <row r="20" spans="2:15">
      <c r="B20" s="93" t="s">
        <v>608</v>
      </c>
      <c r="C20" s="95" t="s">
        <v>609</v>
      </c>
      <c r="D20" s="96" t="s">
        <v>118</v>
      </c>
      <c r="E20" s="96" t="s">
        <v>247</v>
      </c>
      <c r="F20" s="95" t="s">
        <v>286</v>
      </c>
      <c r="G20" s="96" t="s">
        <v>261</v>
      </c>
      <c r="H20" s="96" t="s">
        <v>131</v>
      </c>
      <c r="I20" s="98">
        <v>47578.940140000013</v>
      </c>
      <c r="J20" s="106">
        <v>1943</v>
      </c>
      <c r="K20" s="98"/>
      <c r="L20" s="98">
        <v>924.4588069130001</v>
      </c>
      <c r="M20" s="99">
        <v>1.0121274209335433E-4</v>
      </c>
      <c r="N20" s="99">
        <f t="shared" si="0"/>
        <v>8.783625819904637E-3</v>
      </c>
      <c r="O20" s="99">
        <f>L20/'סכום נכסי הקרן'!$C$42</f>
        <v>4.6419598375526468E-4</v>
      </c>
    </row>
    <row r="21" spans="2:15">
      <c r="B21" s="93" t="s">
        <v>610</v>
      </c>
      <c r="C21" s="95" t="s">
        <v>611</v>
      </c>
      <c r="D21" s="96" t="s">
        <v>118</v>
      </c>
      <c r="E21" s="96" t="s">
        <v>247</v>
      </c>
      <c r="F21" s="95" t="s">
        <v>548</v>
      </c>
      <c r="G21" s="96" t="s">
        <v>466</v>
      </c>
      <c r="H21" s="96" t="s">
        <v>131</v>
      </c>
      <c r="I21" s="98">
        <v>21078.550533000001</v>
      </c>
      <c r="J21" s="106">
        <v>6515</v>
      </c>
      <c r="K21" s="98"/>
      <c r="L21" s="98">
        <v>1373.2675672820001</v>
      </c>
      <c r="M21" s="99">
        <v>1.791690727492097E-4</v>
      </c>
      <c r="N21" s="99">
        <f t="shared" si="0"/>
        <v>1.3047924224871355E-2</v>
      </c>
      <c r="O21" s="99">
        <f>L21/'סכום נכסי הקרן'!$C$42</f>
        <v>6.8955510465882599E-4</v>
      </c>
    </row>
    <row r="22" spans="2:15">
      <c r="B22" s="93" t="s">
        <v>612</v>
      </c>
      <c r="C22" s="95" t="s">
        <v>613</v>
      </c>
      <c r="D22" s="96" t="s">
        <v>118</v>
      </c>
      <c r="E22" s="96" t="s">
        <v>247</v>
      </c>
      <c r="F22" s="95" t="s">
        <v>614</v>
      </c>
      <c r="G22" s="96" t="s">
        <v>125</v>
      </c>
      <c r="H22" s="96" t="s">
        <v>131</v>
      </c>
      <c r="I22" s="98">
        <v>8784.1753660000031</v>
      </c>
      <c r="J22" s="106">
        <v>4750</v>
      </c>
      <c r="K22" s="98"/>
      <c r="L22" s="98">
        <v>417.24832990700008</v>
      </c>
      <c r="M22" s="99">
        <v>4.9603053985058841E-5</v>
      </c>
      <c r="N22" s="99">
        <f t="shared" si="0"/>
        <v>3.9644310557453745E-3</v>
      </c>
      <c r="O22" s="99">
        <f>L22/'סכום נכסי הקרן'!$C$42</f>
        <v>2.0951176788307522E-4</v>
      </c>
    </row>
    <row r="23" spans="2:15">
      <c r="B23" s="93" t="s">
        <v>615</v>
      </c>
      <c r="C23" s="95" t="s">
        <v>616</v>
      </c>
      <c r="D23" s="96" t="s">
        <v>118</v>
      </c>
      <c r="E23" s="96" t="s">
        <v>247</v>
      </c>
      <c r="F23" s="95" t="s">
        <v>551</v>
      </c>
      <c r="G23" s="96" t="s">
        <v>466</v>
      </c>
      <c r="H23" s="96" t="s">
        <v>131</v>
      </c>
      <c r="I23" s="98">
        <v>92740.144998999996</v>
      </c>
      <c r="J23" s="106">
        <v>1200</v>
      </c>
      <c r="K23" s="98"/>
      <c r="L23" s="98">
        <v>1112.8817399870002</v>
      </c>
      <c r="M23" s="99">
        <v>1.6928536206511902E-4</v>
      </c>
      <c r="N23" s="99">
        <f t="shared" si="0"/>
        <v>1.0573901955125342E-2</v>
      </c>
      <c r="O23" s="99">
        <f>L23/'סכום נכסי הקרן'!$C$42</f>
        <v>5.5880827813364377E-4</v>
      </c>
    </row>
    <row r="24" spans="2:15">
      <c r="B24" s="93" t="s">
        <v>617</v>
      </c>
      <c r="C24" s="95" t="s">
        <v>618</v>
      </c>
      <c r="D24" s="96" t="s">
        <v>118</v>
      </c>
      <c r="E24" s="96" t="s">
        <v>247</v>
      </c>
      <c r="F24" s="95" t="s">
        <v>291</v>
      </c>
      <c r="G24" s="96" t="s">
        <v>261</v>
      </c>
      <c r="H24" s="96" t="s">
        <v>131</v>
      </c>
      <c r="I24" s="98">
        <v>12218.220106999999</v>
      </c>
      <c r="J24" s="106">
        <v>4872</v>
      </c>
      <c r="K24" s="98"/>
      <c r="L24" s="98">
        <v>595.27168365400019</v>
      </c>
      <c r="M24" s="99">
        <v>9.8348614257732475E-5</v>
      </c>
      <c r="N24" s="99">
        <f t="shared" si="0"/>
        <v>5.6558969326725699E-3</v>
      </c>
      <c r="O24" s="99">
        <f>L24/'סכום נכסי הקרן'!$C$42</f>
        <v>2.9890214980820212E-4</v>
      </c>
    </row>
    <row r="25" spans="2:15">
      <c r="B25" s="93" t="s">
        <v>619</v>
      </c>
      <c r="C25" s="95" t="s">
        <v>620</v>
      </c>
      <c r="D25" s="96" t="s">
        <v>118</v>
      </c>
      <c r="E25" s="96" t="s">
        <v>247</v>
      </c>
      <c r="F25" s="95" t="s">
        <v>427</v>
      </c>
      <c r="G25" s="96" t="s">
        <v>428</v>
      </c>
      <c r="H25" s="96" t="s">
        <v>131</v>
      </c>
      <c r="I25" s="98">
        <v>2714.022786</v>
      </c>
      <c r="J25" s="106">
        <v>5122</v>
      </c>
      <c r="K25" s="98"/>
      <c r="L25" s="98">
        <v>139.01224709999997</v>
      </c>
      <c r="M25" s="99">
        <v>2.6811289797538331E-5</v>
      </c>
      <c r="N25" s="99">
        <f t="shared" si="0"/>
        <v>1.320806891318234E-3</v>
      </c>
      <c r="O25" s="99">
        <f>L25/'סכום נכסי הקרן'!$C$42</f>
        <v>6.9801841157306627E-5</v>
      </c>
    </row>
    <row r="26" spans="2:15">
      <c r="B26" s="93" t="s">
        <v>621</v>
      </c>
      <c r="C26" s="95" t="s">
        <v>622</v>
      </c>
      <c r="D26" s="96" t="s">
        <v>118</v>
      </c>
      <c r="E26" s="96" t="s">
        <v>247</v>
      </c>
      <c r="F26" s="95" t="s">
        <v>347</v>
      </c>
      <c r="G26" s="96" t="s">
        <v>154</v>
      </c>
      <c r="H26" s="96" t="s">
        <v>131</v>
      </c>
      <c r="I26" s="98">
        <v>268157.67086200009</v>
      </c>
      <c r="J26" s="106">
        <v>452.6</v>
      </c>
      <c r="K26" s="98"/>
      <c r="L26" s="98">
        <v>1213.6816183080002</v>
      </c>
      <c r="M26" s="99">
        <v>9.6923130730105825E-5</v>
      </c>
      <c r="N26" s="99">
        <f t="shared" si="0"/>
        <v>1.1531638965409355E-2</v>
      </c>
      <c r="O26" s="99">
        <f>L26/'סכום נכסי הקרן'!$C$42</f>
        <v>6.0942264659412078E-4</v>
      </c>
    </row>
    <row r="27" spans="2:15">
      <c r="B27" s="93" t="s">
        <v>623</v>
      </c>
      <c r="C27" s="95" t="s">
        <v>624</v>
      </c>
      <c r="D27" s="96" t="s">
        <v>118</v>
      </c>
      <c r="E27" s="96" t="s">
        <v>247</v>
      </c>
      <c r="F27" s="95" t="s">
        <v>296</v>
      </c>
      <c r="G27" s="96" t="s">
        <v>261</v>
      </c>
      <c r="H27" s="96" t="s">
        <v>131</v>
      </c>
      <c r="I27" s="98">
        <v>3239.0185550000006</v>
      </c>
      <c r="J27" s="106">
        <v>33330</v>
      </c>
      <c r="K27" s="98"/>
      <c r="L27" s="98">
        <v>1079.5648844610002</v>
      </c>
      <c r="M27" s="99">
        <v>1.345226142058888E-4</v>
      </c>
      <c r="N27" s="99">
        <f t="shared" si="0"/>
        <v>1.0257346160266929E-2</v>
      </c>
      <c r="O27" s="99">
        <f>L27/'סכום נכסי הקרן'!$C$42</f>
        <v>5.4207897617786823E-4</v>
      </c>
    </row>
    <row r="28" spans="2:15">
      <c r="B28" s="93" t="s">
        <v>625</v>
      </c>
      <c r="C28" s="95" t="s">
        <v>626</v>
      </c>
      <c r="D28" s="96" t="s">
        <v>118</v>
      </c>
      <c r="E28" s="96" t="s">
        <v>247</v>
      </c>
      <c r="F28" s="95" t="s">
        <v>358</v>
      </c>
      <c r="G28" s="96" t="s">
        <v>249</v>
      </c>
      <c r="H28" s="96" t="s">
        <v>131</v>
      </c>
      <c r="I28" s="98">
        <v>5234.5577750000002</v>
      </c>
      <c r="J28" s="106">
        <v>14420</v>
      </c>
      <c r="K28" s="98"/>
      <c r="L28" s="98">
        <v>754.82323114600024</v>
      </c>
      <c r="M28" s="99">
        <v>5.2173384711099488E-5</v>
      </c>
      <c r="N28" s="99">
        <f t="shared" si="0"/>
        <v>7.1718553309015141E-3</v>
      </c>
      <c r="O28" s="99">
        <f>L28/'סכום נכסי הקרן'!$C$42</f>
        <v>3.7901733395041321E-4</v>
      </c>
    </row>
    <row r="29" spans="2:15">
      <c r="B29" s="93" t="s">
        <v>627</v>
      </c>
      <c r="C29" s="95" t="s">
        <v>628</v>
      </c>
      <c r="D29" s="96" t="s">
        <v>118</v>
      </c>
      <c r="E29" s="96" t="s">
        <v>247</v>
      </c>
      <c r="F29" s="95" t="s">
        <v>363</v>
      </c>
      <c r="G29" s="96" t="s">
        <v>249</v>
      </c>
      <c r="H29" s="96" t="s">
        <v>131</v>
      </c>
      <c r="I29" s="98">
        <v>122340.51791400001</v>
      </c>
      <c r="J29" s="106">
        <v>1840</v>
      </c>
      <c r="K29" s="98"/>
      <c r="L29" s="98">
        <v>2251.0655296060004</v>
      </c>
      <c r="M29" s="99">
        <v>9.8900081677750709E-5</v>
      </c>
      <c r="N29" s="99">
        <f t="shared" si="0"/>
        <v>2.1388208063234278E-2</v>
      </c>
      <c r="O29" s="99">
        <f>L29/'סכום נכסי הקרן'!$C$42</f>
        <v>1.1303214055608658E-3</v>
      </c>
    </row>
    <row r="30" spans="2:15">
      <c r="B30" s="93" t="s">
        <v>629</v>
      </c>
      <c r="C30" s="95" t="s">
        <v>630</v>
      </c>
      <c r="D30" s="96" t="s">
        <v>118</v>
      </c>
      <c r="E30" s="96" t="s">
        <v>247</v>
      </c>
      <c r="F30" s="95" t="s">
        <v>631</v>
      </c>
      <c r="G30" s="96" t="s">
        <v>125</v>
      </c>
      <c r="H30" s="96" t="s">
        <v>131</v>
      </c>
      <c r="I30" s="98">
        <v>299.15185900000006</v>
      </c>
      <c r="J30" s="106">
        <v>42110</v>
      </c>
      <c r="K30" s="98"/>
      <c r="L30" s="98">
        <v>125.97284792600001</v>
      </c>
      <c r="M30" s="99">
        <v>1.6237049737440699E-5</v>
      </c>
      <c r="N30" s="99">
        <f t="shared" si="0"/>
        <v>1.1969147260813163E-3</v>
      </c>
      <c r="O30" s="99">
        <f>L30/'סכום נכסי הקרן'!$C$42</f>
        <v>6.325440315153497E-5</v>
      </c>
    </row>
    <row r="31" spans="2:15">
      <c r="B31" s="93" t="s">
        <v>632</v>
      </c>
      <c r="C31" s="95" t="s">
        <v>633</v>
      </c>
      <c r="D31" s="96" t="s">
        <v>118</v>
      </c>
      <c r="E31" s="96" t="s">
        <v>247</v>
      </c>
      <c r="F31" s="95" t="s">
        <v>368</v>
      </c>
      <c r="G31" s="96" t="s">
        <v>369</v>
      </c>
      <c r="H31" s="96" t="s">
        <v>131</v>
      </c>
      <c r="I31" s="98">
        <v>26423.516486000004</v>
      </c>
      <c r="J31" s="106">
        <v>3725</v>
      </c>
      <c r="K31" s="98"/>
      <c r="L31" s="98">
        <v>984.27598912100007</v>
      </c>
      <c r="M31" s="99">
        <v>1.0417808520022172E-4</v>
      </c>
      <c r="N31" s="99">
        <f t="shared" si="0"/>
        <v>9.3519710421981102E-3</v>
      </c>
      <c r="O31" s="99">
        <f>L31/'סכום נכסי הקרן'!$C$42</f>
        <v>4.9423182259726898E-4</v>
      </c>
    </row>
    <row r="32" spans="2:15">
      <c r="B32" s="93" t="s">
        <v>634</v>
      </c>
      <c r="C32" s="95" t="s">
        <v>635</v>
      </c>
      <c r="D32" s="96" t="s">
        <v>118</v>
      </c>
      <c r="E32" s="96" t="s">
        <v>247</v>
      </c>
      <c r="F32" s="95" t="s">
        <v>371</v>
      </c>
      <c r="G32" s="96" t="s">
        <v>369</v>
      </c>
      <c r="H32" s="96" t="s">
        <v>131</v>
      </c>
      <c r="I32" s="98">
        <v>21494.691093999998</v>
      </c>
      <c r="J32" s="106">
        <v>2884</v>
      </c>
      <c r="K32" s="98"/>
      <c r="L32" s="98">
        <v>619.90689117299996</v>
      </c>
      <c r="M32" s="99">
        <v>1.0231000702253223E-4</v>
      </c>
      <c r="N32" s="99">
        <f t="shared" si="0"/>
        <v>5.8899651715432272E-3</v>
      </c>
      <c r="O32" s="99">
        <f>L32/'סכום נכסי הקרן'!$C$42</f>
        <v>3.1127215948714433E-4</v>
      </c>
    </row>
    <row r="33" spans="2:15">
      <c r="B33" s="93" t="s">
        <v>636</v>
      </c>
      <c r="C33" s="95" t="s">
        <v>637</v>
      </c>
      <c r="D33" s="96" t="s">
        <v>118</v>
      </c>
      <c r="E33" s="96" t="s">
        <v>247</v>
      </c>
      <c r="F33" s="95" t="s">
        <v>638</v>
      </c>
      <c r="G33" s="96" t="s">
        <v>403</v>
      </c>
      <c r="H33" s="96" t="s">
        <v>131</v>
      </c>
      <c r="I33" s="98">
        <v>497.70402400000006</v>
      </c>
      <c r="J33" s="106">
        <v>97110</v>
      </c>
      <c r="K33" s="98"/>
      <c r="L33" s="98">
        <v>483.32037766700006</v>
      </c>
      <c r="M33" s="99">
        <v>6.4616829841127244E-5</v>
      </c>
      <c r="N33" s="99">
        <f t="shared" si="0"/>
        <v>4.5922060743172127E-3</v>
      </c>
      <c r="O33" s="99">
        <f>L33/'סכום נכסי הקרן'!$C$42</f>
        <v>2.4268834533501611E-4</v>
      </c>
    </row>
    <row r="34" spans="2:15">
      <c r="B34" s="93" t="s">
        <v>639</v>
      </c>
      <c r="C34" s="95" t="s">
        <v>640</v>
      </c>
      <c r="D34" s="96" t="s">
        <v>118</v>
      </c>
      <c r="E34" s="96" t="s">
        <v>247</v>
      </c>
      <c r="F34" s="95" t="s">
        <v>641</v>
      </c>
      <c r="G34" s="96" t="s">
        <v>642</v>
      </c>
      <c r="H34" s="96" t="s">
        <v>131</v>
      </c>
      <c r="I34" s="98">
        <v>5311.5469949999997</v>
      </c>
      <c r="J34" s="106">
        <v>13670</v>
      </c>
      <c r="K34" s="98"/>
      <c r="L34" s="98">
        <v>726.08847369800014</v>
      </c>
      <c r="M34" s="99">
        <v>4.8232806076195553E-5</v>
      </c>
      <c r="N34" s="99">
        <f t="shared" si="0"/>
        <v>6.8988357484587202E-3</v>
      </c>
      <c r="O34" s="99">
        <f>L34/'סכום נכסי הקרן'!$C$42</f>
        <v>3.645888284271827E-4</v>
      </c>
    </row>
    <row r="35" spans="2:15">
      <c r="B35" s="93" t="s">
        <v>643</v>
      </c>
      <c r="C35" s="95" t="s">
        <v>644</v>
      </c>
      <c r="D35" s="96" t="s">
        <v>118</v>
      </c>
      <c r="E35" s="96" t="s">
        <v>247</v>
      </c>
      <c r="F35" s="95" t="s">
        <v>645</v>
      </c>
      <c r="G35" s="96" t="s">
        <v>646</v>
      </c>
      <c r="H35" s="96" t="s">
        <v>131</v>
      </c>
      <c r="I35" s="98">
        <v>25303.734084000007</v>
      </c>
      <c r="J35" s="106">
        <v>2795</v>
      </c>
      <c r="K35" s="98"/>
      <c r="L35" s="98">
        <v>707.23936766099996</v>
      </c>
      <c r="M35" s="99">
        <v>2.2585110229201771E-5</v>
      </c>
      <c r="N35" s="99">
        <f t="shared" si="0"/>
        <v>6.7197434046672505E-3</v>
      </c>
      <c r="O35" s="99">
        <f>L35/'סכום נכסי הקרן'!$C$42</f>
        <v>3.5512417813197918E-4</v>
      </c>
    </row>
    <row r="36" spans="2:15">
      <c r="B36" s="93" t="s">
        <v>647</v>
      </c>
      <c r="C36" s="95" t="s">
        <v>648</v>
      </c>
      <c r="D36" s="96" t="s">
        <v>118</v>
      </c>
      <c r="E36" s="96" t="s">
        <v>247</v>
      </c>
      <c r="F36" s="95" t="s">
        <v>248</v>
      </c>
      <c r="G36" s="96" t="s">
        <v>249</v>
      </c>
      <c r="H36" s="96" t="s">
        <v>131</v>
      </c>
      <c r="I36" s="98">
        <v>170640.05123000004</v>
      </c>
      <c r="J36" s="106">
        <v>2759</v>
      </c>
      <c r="K36" s="98"/>
      <c r="L36" s="98">
        <v>4707.9590134420005</v>
      </c>
      <c r="M36" s="99">
        <v>1.1096571136682499E-4</v>
      </c>
      <c r="N36" s="99">
        <f t="shared" si="0"/>
        <v>4.4732063819706354E-2</v>
      </c>
      <c r="O36" s="99">
        <f>L36/'סכום נכסי הקרן'!$C$42</f>
        <v>2.363994641385727E-3</v>
      </c>
    </row>
    <row r="37" spans="2:15">
      <c r="B37" s="93" t="s">
        <v>649</v>
      </c>
      <c r="C37" s="95" t="s">
        <v>650</v>
      </c>
      <c r="D37" s="96" t="s">
        <v>118</v>
      </c>
      <c r="E37" s="96" t="s">
        <v>247</v>
      </c>
      <c r="F37" s="95" t="s">
        <v>312</v>
      </c>
      <c r="G37" s="96" t="s">
        <v>261</v>
      </c>
      <c r="H37" s="96" t="s">
        <v>131</v>
      </c>
      <c r="I37" s="98">
        <v>183690.30614400003</v>
      </c>
      <c r="J37" s="106">
        <v>902.1</v>
      </c>
      <c r="K37" s="98"/>
      <c r="L37" s="98">
        <v>1657.0702517170002</v>
      </c>
      <c r="M37" s="99">
        <v>2.4333466238426994E-4</v>
      </c>
      <c r="N37" s="99">
        <f t="shared" si="0"/>
        <v>1.5744438734896581E-2</v>
      </c>
      <c r="O37" s="99">
        <f>L37/'סכום נכסי הקרן'!$C$42</f>
        <v>8.3206017390426157E-4</v>
      </c>
    </row>
    <row r="38" spans="2:15">
      <c r="B38" s="93" t="s">
        <v>651</v>
      </c>
      <c r="C38" s="95" t="s">
        <v>652</v>
      </c>
      <c r="D38" s="96" t="s">
        <v>118</v>
      </c>
      <c r="E38" s="96" t="s">
        <v>247</v>
      </c>
      <c r="F38" s="95" t="s">
        <v>252</v>
      </c>
      <c r="G38" s="96" t="s">
        <v>249</v>
      </c>
      <c r="H38" s="96" t="s">
        <v>131</v>
      </c>
      <c r="I38" s="98">
        <v>28146.692723000004</v>
      </c>
      <c r="J38" s="106">
        <v>12330</v>
      </c>
      <c r="K38" s="98"/>
      <c r="L38" s="98">
        <v>3470.4872127440012</v>
      </c>
      <c r="M38" s="99">
        <v>1.093625694296417E-4</v>
      </c>
      <c r="N38" s="99">
        <f t="shared" si="0"/>
        <v>3.2974385512426464E-2</v>
      </c>
      <c r="O38" s="99">
        <f>L38/'סכום נכסי הקרן'!$C$42</f>
        <v>1.7426262952799979E-3</v>
      </c>
    </row>
    <row r="39" spans="2:15">
      <c r="B39" s="93" t="s">
        <v>653</v>
      </c>
      <c r="C39" s="95" t="s">
        <v>654</v>
      </c>
      <c r="D39" s="96" t="s">
        <v>118</v>
      </c>
      <c r="E39" s="96" t="s">
        <v>247</v>
      </c>
      <c r="F39" s="95" t="s">
        <v>318</v>
      </c>
      <c r="G39" s="96" t="s">
        <v>261</v>
      </c>
      <c r="H39" s="96" t="s">
        <v>131</v>
      </c>
      <c r="I39" s="98">
        <v>8205.1920170000012</v>
      </c>
      <c r="J39" s="106">
        <v>24000</v>
      </c>
      <c r="K39" s="98">
        <v>10.364839600000003</v>
      </c>
      <c r="L39" s="98">
        <v>1979.6109235750005</v>
      </c>
      <c r="M39" s="99">
        <v>1.7273833895079443E-4</v>
      </c>
      <c r="N39" s="99">
        <f t="shared" si="0"/>
        <v>1.8809017223538681E-2</v>
      </c>
      <c r="O39" s="99">
        <f>L39/'סכום נכסי הקרן'!$C$42</f>
        <v>9.9401664330517293E-4</v>
      </c>
    </row>
    <row r="40" spans="2:15">
      <c r="B40" s="93" t="s">
        <v>655</v>
      </c>
      <c r="C40" s="95" t="s">
        <v>656</v>
      </c>
      <c r="D40" s="96" t="s">
        <v>118</v>
      </c>
      <c r="E40" s="96" t="s">
        <v>247</v>
      </c>
      <c r="F40" s="95" t="s">
        <v>657</v>
      </c>
      <c r="G40" s="96" t="s">
        <v>642</v>
      </c>
      <c r="H40" s="96" t="s">
        <v>131</v>
      </c>
      <c r="I40" s="98">
        <v>1177.1203500000001</v>
      </c>
      <c r="J40" s="106">
        <v>41920</v>
      </c>
      <c r="K40" s="98"/>
      <c r="L40" s="98">
        <v>493.44885077000009</v>
      </c>
      <c r="M40" s="99">
        <v>4.0979222873161666E-5</v>
      </c>
      <c r="N40" s="99">
        <f t="shared" si="0"/>
        <v>4.688440451877848E-3</v>
      </c>
      <c r="O40" s="99">
        <f>L40/'סכום נכסי הקרן'!$C$42</f>
        <v>2.4777412795813338E-4</v>
      </c>
    </row>
    <row r="41" spans="2:15">
      <c r="B41" s="93" t="s">
        <v>658</v>
      </c>
      <c r="C41" s="95" t="s">
        <v>659</v>
      </c>
      <c r="D41" s="96" t="s">
        <v>118</v>
      </c>
      <c r="E41" s="96" t="s">
        <v>247</v>
      </c>
      <c r="F41" s="95" t="s">
        <v>660</v>
      </c>
      <c r="G41" s="96" t="s">
        <v>125</v>
      </c>
      <c r="H41" s="96" t="s">
        <v>131</v>
      </c>
      <c r="I41" s="98">
        <v>85843.177039000002</v>
      </c>
      <c r="J41" s="106">
        <v>1033</v>
      </c>
      <c r="K41" s="98"/>
      <c r="L41" s="98">
        <v>886.76001893800003</v>
      </c>
      <c r="M41" s="99">
        <v>7.313179643872766E-5</v>
      </c>
      <c r="N41" s="99">
        <f t="shared" si="0"/>
        <v>8.4254356604728121E-3</v>
      </c>
      <c r="O41" s="99">
        <f>L41/'סכום נכסי הקרן'!$C$42</f>
        <v>4.4526639398925668E-4</v>
      </c>
    </row>
    <row r="42" spans="2:15">
      <c r="B42" s="93" t="s">
        <v>661</v>
      </c>
      <c r="C42" s="95" t="s">
        <v>662</v>
      </c>
      <c r="D42" s="96" t="s">
        <v>118</v>
      </c>
      <c r="E42" s="96" t="s">
        <v>247</v>
      </c>
      <c r="F42" s="95" t="s">
        <v>663</v>
      </c>
      <c r="G42" s="96" t="s">
        <v>155</v>
      </c>
      <c r="H42" s="96" t="s">
        <v>131</v>
      </c>
      <c r="I42" s="98">
        <v>1099.4563730000002</v>
      </c>
      <c r="J42" s="106">
        <v>75700</v>
      </c>
      <c r="K42" s="98"/>
      <c r="L42" s="98">
        <v>832.28847402800011</v>
      </c>
      <c r="M42" s="99">
        <v>1.7376890325470617E-5</v>
      </c>
      <c r="N42" s="99">
        <f t="shared" si="0"/>
        <v>7.9078813197669667E-3</v>
      </c>
      <c r="O42" s="99">
        <f>L42/'סכום נכסי הקרן'!$C$42</f>
        <v>4.1791474544950071E-4</v>
      </c>
    </row>
    <row r="43" spans="2:15">
      <c r="B43" s="93" t="s">
        <v>664</v>
      </c>
      <c r="C43" s="95" t="s">
        <v>665</v>
      </c>
      <c r="D43" s="96" t="s">
        <v>118</v>
      </c>
      <c r="E43" s="96" t="s">
        <v>247</v>
      </c>
      <c r="F43" s="95" t="s">
        <v>278</v>
      </c>
      <c r="G43" s="96" t="s">
        <v>261</v>
      </c>
      <c r="H43" s="96" t="s">
        <v>131</v>
      </c>
      <c r="I43" s="98">
        <v>10571.798900000002</v>
      </c>
      <c r="J43" s="106">
        <v>20800</v>
      </c>
      <c r="K43" s="98"/>
      <c r="L43" s="98">
        <v>2198.9341710920003</v>
      </c>
      <c r="M43" s="99">
        <v>8.7173730522831355E-5</v>
      </c>
      <c r="N43" s="99">
        <f t="shared" si="0"/>
        <v>2.0892888700980241E-2</v>
      </c>
      <c r="O43" s="99">
        <f>L43/'סכום נכסי הקרן'!$C$42</f>
        <v>1.1041448284446697E-3</v>
      </c>
    </row>
    <row r="44" spans="2:15">
      <c r="B44" s="93" t="s">
        <v>666</v>
      </c>
      <c r="C44" s="95" t="s">
        <v>667</v>
      </c>
      <c r="D44" s="96" t="s">
        <v>118</v>
      </c>
      <c r="E44" s="96" t="s">
        <v>247</v>
      </c>
      <c r="F44" s="95" t="s">
        <v>263</v>
      </c>
      <c r="G44" s="96" t="s">
        <v>249</v>
      </c>
      <c r="H44" s="96" t="s">
        <v>131</v>
      </c>
      <c r="I44" s="98">
        <v>145866.77901900001</v>
      </c>
      <c r="J44" s="106">
        <v>3038</v>
      </c>
      <c r="K44" s="98"/>
      <c r="L44" s="98">
        <v>4431.4327466089999</v>
      </c>
      <c r="M44" s="99">
        <v>1.090782582984099E-4</v>
      </c>
      <c r="N44" s="99">
        <f t="shared" si="0"/>
        <v>4.2104685250674276E-2</v>
      </c>
      <c r="O44" s="99">
        <f>L44/'סכום נכסי הקרן'!$C$42</f>
        <v>2.2251432598997855E-3</v>
      </c>
    </row>
    <row r="45" spans="2:15">
      <c r="B45" s="93" t="s">
        <v>668</v>
      </c>
      <c r="C45" s="95" t="s">
        <v>669</v>
      </c>
      <c r="D45" s="96" t="s">
        <v>118</v>
      </c>
      <c r="E45" s="96" t="s">
        <v>247</v>
      </c>
      <c r="F45" s="95" t="s">
        <v>670</v>
      </c>
      <c r="G45" s="96" t="s">
        <v>671</v>
      </c>
      <c r="H45" s="96" t="s">
        <v>131</v>
      </c>
      <c r="I45" s="98">
        <v>13894.654067000001</v>
      </c>
      <c r="J45" s="106">
        <v>8344</v>
      </c>
      <c r="K45" s="98"/>
      <c r="L45" s="98">
        <v>1159.369935319</v>
      </c>
      <c r="M45" s="99">
        <v>1.1925449133508939E-4</v>
      </c>
      <c r="N45" s="99">
        <f t="shared" si="0"/>
        <v>1.101560353207549E-2</v>
      </c>
      <c r="O45" s="99">
        <f>L45/'סכום נכסי הקרן'!$C$42</f>
        <v>5.821512690855114E-4</v>
      </c>
    </row>
    <row r="46" spans="2:15">
      <c r="B46" s="93" t="s">
        <v>672</v>
      </c>
      <c r="C46" s="95" t="s">
        <v>673</v>
      </c>
      <c r="D46" s="96" t="s">
        <v>118</v>
      </c>
      <c r="E46" s="96" t="s">
        <v>247</v>
      </c>
      <c r="F46" s="95" t="s">
        <v>674</v>
      </c>
      <c r="G46" s="96" t="s">
        <v>428</v>
      </c>
      <c r="H46" s="96" t="s">
        <v>131</v>
      </c>
      <c r="I46" s="98">
        <v>58561.746467000004</v>
      </c>
      <c r="J46" s="106">
        <v>789.1</v>
      </c>
      <c r="K46" s="98"/>
      <c r="L46" s="98">
        <v>462.11074136800005</v>
      </c>
      <c r="M46" s="99">
        <v>1.219373177819194E-4</v>
      </c>
      <c r="N46" s="99">
        <f t="shared" si="0"/>
        <v>4.3906854574616303E-3</v>
      </c>
      <c r="O46" s="99">
        <f>L46/'סכום נכסי הקרן'!$C$42</f>
        <v>2.3203840840620689E-4</v>
      </c>
    </row>
    <row r="47" spans="2:15">
      <c r="B47" s="93" t="s">
        <v>675</v>
      </c>
      <c r="C47" s="95" t="s">
        <v>676</v>
      </c>
      <c r="D47" s="96" t="s">
        <v>118</v>
      </c>
      <c r="E47" s="96" t="s">
        <v>247</v>
      </c>
      <c r="F47" s="95" t="s">
        <v>539</v>
      </c>
      <c r="G47" s="96" t="s">
        <v>540</v>
      </c>
      <c r="H47" s="96" t="s">
        <v>131</v>
      </c>
      <c r="I47" s="98">
        <v>60878.74506400001</v>
      </c>
      <c r="J47" s="106">
        <v>2553</v>
      </c>
      <c r="K47" s="98"/>
      <c r="L47" s="98">
        <v>1554.2343614780002</v>
      </c>
      <c r="M47" s="99">
        <v>1.704084880739661E-4</v>
      </c>
      <c r="N47" s="99">
        <f t="shared" si="0"/>
        <v>1.4767356820633239E-2</v>
      </c>
      <c r="O47" s="99">
        <f>L47/'סכום נכסי הקרן'!$C$42</f>
        <v>7.8042346832270779E-4</v>
      </c>
    </row>
    <row r="48" spans="2:15">
      <c r="B48" s="100"/>
      <c r="C48" s="95"/>
      <c r="D48" s="95"/>
      <c r="E48" s="95"/>
      <c r="F48" s="95"/>
      <c r="G48" s="95"/>
      <c r="H48" s="95"/>
      <c r="I48" s="98"/>
      <c r="J48" s="106"/>
      <c r="K48" s="95"/>
      <c r="L48" s="95"/>
      <c r="M48" s="95"/>
      <c r="N48" s="99"/>
      <c r="O48" s="95"/>
    </row>
    <row r="49" spans="2:15">
      <c r="B49" s="92" t="s">
        <v>677</v>
      </c>
      <c r="C49" s="87"/>
      <c r="D49" s="88"/>
      <c r="E49" s="88"/>
      <c r="F49" s="87"/>
      <c r="G49" s="88"/>
      <c r="H49" s="88"/>
      <c r="I49" s="90"/>
      <c r="J49" s="108"/>
      <c r="K49" s="90"/>
      <c r="L49" s="90">
        <f>SUM(L50:L113)</f>
        <v>24978.672096734001</v>
      </c>
      <c r="M49" s="91"/>
      <c r="N49" s="91">
        <f t="shared" ref="N49:N80" si="1">IFERROR(L49/$L$11,0)</f>
        <v>0.23733162314548872</v>
      </c>
      <c r="O49" s="91">
        <f>L49/'סכום נכסי הקרן'!$C$42</f>
        <v>1.2542472612232698E-2</v>
      </c>
    </row>
    <row r="50" spans="2:15">
      <c r="B50" s="93" t="s">
        <v>678</v>
      </c>
      <c r="C50" s="95" t="s">
        <v>679</v>
      </c>
      <c r="D50" s="96" t="s">
        <v>118</v>
      </c>
      <c r="E50" s="96" t="s">
        <v>247</v>
      </c>
      <c r="F50" s="95" t="s">
        <v>543</v>
      </c>
      <c r="G50" s="96" t="s">
        <v>428</v>
      </c>
      <c r="H50" s="96" t="s">
        <v>131</v>
      </c>
      <c r="I50" s="98">
        <v>35586.702275000011</v>
      </c>
      <c r="J50" s="106">
        <v>1125</v>
      </c>
      <c r="K50" s="98"/>
      <c r="L50" s="98">
        <v>400.35040059900001</v>
      </c>
      <c r="M50" s="99">
        <v>1.6886517536342254E-4</v>
      </c>
      <c r="N50" s="99">
        <f t="shared" si="1"/>
        <v>3.8038775653542758E-3</v>
      </c>
      <c r="O50" s="99">
        <f>L50/'סכום נכסי הקרן'!$C$42</f>
        <v>2.0102685664647081E-4</v>
      </c>
    </row>
    <row r="51" spans="2:15">
      <c r="B51" s="93" t="s">
        <v>680</v>
      </c>
      <c r="C51" s="95" t="s">
        <v>681</v>
      </c>
      <c r="D51" s="96" t="s">
        <v>118</v>
      </c>
      <c r="E51" s="96" t="s">
        <v>247</v>
      </c>
      <c r="F51" s="95" t="s">
        <v>546</v>
      </c>
      <c r="G51" s="96" t="s">
        <v>369</v>
      </c>
      <c r="H51" s="96" t="s">
        <v>131</v>
      </c>
      <c r="I51" s="98">
        <v>1317.4180680000002</v>
      </c>
      <c r="J51" s="106">
        <v>8395</v>
      </c>
      <c r="K51" s="98"/>
      <c r="L51" s="98">
        <v>110.597246869</v>
      </c>
      <c r="M51" s="99">
        <v>8.9773484040416468E-5</v>
      </c>
      <c r="N51" s="99">
        <f t="shared" si="1"/>
        <v>1.0508254407276551E-3</v>
      </c>
      <c r="O51" s="99">
        <f>L51/'סכום נכסי הקרן'!$C$42</f>
        <v>5.5533894454867545E-5</v>
      </c>
    </row>
    <row r="52" spans="2:15">
      <c r="B52" s="93" t="s">
        <v>682</v>
      </c>
      <c r="C52" s="95" t="s">
        <v>683</v>
      </c>
      <c r="D52" s="96" t="s">
        <v>118</v>
      </c>
      <c r="E52" s="96" t="s">
        <v>247</v>
      </c>
      <c r="F52" s="95" t="s">
        <v>684</v>
      </c>
      <c r="G52" s="96" t="s">
        <v>540</v>
      </c>
      <c r="H52" s="96" t="s">
        <v>131</v>
      </c>
      <c r="I52" s="98">
        <v>35876.039679000009</v>
      </c>
      <c r="J52" s="106">
        <v>1281</v>
      </c>
      <c r="K52" s="98"/>
      <c r="L52" s="98">
        <v>459.57206829100016</v>
      </c>
      <c r="M52" s="99">
        <v>2.8677885076100593E-4</v>
      </c>
      <c r="N52" s="99">
        <f t="shared" si="1"/>
        <v>4.3665645834749418E-3</v>
      </c>
      <c r="O52" s="99">
        <f>L52/'סכום נכסי הקרן'!$C$42</f>
        <v>2.3076367140592227E-4</v>
      </c>
    </row>
    <row r="53" spans="2:15">
      <c r="B53" s="93" t="s">
        <v>685</v>
      </c>
      <c r="C53" s="95" t="s">
        <v>686</v>
      </c>
      <c r="D53" s="96" t="s">
        <v>118</v>
      </c>
      <c r="E53" s="96" t="s">
        <v>247</v>
      </c>
      <c r="F53" s="95" t="s">
        <v>687</v>
      </c>
      <c r="G53" s="96" t="s">
        <v>128</v>
      </c>
      <c r="H53" s="96" t="s">
        <v>131</v>
      </c>
      <c r="I53" s="98">
        <v>5491.3359490000012</v>
      </c>
      <c r="J53" s="106">
        <v>657.6</v>
      </c>
      <c r="K53" s="98"/>
      <c r="L53" s="98">
        <v>36.111025199000004</v>
      </c>
      <c r="M53" s="99">
        <v>2.7812388090285945E-5</v>
      </c>
      <c r="N53" s="99">
        <f t="shared" si="1"/>
        <v>3.4310423671588588E-4</v>
      </c>
      <c r="O53" s="99">
        <f>L53/'סכום נכסי הקרן'!$C$42</f>
        <v>1.8132330766186828E-5</v>
      </c>
    </row>
    <row r="54" spans="2:15">
      <c r="B54" s="93" t="s">
        <v>688</v>
      </c>
      <c r="C54" s="95" t="s">
        <v>689</v>
      </c>
      <c r="D54" s="96" t="s">
        <v>118</v>
      </c>
      <c r="E54" s="96" t="s">
        <v>247</v>
      </c>
      <c r="F54" s="95" t="s">
        <v>690</v>
      </c>
      <c r="G54" s="96" t="s">
        <v>421</v>
      </c>
      <c r="H54" s="96" t="s">
        <v>131</v>
      </c>
      <c r="I54" s="98">
        <v>2614.6045190000004</v>
      </c>
      <c r="J54" s="106">
        <v>4213</v>
      </c>
      <c r="K54" s="98"/>
      <c r="L54" s="98">
        <v>110.15328837500002</v>
      </c>
      <c r="M54" s="99">
        <v>4.6388928515185695E-5</v>
      </c>
      <c r="N54" s="99">
        <f t="shared" si="1"/>
        <v>1.0466072265014467E-3</v>
      </c>
      <c r="O54" s="99">
        <f>L54/'סכום נכסי הקרן'!$C$42</f>
        <v>5.5310970785010373E-5</v>
      </c>
    </row>
    <row r="55" spans="2:15">
      <c r="B55" s="93" t="s">
        <v>691</v>
      </c>
      <c r="C55" s="95" t="s">
        <v>692</v>
      </c>
      <c r="D55" s="96" t="s">
        <v>118</v>
      </c>
      <c r="E55" s="96" t="s">
        <v>247</v>
      </c>
      <c r="F55" s="95" t="s">
        <v>693</v>
      </c>
      <c r="G55" s="96" t="s">
        <v>489</v>
      </c>
      <c r="H55" s="96" t="s">
        <v>131</v>
      </c>
      <c r="I55" s="98">
        <v>3169.5754500000003</v>
      </c>
      <c r="J55" s="106">
        <v>9180</v>
      </c>
      <c r="K55" s="98"/>
      <c r="L55" s="98">
        <v>290.96702631800002</v>
      </c>
      <c r="M55" s="99">
        <v>1.4675227513857102E-4</v>
      </c>
      <c r="N55" s="99">
        <f t="shared" si="1"/>
        <v>2.7645855780658655E-3</v>
      </c>
      <c r="O55" s="99">
        <f>L55/'סכום נכסי הקרן'!$C$42</f>
        <v>1.461024807292889E-4</v>
      </c>
    </row>
    <row r="56" spans="2:15">
      <c r="B56" s="93" t="s">
        <v>694</v>
      </c>
      <c r="C56" s="95" t="s">
        <v>695</v>
      </c>
      <c r="D56" s="96" t="s">
        <v>118</v>
      </c>
      <c r="E56" s="96" t="s">
        <v>247</v>
      </c>
      <c r="F56" s="95" t="s">
        <v>554</v>
      </c>
      <c r="G56" s="96" t="s">
        <v>428</v>
      </c>
      <c r="H56" s="96" t="s">
        <v>131</v>
      </c>
      <c r="I56" s="98">
        <v>3177.7316930000006</v>
      </c>
      <c r="J56" s="106">
        <v>17820</v>
      </c>
      <c r="K56" s="98"/>
      <c r="L56" s="98">
        <v>566.27178768900001</v>
      </c>
      <c r="M56" s="99">
        <v>2.5133251433776124E-4</v>
      </c>
      <c r="N56" s="99">
        <f t="shared" si="1"/>
        <v>5.3803581708933273E-3</v>
      </c>
      <c r="O56" s="99">
        <f>L56/'סכום נכסי הקרן'!$C$42</f>
        <v>2.8434051100330462E-4</v>
      </c>
    </row>
    <row r="57" spans="2:15">
      <c r="B57" s="93" t="s">
        <v>696</v>
      </c>
      <c r="C57" s="95" t="s">
        <v>697</v>
      </c>
      <c r="D57" s="96" t="s">
        <v>118</v>
      </c>
      <c r="E57" s="96" t="s">
        <v>247</v>
      </c>
      <c r="F57" s="95" t="s">
        <v>698</v>
      </c>
      <c r="G57" s="96" t="s">
        <v>403</v>
      </c>
      <c r="H57" s="96" t="s">
        <v>131</v>
      </c>
      <c r="I57" s="98">
        <v>2463.8328660000006</v>
      </c>
      <c r="J57" s="106">
        <v>10400</v>
      </c>
      <c r="K57" s="98"/>
      <c r="L57" s="98">
        <v>256.23861804700005</v>
      </c>
      <c r="M57" s="99">
        <v>6.7816199851383288E-5</v>
      </c>
      <c r="N57" s="99">
        <f t="shared" si="1"/>
        <v>2.4346180973168264E-3</v>
      </c>
      <c r="O57" s="99">
        <f>L57/'סכום נכסי הקרן'!$C$42</f>
        <v>1.286643996368034E-4</v>
      </c>
    </row>
    <row r="58" spans="2:15">
      <c r="B58" s="93" t="s">
        <v>699</v>
      </c>
      <c r="C58" s="95" t="s">
        <v>700</v>
      </c>
      <c r="D58" s="96" t="s">
        <v>118</v>
      </c>
      <c r="E58" s="96" t="s">
        <v>247</v>
      </c>
      <c r="F58" s="95" t="s">
        <v>567</v>
      </c>
      <c r="G58" s="96" t="s">
        <v>428</v>
      </c>
      <c r="H58" s="96" t="s">
        <v>131</v>
      </c>
      <c r="I58" s="98">
        <v>1147.3364910000003</v>
      </c>
      <c r="J58" s="106">
        <v>3235</v>
      </c>
      <c r="K58" s="98"/>
      <c r="L58" s="98">
        <v>37.116335495000008</v>
      </c>
      <c r="M58" s="99">
        <v>1.9939775745919067E-5</v>
      </c>
      <c r="N58" s="99">
        <f t="shared" si="1"/>
        <v>3.5265606250512582E-4</v>
      </c>
      <c r="O58" s="99">
        <f>L58/'סכום נכסי הקרן'!$C$42</f>
        <v>1.8637124488028601E-5</v>
      </c>
    </row>
    <row r="59" spans="2:15">
      <c r="B59" s="93" t="s">
        <v>701</v>
      </c>
      <c r="C59" s="95" t="s">
        <v>702</v>
      </c>
      <c r="D59" s="96" t="s">
        <v>118</v>
      </c>
      <c r="E59" s="96" t="s">
        <v>247</v>
      </c>
      <c r="F59" s="95" t="s">
        <v>703</v>
      </c>
      <c r="G59" s="96" t="s">
        <v>421</v>
      </c>
      <c r="H59" s="96" t="s">
        <v>131</v>
      </c>
      <c r="I59" s="98">
        <v>179.95696500000003</v>
      </c>
      <c r="J59" s="106">
        <v>4615</v>
      </c>
      <c r="K59" s="98"/>
      <c r="L59" s="98">
        <v>8.3050139330000015</v>
      </c>
      <c r="M59" s="99">
        <v>9.9415311984056173E-6</v>
      </c>
      <c r="N59" s="99">
        <f t="shared" si="1"/>
        <v>7.8909016033022281E-5</v>
      </c>
      <c r="O59" s="99">
        <f>L59/'סכום נכסי הקרן'!$C$42</f>
        <v>4.1701740346911102E-6</v>
      </c>
    </row>
    <row r="60" spans="2:15">
      <c r="B60" s="93" t="s">
        <v>704</v>
      </c>
      <c r="C60" s="95" t="s">
        <v>705</v>
      </c>
      <c r="D60" s="96" t="s">
        <v>118</v>
      </c>
      <c r="E60" s="96" t="s">
        <v>247</v>
      </c>
      <c r="F60" s="95" t="s">
        <v>525</v>
      </c>
      <c r="G60" s="96" t="s">
        <v>268</v>
      </c>
      <c r="H60" s="96" t="s">
        <v>131</v>
      </c>
      <c r="I60" s="98">
        <v>239669.88201800003</v>
      </c>
      <c r="J60" s="106">
        <v>105.8</v>
      </c>
      <c r="K60" s="98"/>
      <c r="L60" s="98">
        <v>253.57073516600002</v>
      </c>
      <c r="M60" s="99">
        <v>7.5244141290863951E-5</v>
      </c>
      <c r="N60" s="99">
        <f t="shared" si="1"/>
        <v>2.4092695530844618E-3</v>
      </c>
      <c r="O60" s="99">
        <f>L60/'סכום נכסי הקרן'!$C$42</f>
        <v>1.2732478286942679E-4</v>
      </c>
    </row>
    <row r="61" spans="2:15">
      <c r="B61" s="93" t="s">
        <v>706</v>
      </c>
      <c r="C61" s="95" t="s">
        <v>707</v>
      </c>
      <c r="D61" s="96" t="s">
        <v>118</v>
      </c>
      <c r="E61" s="96" t="s">
        <v>247</v>
      </c>
      <c r="F61" s="95" t="s">
        <v>431</v>
      </c>
      <c r="G61" s="96" t="s">
        <v>421</v>
      </c>
      <c r="H61" s="96" t="s">
        <v>131</v>
      </c>
      <c r="I61" s="98">
        <v>32490.844706000007</v>
      </c>
      <c r="J61" s="106">
        <v>1216</v>
      </c>
      <c r="K61" s="98"/>
      <c r="L61" s="98">
        <v>395.08867162600001</v>
      </c>
      <c r="M61" s="99">
        <v>1.8198050414962457E-4</v>
      </c>
      <c r="N61" s="99">
        <f t="shared" si="1"/>
        <v>3.7538839278671563E-3</v>
      </c>
      <c r="O61" s="99">
        <f>L61/'סכום נכסי הקרן'!$C$42</f>
        <v>1.9838479900300334E-4</v>
      </c>
    </row>
    <row r="62" spans="2:15">
      <c r="B62" s="93" t="s">
        <v>708</v>
      </c>
      <c r="C62" s="95" t="s">
        <v>709</v>
      </c>
      <c r="D62" s="96" t="s">
        <v>118</v>
      </c>
      <c r="E62" s="96" t="s">
        <v>247</v>
      </c>
      <c r="F62" s="95" t="s">
        <v>402</v>
      </c>
      <c r="G62" s="96" t="s">
        <v>403</v>
      </c>
      <c r="H62" s="96" t="s">
        <v>131</v>
      </c>
      <c r="I62" s="98">
        <v>405872.49995700008</v>
      </c>
      <c r="J62" s="106">
        <v>78.599999999999994</v>
      </c>
      <c r="K62" s="98"/>
      <c r="L62" s="98">
        <v>319.01578497700001</v>
      </c>
      <c r="M62" s="99">
        <v>3.2085908528995739E-4</v>
      </c>
      <c r="N62" s="99">
        <f t="shared" si="1"/>
        <v>3.0310872317156987E-3</v>
      </c>
      <c r="O62" s="99">
        <f>L62/'סכום נכסי הקרן'!$C$42</f>
        <v>1.601865275483202E-4</v>
      </c>
    </row>
    <row r="63" spans="2:15">
      <c r="B63" s="93" t="s">
        <v>710</v>
      </c>
      <c r="C63" s="95" t="s">
        <v>711</v>
      </c>
      <c r="D63" s="96" t="s">
        <v>118</v>
      </c>
      <c r="E63" s="96" t="s">
        <v>247</v>
      </c>
      <c r="F63" s="95" t="s">
        <v>712</v>
      </c>
      <c r="G63" s="96" t="s">
        <v>466</v>
      </c>
      <c r="H63" s="96" t="s">
        <v>131</v>
      </c>
      <c r="I63" s="98">
        <v>23255.583866000004</v>
      </c>
      <c r="J63" s="106">
        <v>742</v>
      </c>
      <c r="K63" s="98"/>
      <c r="L63" s="98">
        <v>172.55643229000003</v>
      </c>
      <c r="M63" s="99">
        <v>1.3085307624482564E-4</v>
      </c>
      <c r="N63" s="99">
        <f t="shared" si="1"/>
        <v>1.6395226295850614E-3</v>
      </c>
      <c r="O63" s="99">
        <f>L63/'סכום נכסי הקרן'!$C$42</f>
        <v>8.6645291538331814E-5</v>
      </c>
    </row>
    <row r="64" spans="2:15">
      <c r="B64" s="93" t="s">
        <v>713</v>
      </c>
      <c r="C64" s="95" t="s">
        <v>714</v>
      </c>
      <c r="D64" s="96" t="s">
        <v>118</v>
      </c>
      <c r="E64" s="96" t="s">
        <v>247</v>
      </c>
      <c r="F64" s="95" t="s">
        <v>715</v>
      </c>
      <c r="G64" s="96" t="s">
        <v>126</v>
      </c>
      <c r="H64" s="96" t="s">
        <v>131</v>
      </c>
      <c r="I64" s="98">
        <v>1192.3418900000001</v>
      </c>
      <c r="J64" s="106">
        <v>3189</v>
      </c>
      <c r="K64" s="98"/>
      <c r="L64" s="98">
        <v>38.023782871000009</v>
      </c>
      <c r="M64" s="99">
        <v>4.3566339964090004E-5</v>
      </c>
      <c r="N64" s="99">
        <f t="shared" si="1"/>
        <v>3.6127805641381538E-4</v>
      </c>
      <c r="O64" s="99">
        <f>L64/'סכום נכסי הקרן'!$C$42</f>
        <v>1.9092778568295364E-5</v>
      </c>
    </row>
    <row r="65" spans="2:15">
      <c r="B65" s="93" t="s">
        <v>716</v>
      </c>
      <c r="C65" s="95" t="s">
        <v>717</v>
      </c>
      <c r="D65" s="96" t="s">
        <v>118</v>
      </c>
      <c r="E65" s="96" t="s">
        <v>247</v>
      </c>
      <c r="F65" s="95" t="s">
        <v>718</v>
      </c>
      <c r="G65" s="96" t="s">
        <v>152</v>
      </c>
      <c r="H65" s="96" t="s">
        <v>131</v>
      </c>
      <c r="I65" s="98">
        <v>2243.7294250000004</v>
      </c>
      <c r="J65" s="106">
        <v>14500</v>
      </c>
      <c r="K65" s="98"/>
      <c r="L65" s="98">
        <v>325.34076671200006</v>
      </c>
      <c r="M65" s="99">
        <v>8.7274104346517814E-5</v>
      </c>
      <c r="N65" s="99">
        <f t="shared" si="1"/>
        <v>3.091183227840705E-3</v>
      </c>
      <c r="O65" s="99">
        <f>L65/'סכום נכסי הקרן'!$C$42</f>
        <v>1.6336247340632612E-4</v>
      </c>
    </row>
    <row r="66" spans="2:15">
      <c r="B66" s="93" t="s">
        <v>719</v>
      </c>
      <c r="C66" s="95" t="s">
        <v>720</v>
      </c>
      <c r="D66" s="96" t="s">
        <v>118</v>
      </c>
      <c r="E66" s="96" t="s">
        <v>247</v>
      </c>
      <c r="F66" s="95" t="s">
        <v>528</v>
      </c>
      <c r="G66" s="96" t="s">
        <v>428</v>
      </c>
      <c r="H66" s="96" t="s">
        <v>131</v>
      </c>
      <c r="I66" s="98">
        <v>2521.3700020000001</v>
      </c>
      <c r="J66" s="106">
        <v>22990</v>
      </c>
      <c r="K66" s="98"/>
      <c r="L66" s="98">
        <v>579.66296347400009</v>
      </c>
      <c r="M66" s="99">
        <v>1.3477589202961685E-4</v>
      </c>
      <c r="N66" s="99">
        <f t="shared" si="1"/>
        <v>5.5075926961143931E-3</v>
      </c>
      <c r="O66" s="99">
        <f>L66/'סכום נכסי הקרן'!$C$42</f>
        <v>2.9106458564099995E-4</v>
      </c>
    </row>
    <row r="67" spans="2:15">
      <c r="B67" s="93" t="s">
        <v>721</v>
      </c>
      <c r="C67" s="95" t="s">
        <v>722</v>
      </c>
      <c r="D67" s="96" t="s">
        <v>118</v>
      </c>
      <c r="E67" s="96" t="s">
        <v>247</v>
      </c>
      <c r="F67" s="95" t="s">
        <v>723</v>
      </c>
      <c r="G67" s="96" t="s">
        <v>127</v>
      </c>
      <c r="H67" s="96" t="s">
        <v>131</v>
      </c>
      <c r="I67" s="98">
        <v>1436.2898150000003</v>
      </c>
      <c r="J67" s="106">
        <v>26200</v>
      </c>
      <c r="K67" s="98"/>
      <c r="L67" s="98">
        <v>376.30793165600005</v>
      </c>
      <c r="M67" s="99">
        <v>2.4706447632125736E-4</v>
      </c>
      <c r="N67" s="99">
        <f t="shared" si="1"/>
        <v>3.5754411554214491E-3</v>
      </c>
      <c r="O67" s="99">
        <f>L67/'סכום נכסי הקרן'!$C$42</f>
        <v>1.8895447717488711E-4</v>
      </c>
    </row>
    <row r="68" spans="2:15">
      <c r="B68" s="93" t="s">
        <v>724</v>
      </c>
      <c r="C68" s="95" t="s">
        <v>725</v>
      </c>
      <c r="D68" s="96" t="s">
        <v>118</v>
      </c>
      <c r="E68" s="96" t="s">
        <v>247</v>
      </c>
      <c r="F68" s="95" t="s">
        <v>726</v>
      </c>
      <c r="G68" s="96" t="s">
        <v>428</v>
      </c>
      <c r="H68" s="96" t="s">
        <v>131</v>
      </c>
      <c r="I68" s="98">
        <v>1697.1189660000005</v>
      </c>
      <c r="J68" s="106">
        <v>8995</v>
      </c>
      <c r="K68" s="98"/>
      <c r="L68" s="98">
        <v>152.65585102700004</v>
      </c>
      <c r="M68" s="99">
        <v>5.4279499935665565E-5</v>
      </c>
      <c r="N68" s="99">
        <f t="shared" si="1"/>
        <v>1.4504398298911564E-3</v>
      </c>
      <c r="O68" s="99">
        <f>L68/'סכום נכסי הקרן'!$C$42</f>
        <v>7.6652666850675791E-5</v>
      </c>
    </row>
    <row r="69" spans="2:15">
      <c r="B69" s="93" t="s">
        <v>727</v>
      </c>
      <c r="C69" s="95" t="s">
        <v>728</v>
      </c>
      <c r="D69" s="96" t="s">
        <v>118</v>
      </c>
      <c r="E69" s="96" t="s">
        <v>247</v>
      </c>
      <c r="F69" s="95" t="s">
        <v>729</v>
      </c>
      <c r="G69" s="96" t="s">
        <v>730</v>
      </c>
      <c r="H69" s="96" t="s">
        <v>131</v>
      </c>
      <c r="I69" s="98">
        <v>23130.176783999999</v>
      </c>
      <c r="J69" s="106">
        <v>4990</v>
      </c>
      <c r="K69" s="98"/>
      <c r="L69" s="98">
        <v>1154.19582156</v>
      </c>
      <c r="M69" s="99">
        <v>3.2342162621247224E-4</v>
      </c>
      <c r="N69" s="99">
        <f t="shared" si="1"/>
        <v>1.0966442359215407E-2</v>
      </c>
      <c r="O69" s="99">
        <f>L69/'סכום נכסי הקרן'!$C$42</f>
        <v>5.7955320543090591E-4</v>
      </c>
    </row>
    <row r="70" spans="2:15">
      <c r="B70" s="93" t="s">
        <v>731</v>
      </c>
      <c r="C70" s="95" t="s">
        <v>732</v>
      </c>
      <c r="D70" s="96" t="s">
        <v>118</v>
      </c>
      <c r="E70" s="96" t="s">
        <v>247</v>
      </c>
      <c r="F70" s="95" t="s">
        <v>733</v>
      </c>
      <c r="G70" s="96" t="s">
        <v>153</v>
      </c>
      <c r="H70" s="96" t="s">
        <v>131</v>
      </c>
      <c r="I70" s="98">
        <v>10649.548188000001</v>
      </c>
      <c r="J70" s="106">
        <v>1766</v>
      </c>
      <c r="K70" s="98"/>
      <c r="L70" s="98">
        <v>188.07102100000006</v>
      </c>
      <c r="M70" s="99">
        <v>8.0606556602032009E-5</v>
      </c>
      <c r="N70" s="99">
        <f t="shared" si="1"/>
        <v>1.7869324881523798E-3</v>
      </c>
      <c r="O70" s="99">
        <f>L70/'סכום נכסי הקרן'!$C$42</f>
        <v>9.4435589726788073E-5</v>
      </c>
    </row>
    <row r="71" spans="2:15">
      <c r="B71" s="93" t="s">
        <v>734</v>
      </c>
      <c r="C71" s="95" t="s">
        <v>735</v>
      </c>
      <c r="D71" s="96" t="s">
        <v>118</v>
      </c>
      <c r="E71" s="96" t="s">
        <v>247</v>
      </c>
      <c r="F71" s="95" t="s">
        <v>736</v>
      </c>
      <c r="G71" s="96" t="s">
        <v>730</v>
      </c>
      <c r="H71" s="96" t="s">
        <v>131</v>
      </c>
      <c r="I71" s="98">
        <v>5622.3373600000004</v>
      </c>
      <c r="J71" s="106">
        <v>18310</v>
      </c>
      <c r="K71" s="98"/>
      <c r="L71" s="98">
        <v>1029.449970638</v>
      </c>
      <c r="M71" s="99">
        <v>2.4516707578447995E-4</v>
      </c>
      <c r="N71" s="99">
        <f t="shared" si="1"/>
        <v>9.7811857865149517E-3</v>
      </c>
      <c r="O71" s="99">
        <f>L71/'סכום נכסי הקרן'!$C$42</f>
        <v>5.1691491094432967E-4</v>
      </c>
    </row>
    <row r="72" spans="2:15">
      <c r="B72" s="93" t="s">
        <v>737</v>
      </c>
      <c r="C72" s="95" t="s">
        <v>738</v>
      </c>
      <c r="D72" s="96" t="s">
        <v>118</v>
      </c>
      <c r="E72" s="96" t="s">
        <v>247</v>
      </c>
      <c r="F72" s="95" t="s">
        <v>739</v>
      </c>
      <c r="G72" s="96" t="s">
        <v>489</v>
      </c>
      <c r="H72" s="96" t="s">
        <v>131</v>
      </c>
      <c r="I72" s="98">
        <v>2338.6262140000008</v>
      </c>
      <c r="J72" s="106">
        <v>16480</v>
      </c>
      <c r="K72" s="98"/>
      <c r="L72" s="98">
        <v>385.4055999090001</v>
      </c>
      <c r="M72" s="99">
        <v>1.6141971374654371E-4</v>
      </c>
      <c r="N72" s="99">
        <f t="shared" si="1"/>
        <v>3.6618814739845002E-3</v>
      </c>
      <c r="O72" s="99">
        <f>L72/'סכום נכסי הקרן'!$C$42</f>
        <v>1.9352266456517484E-4</v>
      </c>
    </row>
    <row r="73" spans="2:15">
      <c r="B73" s="93" t="s">
        <v>740</v>
      </c>
      <c r="C73" s="95" t="s">
        <v>741</v>
      </c>
      <c r="D73" s="96" t="s">
        <v>118</v>
      </c>
      <c r="E73" s="96" t="s">
        <v>247</v>
      </c>
      <c r="F73" s="95" t="s">
        <v>742</v>
      </c>
      <c r="G73" s="96" t="s">
        <v>128</v>
      </c>
      <c r="H73" s="96" t="s">
        <v>131</v>
      </c>
      <c r="I73" s="98">
        <v>14496.834676000004</v>
      </c>
      <c r="J73" s="106">
        <v>1546</v>
      </c>
      <c r="K73" s="98"/>
      <c r="L73" s="98">
        <v>224.12106410300001</v>
      </c>
      <c r="M73" s="99">
        <v>7.2396195351522992E-5</v>
      </c>
      <c r="N73" s="99">
        <f t="shared" si="1"/>
        <v>2.129457311368202E-3</v>
      </c>
      <c r="O73" s="99">
        <f>L73/'סכום נכסי הקרן'!$C$42</f>
        <v>1.1253729971914212E-4</v>
      </c>
    </row>
    <row r="74" spans="2:15">
      <c r="B74" s="93" t="s">
        <v>743</v>
      </c>
      <c r="C74" s="95" t="s">
        <v>744</v>
      </c>
      <c r="D74" s="96" t="s">
        <v>118</v>
      </c>
      <c r="E74" s="96" t="s">
        <v>247</v>
      </c>
      <c r="F74" s="95" t="s">
        <v>745</v>
      </c>
      <c r="G74" s="96" t="s">
        <v>428</v>
      </c>
      <c r="H74" s="96" t="s">
        <v>131</v>
      </c>
      <c r="I74" s="98">
        <v>38875.567160000006</v>
      </c>
      <c r="J74" s="106">
        <v>855</v>
      </c>
      <c r="K74" s="98"/>
      <c r="L74" s="98">
        <v>332.38609921200009</v>
      </c>
      <c r="M74" s="99">
        <v>1.2847850191420593E-4</v>
      </c>
      <c r="N74" s="99">
        <f t="shared" si="1"/>
        <v>3.1581235436168704E-3</v>
      </c>
      <c r="O74" s="99">
        <f>L74/'סכום נכסי הקרן'!$C$42</f>
        <v>1.6690012703271233E-4</v>
      </c>
    </row>
    <row r="75" spans="2:15">
      <c r="B75" s="93" t="s">
        <v>746</v>
      </c>
      <c r="C75" s="95" t="s">
        <v>747</v>
      </c>
      <c r="D75" s="96" t="s">
        <v>118</v>
      </c>
      <c r="E75" s="96" t="s">
        <v>247</v>
      </c>
      <c r="F75" s="95" t="s">
        <v>484</v>
      </c>
      <c r="G75" s="96" t="s">
        <v>125</v>
      </c>
      <c r="H75" s="96" t="s">
        <v>131</v>
      </c>
      <c r="I75" s="98">
        <v>899229.28631400003</v>
      </c>
      <c r="J75" s="106">
        <v>125.8</v>
      </c>
      <c r="K75" s="98"/>
      <c r="L75" s="98">
        <v>1131.2304421940003</v>
      </c>
      <c r="M75" s="99">
        <v>3.4713152013223381E-4</v>
      </c>
      <c r="N75" s="99">
        <f t="shared" si="1"/>
        <v>1.074823977662907E-2</v>
      </c>
      <c r="O75" s="99">
        <f>L75/'סכום נכסי הקרן'!$C$42</f>
        <v>5.680216620161042E-4</v>
      </c>
    </row>
    <row r="76" spans="2:15">
      <c r="B76" s="93" t="s">
        <v>748</v>
      </c>
      <c r="C76" s="95" t="s">
        <v>749</v>
      </c>
      <c r="D76" s="96" t="s">
        <v>118</v>
      </c>
      <c r="E76" s="96" t="s">
        <v>247</v>
      </c>
      <c r="F76" s="95" t="s">
        <v>304</v>
      </c>
      <c r="G76" s="96" t="s">
        <v>261</v>
      </c>
      <c r="H76" s="96" t="s">
        <v>131</v>
      </c>
      <c r="I76" s="98">
        <v>565.12551900000017</v>
      </c>
      <c r="J76" s="106">
        <v>68330</v>
      </c>
      <c r="K76" s="98"/>
      <c r="L76" s="98">
        <v>386.15026669600002</v>
      </c>
      <c r="M76" s="99">
        <v>1.0570959792698084E-4</v>
      </c>
      <c r="N76" s="99">
        <f t="shared" si="1"/>
        <v>3.668956829174592E-3</v>
      </c>
      <c r="O76" s="99">
        <f>L76/'סכום נכסי הקרן'!$C$42</f>
        <v>1.9389658207147843E-4</v>
      </c>
    </row>
    <row r="77" spans="2:15">
      <c r="B77" s="93" t="s">
        <v>750</v>
      </c>
      <c r="C77" s="95" t="s">
        <v>751</v>
      </c>
      <c r="D77" s="96" t="s">
        <v>118</v>
      </c>
      <c r="E77" s="96" t="s">
        <v>247</v>
      </c>
      <c r="F77" s="95" t="s">
        <v>376</v>
      </c>
      <c r="G77" s="96" t="s">
        <v>369</v>
      </c>
      <c r="H77" s="96" t="s">
        <v>131</v>
      </c>
      <c r="I77" s="98">
        <v>7007.5051890000004</v>
      </c>
      <c r="J77" s="106">
        <v>5758</v>
      </c>
      <c r="K77" s="98"/>
      <c r="L77" s="98">
        <v>403.49214881000006</v>
      </c>
      <c r="M77" s="99">
        <v>8.866791246204033E-5</v>
      </c>
      <c r="N77" s="99">
        <f t="shared" si="1"/>
        <v>3.8337284797481026E-3</v>
      </c>
      <c r="O77" s="99">
        <f>L77/'סכום נכסי הקרן'!$C$42</f>
        <v>2.0260441412184004E-4</v>
      </c>
    </row>
    <row r="78" spans="2:15">
      <c r="B78" s="93" t="s">
        <v>752</v>
      </c>
      <c r="C78" s="95" t="s">
        <v>753</v>
      </c>
      <c r="D78" s="96" t="s">
        <v>118</v>
      </c>
      <c r="E78" s="96" t="s">
        <v>247</v>
      </c>
      <c r="F78" s="95" t="s">
        <v>754</v>
      </c>
      <c r="G78" s="96" t="s">
        <v>261</v>
      </c>
      <c r="H78" s="96" t="s">
        <v>131</v>
      </c>
      <c r="I78" s="98">
        <v>10030.806036000002</v>
      </c>
      <c r="J78" s="106">
        <v>808</v>
      </c>
      <c r="K78" s="98"/>
      <c r="L78" s="98">
        <v>81.04891277400003</v>
      </c>
      <c r="M78" s="99">
        <v>6.6695783293490302E-5</v>
      </c>
      <c r="N78" s="99">
        <f t="shared" si="1"/>
        <v>7.7007576497013341E-4</v>
      </c>
      <c r="O78" s="99">
        <f>L78/'סכום נכסי הקרן'!$C$42</f>
        <v>4.0696869904947756E-5</v>
      </c>
    </row>
    <row r="79" spans="2:15">
      <c r="B79" s="93" t="s">
        <v>755</v>
      </c>
      <c r="C79" s="95" t="s">
        <v>756</v>
      </c>
      <c r="D79" s="96" t="s">
        <v>118</v>
      </c>
      <c r="E79" s="96" t="s">
        <v>247</v>
      </c>
      <c r="F79" s="95" t="s">
        <v>378</v>
      </c>
      <c r="G79" s="96" t="s">
        <v>261</v>
      </c>
      <c r="H79" s="96" t="s">
        <v>131</v>
      </c>
      <c r="I79" s="98">
        <v>6670.8837830000002</v>
      </c>
      <c r="J79" s="106">
        <v>7673</v>
      </c>
      <c r="K79" s="98"/>
      <c r="L79" s="98">
        <v>511.85691266500015</v>
      </c>
      <c r="M79" s="99">
        <v>1.827874362096081E-4</v>
      </c>
      <c r="N79" s="99">
        <f t="shared" si="1"/>
        <v>4.8633422717818059E-3</v>
      </c>
      <c r="O79" s="99">
        <f>L79/'סכום נכסי הקרן'!$C$42</f>
        <v>2.5701731795911467E-4</v>
      </c>
    </row>
    <row r="80" spans="2:15">
      <c r="B80" s="93" t="s">
        <v>757</v>
      </c>
      <c r="C80" s="95" t="s">
        <v>758</v>
      </c>
      <c r="D80" s="96" t="s">
        <v>118</v>
      </c>
      <c r="E80" s="96" t="s">
        <v>247</v>
      </c>
      <c r="F80" s="95" t="s">
        <v>759</v>
      </c>
      <c r="G80" s="96" t="s">
        <v>730</v>
      </c>
      <c r="H80" s="96" t="s">
        <v>131</v>
      </c>
      <c r="I80" s="98">
        <v>15413.305907000004</v>
      </c>
      <c r="J80" s="106">
        <v>7553</v>
      </c>
      <c r="K80" s="98"/>
      <c r="L80" s="98">
        <v>1164.1669951720003</v>
      </c>
      <c r="M80" s="99">
        <v>2.4264487053288376E-4</v>
      </c>
      <c r="N80" s="99">
        <f t="shared" si="1"/>
        <v>1.1061182176001379E-2</v>
      </c>
      <c r="O80" s="99">
        <f>L80/'סכום נכסי הקרן'!$C$42</f>
        <v>5.8456000368887584E-4</v>
      </c>
    </row>
    <row r="81" spans="2:15">
      <c r="B81" s="93" t="s">
        <v>760</v>
      </c>
      <c r="C81" s="95" t="s">
        <v>761</v>
      </c>
      <c r="D81" s="96" t="s">
        <v>118</v>
      </c>
      <c r="E81" s="96" t="s">
        <v>247</v>
      </c>
      <c r="F81" s="95" t="s">
        <v>762</v>
      </c>
      <c r="G81" s="96" t="s">
        <v>763</v>
      </c>
      <c r="H81" s="96" t="s">
        <v>131</v>
      </c>
      <c r="I81" s="98">
        <v>16897.854906000004</v>
      </c>
      <c r="J81" s="106">
        <v>5064</v>
      </c>
      <c r="K81" s="98"/>
      <c r="L81" s="98">
        <v>855.70737245300006</v>
      </c>
      <c r="M81" s="99">
        <v>1.5405904585630856E-4</v>
      </c>
      <c r="N81" s="99">
        <f t="shared" ref="N81:N113" si="2">IFERROR(L81/$L$11,0)</f>
        <v>8.1303929550516664E-3</v>
      </c>
      <c r="O81" s="99">
        <f>L81/'סכום נכסי הקרן'!$C$42</f>
        <v>4.2967401315463331E-4</v>
      </c>
    </row>
    <row r="82" spans="2:15">
      <c r="B82" s="93" t="s">
        <v>764</v>
      </c>
      <c r="C82" s="95" t="s">
        <v>765</v>
      </c>
      <c r="D82" s="96" t="s">
        <v>118</v>
      </c>
      <c r="E82" s="96" t="s">
        <v>247</v>
      </c>
      <c r="F82" s="95" t="s">
        <v>412</v>
      </c>
      <c r="G82" s="96" t="s">
        <v>413</v>
      </c>
      <c r="H82" s="96" t="s">
        <v>131</v>
      </c>
      <c r="I82" s="98">
        <v>385.76831500000003</v>
      </c>
      <c r="J82" s="106">
        <v>45610</v>
      </c>
      <c r="K82" s="98"/>
      <c r="L82" s="98">
        <v>175.94892853600001</v>
      </c>
      <c r="M82" s="99">
        <v>1.304662386652796E-4</v>
      </c>
      <c r="N82" s="99">
        <f t="shared" si="2"/>
        <v>1.6717559940113242E-3</v>
      </c>
      <c r="O82" s="99">
        <f>L82/'סכום נכסי הקרן'!$C$42</f>
        <v>8.8348756441821238E-5</v>
      </c>
    </row>
    <row r="83" spans="2:15">
      <c r="B83" s="93" t="s">
        <v>766</v>
      </c>
      <c r="C83" s="95" t="s">
        <v>767</v>
      </c>
      <c r="D83" s="96" t="s">
        <v>118</v>
      </c>
      <c r="E83" s="96" t="s">
        <v>247</v>
      </c>
      <c r="F83" s="95" t="s">
        <v>486</v>
      </c>
      <c r="G83" s="96" t="s">
        <v>369</v>
      </c>
      <c r="H83" s="96" t="s">
        <v>131</v>
      </c>
      <c r="I83" s="98">
        <v>6551.0529350000015</v>
      </c>
      <c r="J83" s="106">
        <v>7851</v>
      </c>
      <c r="K83" s="98"/>
      <c r="L83" s="98">
        <v>514.32316588000003</v>
      </c>
      <c r="M83" s="99">
        <v>1.0586189868592367E-4</v>
      </c>
      <c r="N83" s="99">
        <f t="shared" si="2"/>
        <v>4.8867750578137038E-3</v>
      </c>
      <c r="O83" s="99">
        <f>L83/'סכום נכסי הקרן'!$C$42</f>
        <v>2.5825569097126576E-4</v>
      </c>
    </row>
    <row r="84" spans="2:15">
      <c r="B84" s="93" t="s">
        <v>768</v>
      </c>
      <c r="C84" s="95" t="s">
        <v>769</v>
      </c>
      <c r="D84" s="96" t="s">
        <v>118</v>
      </c>
      <c r="E84" s="96" t="s">
        <v>247</v>
      </c>
      <c r="F84" s="95" t="s">
        <v>459</v>
      </c>
      <c r="G84" s="96" t="s">
        <v>261</v>
      </c>
      <c r="H84" s="96" t="s">
        <v>131</v>
      </c>
      <c r="I84" s="98">
        <v>223487.57787000004</v>
      </c>
      <c r="J84" s="106">
        <v>159</v>
      </c>
      <c r="K84" s="98"/>
      <c r="L84" s="98">
        <v>355.34524881200002</v>
      </c>
      <c r="M84" s="99">
        <v>3.2390257746345476E-4</v>
      </c>
      <c r="N84" s="99">
        <f t="shared" si="2"/>
        <v>3.3762669348870789E-3</v>
      </c>
      <c r="O84" s="99">
        <f>L84/'סכום נכסי הקרן'!$C$42</f>
        <v>1.7842854231207397E-4</v>
      </c>
    </row>
    <row r="85" spans="2:15">
      <c r="B85" s="93" t="s">
        <v>770</v>
      </c>
      <c r="C85" s="95" t="s">
        <v>771</v>
      </c>
      <c r="D85" s="96" t="s">
        <v>118</v>
      </c>
      <c r="E85" s="96" t="s">
        <v>247</v>
      </c>
      <c r="F85" s="95" t="s">
        <v>463</v>
      </c>
      <c r="G85" s="96" t="s">
        <v>268</v>
      </c>
      <c r="H85" s="96" t="s">
        <v>131</v>
      </c>
      <c r="I85" s="98">
        <v>47523.524222000007</v>
      </c>
      <c r="J85" s="106">
        <v>311.60000000000002</v>
      </c>
      <c r="K85" s="98"/>
      <c r="L85" s="98">
        <v>148.08330146800006</v>
      </c>
      <c r="M85" s="99">
        <v>8.3083688694455702E-5</v>
      </c>
      <c r="N85" s="99">
        <f t="shared" si="2"/>
        <v>1.4069943414941753E-3</v>
      </c>
      <c r="O85" s="99">
        <f>L85/'סכום נכסי הקרן'!$C$42</f>
        <v>7.4356664989979089E-5</v>
      </c>
    </row>
    <row r="86" spans="2:15">
      <c r="B86" s="93" t="s">
        <v>772</v>
      </c>
      <c r="C86" s="95" t="s">
        <v>773</v>
      </c>
      <c r="D86" s="96" t="s">
        <v>118</v>
      </c>
      <c r="E86" s="96" t="s">
        <v>247</v>
      </c>
      <c r="F86" s="95" t="s">
        <v>774</v>
      </c>
      <c r="G86" s="96" t="s">
        <v>125</v>
      </c>
      <c r="H86" s="96" t="s">
        <v>131</v>
      </c>
      <c r="I86" s="98">
        <v>7758.1355210000011</v>
      </c>
      <c r="J86" s="106">
        <v>1892</v>
      </c>
      <c r="K86" s="98"/>
      <c r="L86" s="98">
        <v>146.783924052</v>
      </c>
      <c r="M86" s="99">
        <v>8.2692479809925326E-5</v>
      </c>
      <c r="N86" s="99">
        <f t="shared" si="2"/>
        <v>1.3946484749875964E-3</v>
      </c>
      <c r="O86" s="99">
        <f>L86/'סכום נכסי הקרן'!$C$42</f>
        <v>7.3704212145807876E-5</v>
      </c>
    </row>
    <row r="87" spans="2:15">
      <c r="B87" s="93" t="s">
        <v>775</v>
      </c>
      <c r="C87" s="95" t="s">
        <v>776</v>
      </c>
      <c r="D87" s="96" t="s">
        <v>118</v>
      </c>
      <c r="E87" s="96" t="s">
        <v>247</v>
      </c>
      <c r="F87" s="95" t="s">
        <v>777</v>
      </c>
      <c r="G87" s="96" t="s">
        <v>155</v>
      </c>
      <c r="H87" s="96" t="s">
        <v>131</v>
      </c>
      <c r="I87" s="98">
        <v>1610.365755</v>
      </c>
      <c r="J87" s="106">
        <v>7005</v>
      </c>
      <c r="K87" s="98"/>
      <c r="L87" s="98">
        <v>112.80612111400001</v>
      </c>
      <c r="M87" s="99">
        <v>4.886410849446432E-5</v>
      </c>
      <c r="N87" s="99">
        <f t="shared" si="2"/>
        <v>1.0718127737556051E-3</v>
      </c>
      <c r="O87" s="99">
        <f>L87/'סכום נכסי הקרן'!$C$42</f>
        <v>5.6643030465560494E-5</v>
      </c>
    </row>
    <row r="88" spans="2:15">
      <c r="B88" s="93" t="s">
        <v>778</v>
      </c>
      <c r="C88" s="95" t="s">
        <v>779</v>
      </c>
      <c r="D88" s="96" t="s">
        <v>118</v>
      </c>
      <c r="E88" s="96" t="s">
        <v>247</v>
      </c>
      <c r="F88" s="95" t="s">
        <v>780</v>
      </c>
      <c r="G88" s="96" t="s">
        <v>127</v>
      </c>
      <c r="H88" s="96" t="s">
        <v>131</v>
      </c>
      <c r="I88" s="98">
        <v>164416.75258600002</v>
      </c>
      <c r="J88" s="106">
        <v>180</v>
      </c>
      <c r="K88" s="98"/>
      <c r="L88" s="98">
        <v>295.95015465600005</v>
      </c>
      <c r="M88" s="99">
        <v>3.2200784498832337E-4</v>
      </c>
      <c r="N88" s="99">
        <f t="shared" si="2"/>
        <v>2.8119321276430334E-3</v>
      </c>
      <c r="O88" s="99">
        <f>L88/'סכום נכסי הקרן'!$C$42</f>
        <v>1.4860464539443049E-4</v>
      </c>
    </row>
    <row r="89" spans="2:15">
      <c r="B89" s="93" t="s">
        <v>781</v>
      </c>
      <c r="C89" s="95" t="s">
        <v>782</v>
      </c>
      <c r="D89" s="96" t="s">
        <v>118</v>
      </c>
      <c r="E89" s="96" t="s">
        <v>247</v>
      </c>
      <c r="F89" s="95" t="s">
        <v>465</v>
      </c>
      <c r="G89" s="96" t="s">
        <v>466</v>
      </c>
      <c r="H89" s="96" t="s">
        <v>131</v>
      </c>
      <c r="I89" s="98">
        <v>5325.9645699999992</v>
      </c>
      <c r="J89" s="106">
        <v>8242</v>
      </c>
      <c r="K89" s="98"/>
      <c r="L89" s="98">
        <v>438.96599980800005</v>
      </c>
      <c r="M89" s="99">
        <v>1.4985615767156081E-4</v>
      </c>
      <c r="N89" s="99">
        <f t="shared" si="2"/>
        <v>4.1707786881808144E-3</v>
      </c>
      <c r="O89" s="99">
        <f>L89/'סכום נכסי הקרן'!$C$42</f>
        <v>2.2041680234126878E-4</v>
      </c>
    </row>
    <row r="90" spans="2:15">
      <c r="B90" s="93" t="s">
        <v>783</v>
      </c>
      <c r="C90" s="95" t="s">
        <v>784</v>
      </c>
      <c r="D90" s="96" t="s">
        <v>118</v>
      </c>
      <c r="E90" s="96" t="s">
        <v>247</v>
      </c>
      <c r="F90" s="95" t="s">
        <v>785</v>
      </c>
      <c r="G90" s="96" t="s">
        <v>125</v>
      </c>
      <c r="H90" s="96" t="s">
        <v>131</v>
      </c>
      <c r="I90" s="98">
        <v>16654.476884</v>
      </c>
      <c r="J90" s="106">
        <v>1540</v>
      </c>
      <c r="K90" s="98"/>
      <c r="L90" s="98">
        <v>256.47894400600001</v>
      </c>
      <c r="M90" s="99">
        <v>1.7686118054335501E-4</v>
      </c>
      <c r="N90" s="99">
        <f t="shared" si="2"/>
        <v>2.4369015233417397E-3</v>
      </c>
      <c r="O90" s="99">
        <f>L90/'סכום נכסי הקרן'!$C$42</f>
        <v>1.2878507385627721E-4</v>
      </c>
    </row>
    <row r="91" spans="2:15">
      <c r="B91" s="93" t="s">
        <v>786</v>
      </c>
      <c r="C91" s="95" t="s">
        <v>787</v>
      </c>
      <c r="D91" s="96" t="s">
        <v>118</v>
      </c>
      <c r="E91" s="96" t="s">
        <v>247</v>
      </c>
      <c r="F91" s="95" t="s">
        <v>788</v>
      </c>
      <c r="G91" s="96" t="s">
        <v>421</v>
      </c>
      <c r="H91" s="96" t="s">
        <v>131</v>
      </c>
      <c r="I91" s="98">
        <v>2859.3564350000006</v>
      </c>
      <c r="J91" s="106">
        <v>4749</v>
      </c>
      <c r="K91" s="98"/>
      <c r="L91" s="98">
        <v>135.79083711100003</v>
      </c>
      <c r="M91" s="99">
        <v>3.8697525375049894E-5</v>
      </c>
      <c r="N91" s="99">
        <f t="shared" si="2"/>
        <v>1.2901990808411345E-3</v>
      </c>
      <c r="O91" s="99">
        <f>L91/'סכום נכסי הקרן'!$C$42</f>
        <v>6.8184283330239922E-5</v>
      </c>
    </row>
    <row r="92" spans="2:15">
      <c r="B92" s="93" t="s">
        <v>789</v>
      </c>
      <c r="C92" s="95" t="s">
        <v>790</v>
      </c>
      <c r="D92" s="96" t="s">
        <v>118</v>
      </c>
      <c r="E92" s="96" t="s">
        <v>247</v>
      </c>
      <c r="F92" s="95" t="s">
        <v>435</v>
      </c>
      <c r="G92" s="96" t="s">
        <v>154</v>
      </c>
      <c r="H92" s="96" t="s">
        <v>131</v>
      </c>
      <c r="I92" s="98">
        <v>34024.151157000008</v>
      </c>
      <c r="J92" s="106">
        <v>1279</v>
      </c>
      <c r="K92" s="98"/>
      <c r="L92" s="98">
        <v>435.16889329200006</v>
      </c>
      <c r="M92" s="99">
        <v>2.0579210730411522E-4</v>
      </c>
      <c r="N92" s="99">
        <f t="shared" si="2"/>
        <v>4.1347009715908909E-3</v>
      </c>
      <c r="O92" s="99">
        <f>L92/'סכום נכסי הקרן'!$C$42</f>
        <v>2.1851017158450861E-4</v>
      </c>
    </row>
    <row r="93" spans="2:15">
      <c r="B93" s="93" t="s">
        <v>791</v>
      </c>
      <c r="C93" s="95" t="s">
        <v>792</v>
      </c>
      <c r="D93" s="96" t="s">
        <v>118</v>
      </c>
      <c r="E93" s="96" t="s">
        <v>247</v>
      </c>
      <c r="F93" s="95" t="s">
        <v>793</v>
      </c>
      <c r="G93" s="96" t="s">
        <v>126</v>
      </c>
      <c r="H93" s="96" t="s">
        <v>131</v>
      </c>
      <c r="I93" s="98">
        <v>2284.4175730000006</v>
      </c>
      <c r="J93" s="106">
        <v>13450</v>
      </c>
      <c r="K93" s="98"/>
      <c r="L93" s="98">
        <v>307.25416365200005</v>
      </c>
      <c r="M93" s="99">
        <v>1.8668157446440604E-4</v>
      </c>
      <c r="N93" s="99">
        <f t="shared" si="2"/>
        <v>2.9193357074923667E-3</v>
      </c>
      <c r="O93" s="99">
        <f>L93/'סכום נכסי הקרן'!$C$42</f>
        <v>1.5428069665494965E-4</v>
      </c>
    </row>
    <row r="94" spans="2:15">
      <c r="B94" s="93" t="s">
        <v>794</v>
      </c>
      <c r="C94" s="95" t="s">
        <v>795</v>
      </c>
      <c r="D94" s="96" t="s">
        <v>118</v>
      </c>
      <c r="E94" s="96" t="s">
        <v>247</v>
      </c>
      <c r="F94" s="95" t="s">
        <v>796</v>
      </c>
      <c r="G94" s="96" t="s">
        <v>403</v>
      </c>
      <c r="H94" s="96" t="s">
        <v>131</v>
      </c>
      <c r="I94" s="98">
        <v>936.41424000000018</v>
      </c>
      <c r="J94" s="106">
        <v>40330</v>
      </c>
      <c r="K94" s="98"/>
      <c r="L94" s="98">
        <v>377.65586312100004</v>
      </c>
      <c r="M94" s="99">
        <v>1.3768039989637372E-4</v>
      </c>
      <c r="N94" s="99">
        <f t="shared" si="2"/>
        <v>3.5882483519464859E-3</v>
      </c>
      <c r="O94" s="99">
        <f>L94/'סכום נכסי הקרן'!$C$42</f>
        <v>1.8963131033148794E-4</v>
      </c>
    </row>
    <row r="95" spans="2:15">
      <c r="B95" s="93" t="s">
        <v>797</v>
      </c>
      <c r="C95" s="95" t="s">
        <v>798</v>
      </c>
      <c r="D95" s="96" t="s">
        <v>118</v>
      </c>
      <c r="E95" s="96" t="s">
        <v>247</v>
      </c>
      <c r="F95" s="95" t="s">
        <v>799</v>
      </c>
      <c r="G95" s="96" t="s">
        <v>489</v>
      </c>
      <c r="H95" s="96" t="s">
        <v>131</v>
      </c>
      <c r="I95" s="98">
        <v>1159.8358370000003</v>
      </c>
      <c r="J95" s="106">
        <v>30370</v>
      </c>
      <c r="K95" s="98"/>
      <c r="L95" s="98">
        <v>352.2421435870001</v>
      </c>
      <c r="M95" s="99">
        <v>8.4203554096207929E-5</v>
      </c>
      <c r="N95" s="99">
        <f t="shared" si="2"/>
        <v>3.3467831818281336E-3</v>
      </c>
      <c r="O95" s="99">
        <f>L95/'סכום נכסי הקרן'!$C$42</f>
        <v>1.7687038853405441E-4</v>
      </c>
    </row>
    <row r="96" spans="2:15">
      <c r="B96" s="93" t="s">
        <v>800</v>
      </c>
      <c r="C96" s="95" t="s">
        <v>801</v>
      </c>
      <c r="D96" s="96" t="s">
        <v>118</v>
      </c>
      <c r="E96" s="96" t="s">
        <v>247</v>
      </c>
      <c r="F96" s="95" t="s">
        <v>418</v>
      </c>
      <c r="G96" s="96" t="s">
        <v>268</v>
      </c>
      <c r="H96" s="96" t="s">
        <v>131</v>
      </c>
      <c r="I96" s="98">
        <v>2258.6381580000002</v>
      </c>
      <c r="J96" s="106">
        <v>39800</v>
      </c>
      <c r="K96" s="98"/>
      <c r="L96" s="98">
        <v>898.93798714600018</v>
      </c>
      <c r="M96" s="99">
        <v>2.1243335427596497E-4</v>
      </c>
      <c r="N96" s="99">
        <f t="shared" si="2"/>
        <v>8.541143050770663E-3</v>
      </c>
      <c r="O96" s="99">
        <f>L96/'סכום נכסי הקרן'!$C$42</f>
        <v>4.5138128400942925E-4</v>
      </c>
    </row>
    <row r="97" spans="2:15">
      <c r="B97" s="93" t="s">
        <v>802</v>
      </c>
      <c r="C97" s="95" t="s">
        <v>803</v>
      </c>
      <c r="D97" s="96" t="s">
        <v>118</v>
      </c>
      <c r="E97" s="96" t="s">
        <v>247</v>
      </c>
      <c r="F97" s="95">
        <v>520029026</v>
      </c>
      <c r="G97" s="96" t="s">
        <v>249</v>
      </c>
      <c r="H97" s="96" t="s">
        <v>131</v>
      </c>
      <c r="I97" s="98">
        <v>245.85061800000003</v>
      </c>
      <c r="J97" s="106">
        <v>14950</v>
      </c>
      <c r="K97" s="98"/>
      <c r="L97" s="98">
        <v>36.754667391000012</v>
      </c>
      <c r="M97" s="99">
        <v>6.9346208914202166E-6</v>
      </c>
      <c r="N97" s="99">
        <f t="shared" si="2"/>
        <v>3.4921971977922516E-4</v>
      </c>
      <c r="O97" s="99">
        <f>L97/'סכום נכסי הקרן'!$C$42</f>
        <v>1.8455521067655778E-5</v>
      </c>
    </row>
    <row r="98" spans="2:15">
      <c r="B98" s="93" t="s">
        <v>804</v>
      </c>
      <c r="C98" s="95" t="s">
        <v>805</v>
      </c>
      <c r="D98" s="96" t="s">
        <v>118</v>
      </c>
      <c r="E98" s="96" t="s">
        <v>247</v>
      </c>
      <c r="F98" s="95" t="s">
        <v>806</v>
      </c>
      <c r="G98" s="96" t="s">
        <v>344</v>
      </c>
      <c r="H98" s="96" t="s">
        <v>131</v>
      </c>
      <c r="I98" s="98">
        <v>1360.8878710000004</v>
      </c>
      <c r="J98" s="106">
        <v>15850</v>
      </c>
      <c r="K98" s="98"/>
      <c r="L98" s="98">
        <v>215.70072746200003</v>
      </c>
      <c r="M98" s="99">
        <v>1.4253186897089486E-4</v>
      </c>
      <c r="N98" s="99">
        <f t="shared" si="2"/>
        <v>2.0494525715365258E-3</v>
      </c>
      <c r="O98" s="99">
        <f>L98/'סכום נכסי הקרן'!$C$42</f>
        <v>1.0830921900706413E-4</v>
      </c>
    </row>
    <row r="99" spans="2:15">
      <c r="B99" s="93" t="s">
        <v>807</v>
      </c>
      <c r="C99" s="95" t="s">
        <v>808</v>
      </c>
      <c r="D99" s="96" t="s">
        <v>118</v>
      </c>
      <c r="E99" s="96" t="s">
        <v>247</v>
      </c>
      <c r="F99" s="95" t="s">
        <v>536</v>
      </c>
      <c r="G99" s="96" t="s">
        <v>154</v>
      </c>
      <c r="H99" s="96" t="s">
        <v>131</v>
      </c>
      <c r="I99" s="98">
        <v>38377.571010000007</v>
      </c>
      <c r="J99" s="106">
        <v>1460</v>
      </c>
      <c r="K99" s="98"/>
      <c r="L99" s="98">
        <v>560.31253674500022</v>
      </c>
      <c r="M99" s="99">
        <v>2.0605365766377656E-4</v>
      </c>
      <c r="N99" s="99">
        <f t="shared" si="2"/>
        <v>5.3237371185894432E-3</v>
      </c>
      <c r="O99" s="99">
        <f>L99/'סכום נכסי הקרן'!$C$42</f>
        <v>2.8134820855163376E-4</v>
      </c>
    </row>
    <row r="100" spans="2:15">
      <c r="B100" s="93" t="s">
        <v>809</v>
      </c>
      <c r="C100" s="95" t="s">
        <v>810</v>
      </c>
      <c r="D100" s="96" t="s">
        <v>118</v>
      </c>
      <c r="E100" s="96" t="s">
        <v>247</v>
      </c>
      <c r="F100" s="95" t="s">
        <v>811</v>
      </c>
      <c r="G100" s="96" t="s">
        <v>155</v>
      </c>
      <c r="H100" s="96" t="s">
        <v>131</v>
      </c>
      <c r="I100" s="98">
        <v>64.629499999999993</v>
      </c>
      <c r="J100" s="106">
        <v>11580</v>
      </c>
      <c r="K100" s="98"/>
      <c r="L100" s="98">
        <v>7.4840961000000004</v>
      </c>
      <c r="M100" s="99">
        <v>1.3997509883719707E-6</v>
      </c>
      <c r="N100" s="99">
        <f t="shared" si="2"/>
        <v>7.1109171388741049E-5</v>
      </c>
      <c r="O100" s="99">
        <f>L100/'סכום נכסי הקרן'!$C$42</f>
        <v>3.7579687982629419E-6</v>
      </c>
    </row>
    <row r="101" spans="2:15">
      <c r="B101" s="93" t="s">
        <v>812</v>
      </c>
      <c r="C101" s="95" t="s">
        <v>813</v>
      </c>
      <c r="D101" s="96" t="s">
        <v>118</v>
      </c>
      <c r="E101" s="96" t="s">
        <v>247</v>
      </c>
      <c r="F101" s="95" t="s">
        <v>814</v>
      </c>
      <c r="G101" s="96" t="s">
        <v>428</v>
      </c>
      <c r="H101" s="96" t="s">
        <v>131</v>
      </c>
      <c r="I101" s="98">
        <v>875.43242900000007</v>
      </c>
      <c r="J101" s="106">
        <v>8997</v>
      </c>
      <c r="K101" s="98"/>
      <c r="L101" s="98">
        <v>78.762655664000022</v>
      </c>
      <c r="M101" s="99">
        <v>4.1551620184985672E-5</v>
      </c>
      <c r="N101" s="99">
        <f t="shared" si="2"/>
        <v>7.4835318865611221E-4</v>
      </c>
      <c r="O101" s="99">
        <f>L101/'סכום נכסי הקרן'!$C$42</f>
        <v>3.9548877846937328E-5</v>
      </c>
    </row>
    <row r="102" spans="2:15">
      <c r="B102" s="93" t="s">
        <v>815</v>
      </c>
      <c r="C102" s="95" t="s">
        <v>816</v>
      </c>
      <c r="D102" s="96" t="s">
        <v>118</v>
      </c>
      <c r="E102" s="96" t="s">
        <v>247</v>
      </c>
      <c r="F102" s="95" t="s">
        <v>450</v>
      </c>
      <c r="G102" s="96" t="s">
        <v>451</v>
      </c>
      <c r="H102" s="96" t="s">
        <v>131</v>
      </c>
      <c r="I102" s="98">
        <v>4298.935453000001</v>
      </c>
      <c r="J102" s="106">
        <v>35950</v>
      </c>
      <c r="K102" s="98"/>
      <c r="L102" s="98">
        <v>1545.467295298</v>
      </c>
      <c r="M102" s="99">
        <v>2.6172560510571681E-4</v>
      </c>
      <c r="N102" s="99">
        <f t="shared" si="2"/>
        <v>1.4684057674919428E-2</v>
      </c>
      <c r="O102" s="99">
        <f>L102/'סכום נכסי הקרן'!$C$42</f>
        <v>7.7602128525122813E-4</v>
      </c>
    </row>
    <row r="103" spans="2:15">
      <c r="B103" s="93" t="s">
        <v>817</v>
      </c>
      <c r="C103" s="95" t="s">
        <v>818</v>
      </c>
      <c r="D103" s="96" t="s">
        <v>118</v>
      </c>
      <c r="E103" s="96" t="s">
        <v>247</v>
      </c>
      <c r="F103" s="95" t="s">
        <v>819</v>
      </c>
      <c r="G103" s="96" t="s">
        <v>642</v>
      </c>
      <c r="H103" s="96" t="s">
        <v>131</v>
      </c>
      <c r="I103" s="98">
        <v>2919.8031140000007</v>
      </c>
      <c r="J103" s="106">
        <v>12800</v>
      </c>
      <c r="K103" s="98"/>
      <c r="L103" s="98">
        <v>373.73479859500009</v>
      </c>
      <c r="M103" s="99">
        <v>6.5964151849505403E-5</v>
      </c>
      <c r="N103" s="99">
        <f t="shared" si="2"/>
        <v>3.5509928643525138E-3</v>
      </c>
      <c r="O103" s="99">
        <f>L103/'סכום נכסי הקרן'!$C$42</f>
        <v>1.8766243687665836E-4</v>
      </c>
    </row>
    <row r="104" spans="2:15">
      <c r="B104" s="93" t="s">
        <v>820</v>
      </c>
      <c r="C104" s="95" t="s">
        <v>821</v>
      </c>
      <c r="D104" s="96" t="s">
        <v>118</v>
      </c>
      <c r="E104" s="96" t="s">
        <v>247</v>
      </c>
      <c r="F104" s="95" t="s">
        <v>565</v>
      </c>
      <c r="G104" s="96" t="s">
        <v>428</v>
      </c>
      <c r="H104" s="96" t="s">
        <v>131</v>
      </c>
      <c r="I104" s="98">
        <v>8140.6904570000015</v>
      </c>
      <c r="J104" s="106">
        <v>2255</v>
      </c>
      <c r="K104" s="98"/>
      <c r="L104" s="98">
        <v>183.57256980800003</v>
      </c>
      <c r="M104" s="99">
        <v>1.5031228804349075E-4</v>
      </c>
      <c r="N104" s="99">
        <f t="shared" si="2"/>
        <v>1.7441910358084131E-3</v>
      </c>
      <c r="O104" s="99">
        <f>L104/'סכום נכסי הקרן'!$C$42</f>
        <v>9.2176794677370573E-5</v>
      </c>
    </row>
    <row r="105" spans="2:15">
      <c r="B105" s="93" t="s">
        <v>822</v>
      </c>
      <c r="C105" s="95" t="s">
        <v>823</v>
      </c>
      <c r="D105" s="96" t="s">
        <v>118</v>
      </c>
      <c r="E105" s="96" t="s">
        <v>247</v>
      </c>
      <c r="F105" s="95" t="s">
        <v>334</v>
      </c>
      <c r="G105" s="96" t="s">
        <v>261</v>
      </c>
      <c r="H105" s="96" t="s">
        <v>131</v>
      </c>
      <c r="I105" s="98">
        <v>2824.5107940000003</v>
      </c>
      <c r="J105" s="106">
        <v>21470</v>
      </c>
      <c r="K105" s="98"/>
      <c r="L105" s="98">
        <v>606.42246748000014</v>
      </c>
      <c r="M105" s="99">
        <v>2.3153316288994583E-4</v>
      </c>
      <c r="N105" s="99">
        <f t="shared" si="2"/>
        <v>5.761844663381404E-3</v>
      </c>
      <c r="O105" s="99">
        <f>L105/'סכום נכסי הקרן'!$C$42</f>
        <v>3.0450126253128468E-4</v>
      </c>
    </row>
    <row r="106" spans="2:15">
      <c r="B106" s="93" t="s">
        <v>824</v>
      </c>
      <c r="C106" s="95" t="s">
        <v>825</v>
      </c>
      <c r="D106" s="96" t="s">
        <v>118</v>
      </c>
      <c r="E106" s="96" t="s">
        <v>247</v>
      </c>
      <c r="F106" s="95" t="s">
        <v>336</v>
      </c>
      <c r="G106" s="96" t="s">
        <v>261</v>
      </c>
      <c r="H106" s="96" t="s">
        <v>131</v>
      </c>
      <c r="I106" s="98">
        <v>40545.060893000009</v>
      </c>
      <c r="J106" s="106">
        <v>1625</v>
      </c>
      <c r="K106" s="98"/>
      <c r="L106" s="98">
        <v>658.85723949800013</v>
      </c>
      <c r="M106" s="99">
        <v>2.0904550903842959E-4</v>
      </c>
      <c r="N106" s="99">
        <f t="shared" si="2"/>
        <v>6.2600468698118536E-3</v>
      </c>
      <c r="O106" s="99">
        <f>L106/'סכום נכסי הקרן'!$C$42</f>
        <v>3.3083019184416122E-4</v>
      </c>
    </row>
    <row r="107" spans="2:15">
      <c r="B107" s="93" t="s">
        <v>826</v>
      </c>
      <c r="C107" s="95" t="s">
        <v>827</v>
      </c>
      <c r="D107" s="96" t="s">
        <v>118</v>
      </c>
      <c r="E107" s="96" t="s">
        <v>247</v>
      </c>
      <c r="F107" s="95" t="s">
        <v>828</v>
      </c>
      <c r="G107" s="96" t="s">
        <v>489</v>
      </c>
      <c r="H107" s="96" t="s">
        <v>131</v>
      </c>
      <c r="I107" s="98">
        <v>4153.1149360000009</v>
      </c>
      <c r="J107" s="106">
        <v>7180</v>
      </c>
      <c r="K107" s="98"/>
      <c r="L107" s="98">
        <v>298.19365244900013</v>
      </c>
      <c r="M107" s="99">
        <v>8.5732131022154293E-5</v>
      </c>
      <c r="N107" s="99">
        <f t="shared" si="2"/>
        <v>2.8332484318354268E-3</v>
      </c>
      <c r="O107" s="99">
        <f>L107/'סכום נכסי הקרן'!$C$42</f>
        <v>1.4973116683301358E-4</v>
      </c>
    </row>
    <row r="108" spans="2:15">
      <c r="B108" s="93" t="s">
        <v>829</v>
      </c>
      <c r="C108" s="95" t="s">
        <v>830</v>
      </c>
      <c r="D108" s="96" t="s">
        <v>118</v>
      </c>
      <c r="E108" s="96" t="s">
        <v>247</v>
      </c>
      <c r="F108" s="95" t="s">
        <v>831</v>
      </c>
      <c r="G108" s="96" t="s">
        <v>489</v>
      </c>
      <c r="H108" s="96" t="s">
        <v>131</v>
      </c>
      <c r="I108" s="98">
        <v>1037.7429560000003</v>
      </c>
      <c r="J108" s="106">
        <v>21910</v>
      </c>
      <c r="K108" s="98"/>
      <c r="L108" s="98">
        <v>227.36948157200001</v>
      </c>
      <c r="M108" s="99">
        <v>7.5332053532688986E-5</v>
      </c>
      <c r="N108" s="99">
        <f t="shared" si="2"/>
        <v>2.1603217299244123E-3</v>
      </c>
      <c r="O108" s="99">
        <f>L108/'סכום נכסי הקרן'!$C$42</f>
        <v>1.1416841873860986E-4</v>
      </c>
    </row>
    <row r="109" spans="2:15">
      <c r="B109" s="93" t="s">
        <v>832</v>
      </c>
      <c r="C109" s="95" t="s">
        <v>833</v>
      </c>
      <c r="D109" s="96" t="s">
        <v>118</v>
      </c>
      <c r="E109" s="96" t="s">
        <v>247</v>
      </c>
      <c r="F109" s="95" t="s">
        <v>834</v>
      </c>
      <c r="G109" s="96" t="s">
        <v>125</v>
      </c>
      <c r="H109" s="96" t="s">
        <v>131</v>
      </c>
      <c r="I109" s="98">
        <v>103227.11132000001</v>
      </c>
      <c r="J109" s="106">
        <v>282</v>
      </c>
      <c r="K109" s="98"/>
      <c r="L109" s="98">
        <v>291.10045392000006</v>
      </c>
      <c r="M109" s="99">
        <v>9.184959653728846E-5</v>
      </c>
      <c r="N109" s="99">
        <f t="shared" si="2"/>
        <v>2.76585332317387E-3</v>
      </c>
      <c r="O109" s="99">
        <f>L109/'סכום נכסי הקרן'!$C$42</f>
        <v>1.4616947836780709E-4</v>
      </c>
    </row>
    <row r="110" spans="2:15">
      <c r="B110" s="93" t="s">
        <v>835</v>
      </c>
      <c r="C110" s="95" t="s">
        <v>836</v>
      </c>
      <c r="D110" s="96" t="s">
        <v>118</v>
      </c>
      <c r="E110" s="96" t="s">
        <v>247</v>
      </c>
      <c r="F110" s="95" t="s">
        <v>837</v>
      </c>
      <c r="G110" s="96" t="s">
        <v>268</v>
      </c>
      <c r="H110" s="96" t="s">
        <v>131</v>
      </c>
      <c r="I110" s="98">
        <v>98771.059691999995</v>
      </c>
      <c r="J110" s="106">
        <v>315</v>
      </c>
      <c r="K110" s="98"/>
      <c r="L110" s="98">
        <v>311.12883802800008</v>
      </c>
      <c r="M110" s="99">
        <v>1.0773734509582292E-4</v>
      </c>
      <c r="N110" s="99">
        <f t="shared" si="2"/>
        <v>2.9561504250744338E-3</v>
      </c>
      <c r="O110" s="99">
        <f>L110/'סכום נכסי הקרן'!$C$42</f>
        <v>1.5622627635006301E-4</v>
      </c>
    </row>
    <row r="111" spans="2:15">
      <c r="B111" s="93" t="s">
        <v>838</v>
      </c>
      <c r="C111" s="95" t="s">
        <v>839</v>
      </c>
      <c r="D111" s="96" t="s">
        <v>118</v>
      </c>
      <c r="E111" s="96" t="s">
        <v>247</v>
      </c>
      <c r="F111" s="95" t="s">
        <v>488</v>
      </c>
      <c r="G111" s="96" t="s">
        <v>489</v>
      </c>
      <c r="H111" s="96" t="s">
        <v>131</v>
      </c>
      <c r="I111" s="98">
        <v>74536.98922800002</v>
      </c>
      <c r="J111" s="106">
        <v>1935</v>
      </c>
      <c r="K111" s="98"/>
      <c r="L111" s="98">
        <v>1442.2907415669999</v>
      </c>
      <c r="M111" s="99">
        <v>2.8056696113347342E-4</v>
      </c>
      <c r="N111" s="99">
        <f t="shared" si="2"/>
        <v>1.3703738990535173E-2</v>
      </c>
      <c r="O111" s="99">
        <f>L111/'סכום נכסי הקרן'!$C$42</f>
        <v>7.2421352323793727E-4</v>
      </c>
    </row>
    <row r="112" spans="2:15">
      <c r="B112" s="93" t="s">
        <v>840</v>
      </c>
      <c r="C112" s="95" t="s">
        <v>841</v>
      </c>
      <c r="D112" s="96" t="s">
        <v>118</v>
      </c>
      <c r="E112" s="96" t="s">
        <v>247</v>
      </c>
      <c r="F112" s="95" t="s">
        <v>842</v>
      </c>
      <c r="G112" s="96" t="s">
        <v>126</v>
      </c>
      <c r="H112" s="96" t="s">
        <v>131</v>
      </c>
      <c r="I112" s="98">
        <v>1065.7352840000003</v>
      </c>
      <c r="J112" s="106">
        <v>28130</v>
      </c>
      <c r="K112" s="98"/>
      <c r="L112" s="98">
        <v>299.79133556900007</v>
      </c>
      <c r="M112" s="99">
        <v>1.2412475656594965E-4</v>
      </c>
      <c r="N112" s="99">
        <f t="shared" si="2"/>
        <v>2.8484286114171631E-3</v>
      </c>
      <c r="O112" s="99">
        <f>L112/'סכום נכסי הקרן'!$C$42</f>
        <v>1.5053340710815798E-4</v>
      </c>
    </row>
    <row r="113" spans="2:15">
      <c r="B113" s="93" t="s">
        <v>843</v>
      </c>
      <c r="C113" s="95" t="s">
        <v>844</v>
      </c>
      <c r="D113" s="96" t="s">
        <v>118</v>
      </c>
      <c r="E113" s="96" t="s">
        <v>247</v>
      </c>
      <c r="F113" s="95" t="s">
        <v>845</v>
      </c>
      <c r="G113" s="96" t="s">
        <v>671</v>
      </c>
      <c r="H113" s="96" t="s">
        <v>131</v>
      </c>
      <c r="I113" s="98">
        <v>14009.457515000002</v>
      </c>
      <c r="J113" s="106">
        <v>1105</v>
      </c>
      <c r="K113" s="98"/>
      <c r="L113" s="98">
        <v>154.80450554700002</v>
      </c>
      <c r="M113" s="99">
        <v>1.3997590917323933E-4</v>
      </c>
      <c r="N113" s="99">
        <f t="shared" si="2"/>
        <v>1.4708549929885238E-3</v>
      </c>
      <c r="O113" s="99">
        <f>L113/'סכום נכסי הקרן'!$C$42</f>
        <v>7.7731564894810553E-5</v>
      </c>
    </row>
    <row r="114" spans="2:15">
      <c r="B114" s="100"/>
      <c r="C114" s="95"/>
      <c r="D114" s="95"/>
      <c r="E114" s="95"/>
      <c r="F114" s="95"/>
      <c r="G114" s="95"/>
      <c r="H114" s="95"/>
      <c r="I114" s="98"/>
      <c r="J114" s="106"/>
      <c r="K114" s="95"/>
      <c r="L114" s="95"/>
      <c r="M114" s="95"/>
      <c r="N114" s="99"/>
      <c r="O114" s="95"/>
    </row>
    <row r="115" spans="2:15">
      <c r="B115" s="92" t="s">
        <v>27</v>
      </c>
      <c r="C115" s="87"/>
      <c r="D115" s="88"/>
      <c r="E115" s="88"/>
      <c r="F115" s="87"/>
      <c r="G115" s="88"/>
      <c r="H115" s="88"/>
      <c r="I115" s="90"/>
      <c r="J115" s="108"/>
      <c r="K115" s="90">
        <v>1.2819342750000002</v>
      </c>
      <c r="L115" s="90">
        <f>SUM(L116:L185)</f>
        <v>5349.5681051900019</v>
      </c>
      <c r="M115" s="91"/>
      <c r="N115" s="91">
        <f t="shared" ref="N115:N146" si="3">IFERROR(L115/$L$11,0)</f>
        <v>5.0828229643884254E-2</v>
      </c>
      <c r="O115" s="91">
        <f>L115/'סכום נכסי הקרן'!$C$42</f>
        <v>2.6861640677605185E-3</v>
      </c>
    </row>
    <row r="116" spans="2:15">
      <c r="B116" s="93" t="s">
        <v>846</v>
      </c>
      <c r="C116" s="95" t="s">
        <v>847</v>
      </c>
      <c r="D116" s="96" t="s">
        <v>118</v>
      </c>
      <c r="E116" s="96" t="s">
        <v>247</v>
      </c>
      <c r="F116" s="95" t="s">
        <v>848</v>
      </c>
      <c r="G116" s="96" t="s">
        <v>849</v>
      </c>
      <c r="H116" s="96" t="s">
        <v>131</v>
      </c>
      <c r="I116" s="98">
        <v>62533.412790000009</v>
      </c>
      <c r="J116" s="106">
        <v>147.80000000000001</v>
      </c>
      <c r="K116" s="98"/>
      <c r="L116" s="98">
        <v>92.424384108000012</v>
      </c>
      <c r="M116" s="99">
        <v>2.1065440590636658E-4</v>
      </c>
      <c r="N116" s="99">
        <f t="shared" si="3"/>
        <v>8.7815833498378082E-4</v>
      </c>
      <c r="O116" s="99">
        <f>L116/'סכום נכסי הקרן'!$C$42</f>
        <v>4.6408804354681297E-5</v>
      </c>
    </row>
    <row r="117" spans="2:15">
      <c r="B117" s="93" t="s">
        <v>850</v>
      </c>
      <c r="C117" s="95" t="s">
        <v>851</v>
      </c>
      <c r="D117" s="96" t="s">
        <v>118</v>
      </c>
      <c r="E117" s="96" t="s">
        <v>247</v>
      </c>
      <c r="F117" s="95" t="s">
        <v>852</v>
      </c>
      <c r="G117" s="96" t="s">
        <v>421</v>
      </c>
      <c r="H117" s="96" t="s">
        <v>131</v>
      </c>
      <c r="I117" s="98">
        <v>25332.289982000006</v>
      </c>
      <c r="J117" s="106">
        <v>427.1</v>
      </c>
      <c r="K117" s="98"/>
      <c r="L117" s="98">
        <v>108.19421050900002</v>
      </c>
      <c r="M117" s="99">
        <v>1.5366356031275749E-4</v>
      </c>
      <c r="N117" s="99">
        <f t="shared" si="3"/>
        <v>1.0279933014695E-3</v>
      </c>
      <c r="O117" s="99">
        <f>L117/'סכום נכסי הקרן'!$C$42</f>
        <v>5.4327264350001399E-5</v>
      </c>
    </row>
    <row r="118" spans="2:15">
      <c r="B118" s="93" t="s">
        <v>853</v>
      </c>
      <c r="C118" s="95" t="s">
        <v>854</v>
      </c>
      <c r="D118" s="96" t="s">
        <v>118</v>
      </c>
      <c r="E118" s="96" t="s">
        <v>247</v>
      </c>
      <c r="F118" s="95" t="s">
        <v>855</v>
      </c>
      <c r="G118" s="96" t="s">
        <v>856</v>
      </c>
      <c r="H118" s="96" t="s">
        <v>131</v>
      </c>
      <c r="I118" s="98">
        <v>863.32086100000004</v>
      </c>
      <c r="J118" s="106">
        <v>1975</v>
      </c>
      <c r="K118" s="98"/>
      <c r="L118" s="98">
        <v>17.050587005000001</v>
      </c>
      <c r="M118" s="99">
        <v>1.9318004782282195E-4</v>
      </c>
      <c r="N118" s="99">
        <f t="shared" si="3"/>
        <v>1.6200394776026271E-4</v>
      </c>
      <c r="O118" s="99">
        <f>L118/'סכום נכסי הקרן'!$C$42</f>
        <v>8.5615648303684373E-6</v>
      </c>
    </row>
    <row r="119" spans="2:15">
      <c r="B119" s="93" t="s">
        <v>857</v>
      </c>
      <c r="C119" s="95" t="s">
        <v>858</v>
      </c>
      <c r="D119" s="96" t="s">
        <v>118</v>
      </c>
      <c r="E119" s="96" t="s">
        <v>247</v>
      </c>
      <c r="F119" s="95" t="s">
        <v>859</v>
      </c>
      <c r="G119" s="96" t="s">
        <v>127</v>
      </c>
      <c r="H119" s="96" t="s">
        <v>131</v>
      </c>
      <c r="I119" s="98">
        <v>11284.527855000002</v>
      </c>
      <c r="J119" s="106">
        <v>461.8</v>
      </c>
      <c r="K119" s="98"/>
      <c r="L119" s="98">
        <v>52.111949630000019</v>
      </c>
      <c r="M119" s="99">
        <v>2.0513027198903563E-4</v>
      </c>
      <c r="N119" s="99">
        <f t="shared" si="3"/>
        <v>4.9513495125231113E-4</v>
      </c>
      <c r="O119" s="99">
        <f>L119/'סכום נכסי הקרן'!$C$42</f>
        <v>2.6166831386116235E-5</v>
      </c>
    </row>
    <row r="120" spans="2:15">
      <c r="B120" s="93" t="s">
        <v>860</v>
      </c>
      <c r="C120" s="95" t="s">
        <v>861</v>
      </c>
      <c r="D120" s="96" t="s">
        <v>118</v>
      </c>
      <c r="E120" s="96" t="s">
        <v>247</v>
      </c>
      <c r="F120" s="95" t="s">
        <v>862</v>
      </c>
      <c r="G120" s="96" t="s">
        <v>127</v>
      </c>
      <c r="H120" s="96" t="s">
        <v>131</v>
      </c>
      <c r="I120" s="98">
        <v>4962.1547730000011</v>
      </c>
      <c r="J120" s="106">
        <v>2608</v>
      </c>
      <c r="K120" s="98"/>
      <c r="L120" s="98">
        <v>129.41299648400002</v>
      </c>
      <c r="M120" s="99">
        <v>2.9366469101159008E-4</v>
      </c>
      <c r="N120" s="99">
        <f t="shared" si="3"/>
        <v>1.2296008527885286E-3</v>
      </c>
      <c r="O120" s="99">
        <f>L120/'סכום נכסי הקרן'!$C$42</f>
        <v>6.4981795580709324E-5</v>
      </c>
    </row>
    <row r="121" spans="2:15">
      <c r="B121" s="93" t="s">
        <v>863</v>
      </c>
      <c r="C121" s="95" t="s">
        <v>864</v>
      </c>
      <c r="D121" s="96" t="s">
        <v>118</v>
      </c>
      <c r="E121" s="96" t="s">
        <v>247</v>
      </c>
      <c r="F121" s="95" t="s">
        <v>865</v>
      </c>
      <c r="G121" s="96" t="s">
        <v>403</v>
      </c>
      <c r="H121" s="96" t="s">
        <v>131</v>
      </c>
      <c r="I121" s="98">
        <v>1628.6634000000004</v>
      </c>
      <c r="J121" s="106">
        <v>9912</v>
      </c>
      <c r="K121" s="98"/>
      <c r="L121" s="98">
        <v>161.43311620800003</v>
      </c>
      <c r="M121" s="99">
        <v>4.071658500000001E-4</v>
      </c>
      <c r="N121" s="99">
        <f t="shared" si="3"/>
        <v>1.5338358800942207E-3</v>
      </c>
      <c r="O121" s="99">
        <f>L121/'סכום נכסי הקרן'!$C$42</f>
        <v>8.105997111875938E-5</v>
      </c>
    </row>
    <row r="122" spans="2:15">
      <c r="B122" s="93" t="s">
        <v>866</v>
      </c>
      <c r="C122" s="95" t="s">
        <v>867</v>
      </c>
      <c r="D122" s="96" t="s">
        <v>118</v>
      </c>
      <c r="E122" s="96" t="s">
        <v>247</v>
      </c>
      <c r="F122" s="95" t="s">
        <v>868</v>
      </c>
      <c r="G122" s="96" t="s">
        <v>126</v>
      </c>
      <c r="H122" s="96" t="s">
        <v>131</v>
      </c>
      <c r="I122" s="98">
        <v>6204.4320000000007</v>
      </c>
      <c r="J122" s="106">
        <v>625.9</v>
      </c>
      <c r="K122" s="98"/>
      <c r="L122" s="98">
        <v>38.833539888000004</v>
      </c>
      <c r="M122" s="99">
        <v>1.0917642434871578E-4</v>
      </c>
      <c r="N122" s="99">
        <f t="shared" si="3"/>
        <v>3.6897185800798367E-4</v>
      </c>
      <c r="O122" s="99">
        <f>L122/'סכום נכסי הקרן'!$C$42</f>
        <v>1.9499379654572233E-5</v>
      </c>
    </row>
    <row r="123" spans="2:15">
      <c r="B123" s="93" t="s">
        <v>869</v>
      </c>
      <c r="C123" s="95" t="s">
        <v>870</v>
      </c>
      <c r="D123" s="96" t="s">
        <v>118</v>
      </c>
      <c r="E123" s="96" t="s">
        <v>247</v>
      </c>
      <c r="F123" s="95" t="s">
        <v>871</v>
      </c>
      <c r="G123" s="96" t="s">
        <v>126</v>
      </c>
      <c r="H123" s="96" t="s">
        <v>131</v>
      </c>
      <c r="I123" s="98">
        <v>317.29837500000008</v>
      </c>
      <c r="J123" s="106">
        <v>6915</v>
      </c>
      <c r="K123" s="98"/>
      <c r="L123" s="98">
        <v>21.941183271000003</v>
      </c>
      <c r="M123" s="99">
        <v>2.8360327175991441E-5</v>
      </c>
      <c r="N123" s="99">
        <f t="shared" si="3"/>
        <v>2.0847131581986462E-4</v>
      </c>
      <c r="O123" s="99">
        <f>L123/'סכום נכסי הקרן'!$C$42</f>
        <v>1.1017266618127317E-5</v>
      </c>
    </row>
    <row r="124" spans="2:15">
      <c r="B124" s="93" t="s">
        <v>872</v>
      </c>
      <c r="C124" s="95" t="s">
        <v>873</v>
      </c>
      <c r="D124" s="96" t="s">
        <v>118</v>
      </c>
      <c r="E124" s="96" t="s">
        <v>247</v>
      </c>
      <c r="F124" s="95" t="s">
        <v>573</v>
      </c>
      <c r="G124" s="96" t="s">
        <v>466</v>
      </c>
      <c r="H124" s="96" t="s">
        <v>131</v>
      </c>
      <c r="I124" s="98">
        <v>500.92774300000013</v>
      </c>
      <c r="J124" s="106">
        <v>6622</v>
      </c>
      <c r="K124" s="98"/>
      <c r="L124" s="98">
        <v>33.171435169000006</v>
      </c>
      <c r="M124" s="99">
        <v>3.8974863266805869E-5</v>
      </c>
      <c r="N124" s="99">
        <f t="shared" si="3"/>
        <v>3.1517410213945996E-4</v>
      </c>
      <c r="O124" s="99">
        <f>L124/'סכום נכסי הקרן'!$C$42</f>
        <v>1.6656282427841091E-5</v>
      </c>
    </row>
    <row r="125" spans="2:15">
      <c r="B125" s="93" t="s">
        <v>874</v>
      </c>
      <c r="C125" s="95" t="s">
        <v>875</v>
      </c>
      <c r="D125" s="96" t="s">
        <v>118</v>
      </c>
      <c r="E125" s="96" t="s">
        <v>247</v>
      </c>
      <c r="F125" s="95" t="s">
        <v>876</v>
      </c>
      <c r="G125" s="96" t="s">
        <v>877</v>
      </c>
      <c r="H125" s="96" t="s">
        <v>131</v>
      </c>
      <c r="I125" s="98">
        <v>5653.9101630000014</v>
      </c>
      <c r="J125" s="106">
        <v>343.1</v>
      </c>
      <c r="K125" s="98"/>
      <c r="L125" s="98">
        <v>19.398565778000005</v>
      </c>
      <c r="M125" s="99">
        <v>2.9108852171429259E-4</v>
      </c>
      <c r="N125" s="99">
        <f t="shared" si="3"/>
        <v>1.8431296447457018E-4</v>
      </c>
      <c r="O125" s="99">
        <f>L125/'סכום נכסי הקרן'!$C$42</f>
        <v>9.740549018975759E-6</v>
      </c>
    </row>
    <row r="126" spans="2:15">
      <c r="B126" s="93" t="s">
        <v>878</v>
      </c>
      <c r="C126" s="95" t="s">
        <v>879</v>
      </c>
      <c r="D126" s="96" t="s">
        <v>118</v>
      </c>
      <c r="E126" s="96" t="s">
        <v>247</v>
      </c>
      <c r="F126" s="95" t="s">
        <v>880</v>
      </c>
      <c r="G126" s="96" t="s">
        <v>268</v>
      </c>
      <c r="H126" s="96" t="s">
        <v>131</v>
      </c>
      <c r="I126" s="98">
        <v>3230.6658380000008</v>
      </c>
      <c r="J126" s="106">
        <v>4378</v>
      </c>
      <c r="K126" s="98"/>
      <c r="L126" s="98">
        <v>141.43855041700002</v>
      </c>
      <c r="M126" s="99">
        <v>2.0142965867515287E-4</v>
      </c>
      <c r="N126" s="99">
        <f t="shared" si="3"/>
        <v>1.3438600985598709E-3</v>
      </c>
      <c r="O126" s="99">
        <f>L126/'סכום נכסי הקרן'!$C$42</f>
        <v>7.1020154235943876E-5</v>
      </c>
    </row>
    <row r="127" spans="2:15">
      <c r="B127" s="93" t="s">
        <v>881</v>
      </c>
      <c r="C127" s="95" t="s">
        <v>882</v>
      </c>
      <c r="D127" s="96" t="s">
        <v>118</v>
      </c>
      <c r="E127" s="96" t="s">
        <v>247</v>
      </c>
      <c r="F127" s="95" t="s">
        <v>883</v>
      </c>
      <c r="G127" s="96" t="s">
        <v>153</v>
      </c>
      <c r="H127" s="96" t="s">
        <v>131</v>
      </c>
      <c r="I127" s="98">
        <v>330.20504200000011</v>
      </c>
      <c r="J127" s="106">
        <v>8800</v>
      </c>
      <c r="K127" s="98"/>
      <c r="L127" s="98">
        <v>29.058043644000005</v>
      </c>
      <c r="M127" s="99">
        <v>3.0577794063461024E-5</v>
      </c>
      <c r="N127" s="99">
        <f t="shared" si="3"/>
        <v>2.760912444326729E-4</v>
      </c>
      <c r="O127" s="99">
        <f>L127/'סכום נכסי הקרן'!$C$42</f>
        <v>1.4590836340639026E-5</v>
      </c>
    </row>
    <row r="128" spans="2:15">
      <c r="B128" s="93" t="s">
        <v>884</v>
      </c>
      <c r="C128" s="95" t="s">
        <v>885</v>
      </c>
      <c r="D128" s="96" t="s">
        <v>118</v>
      </c>
      <c r="E128" s="96" t="s">
        <v>247</v>
      </c>
      <c r="F128" s="95" t="s">
        <v>886</v>
      </c>
      <c r="G128" s="96" t="s">
        <v>856</v>
      </c>
      <c r="H128" s="96" t="s">
        <v>131</v>
      </c>
      <c r="I128" s="98">
        <v>3393.4615520000002</v>
      </c>
      <c r="J128" s="106">
        <v>474.8</v>
      </c>
      <c r="K128" s="98"/>
      <c r="L128" s="98">
        <v>16.112155445000003</v>
      </c>
      <c r="M128" s="99">
        <v>6.5358337563970191E-5</v>
      </c>
      <c r="N128" s="99">
        <f t="shared" si="3"/>
        <v>1.5308756163360095E-4</v>
      </c>
      <c r="O128" s="99">
        <f>L128/'סכום נכסי הקרן'!$C$42</f>
        <v>8.0903527461482451E-6</v>
      </c>
    </row>
    <row r="129" spans="2:15">
      <c r="B129" s="93" t="s">
        <v>887</v>
      </c>
      <c r="C129" s="95" t="s">
        <v>888</v>
      </c>
      <c r="D129" s="96" t="s">
        <v>118</v>
      </c>
      <c r="E129" s="96" t="s">
        <v>247</v>
      </c>
      <c r="F129" s="95" t="s">
        <v>889</v>
      </c>
      <c r="G129" s="96" t="s">
        <v>403</v>
      </c>
      <c r="H129" s="96" t="s">
        <v>131</v>
      </c>
      <c r="I129" s="98">
        <v>3557.3602060000012</v>
      </c>
      <c r="J129" s="106">
        <v>2461</v>
      </c>
      <c r="K129" s="98"/>
      <c r="L129" s="98">
        <v>87.546634659999995</v>
      </c>
      <c r="M129" s="99">
        <v>1.2707683522771888E-4</v>
      </c>
      <c r="N129" s="99">
        <f t="shared" si="3"/>
        <v>8.31813029304292E-4</v>
      </c>
      <c r="O129" s="99">
        <f>L129/'סכום נכסי הקרן'!$C$42</f>
        <v>4.395955330466761E-5</v>
      </c>
    </row>
    <row r="130" spans="2:15">
      <c r="B130" s="93" t="s">
        <v>890</v>
      </c>
      <c r="C130" s="95" t="s">
        <v>891</v>
      </c>
      <c r="D130" s="96" t="s">
        <v>118</v>
      </c>
      <c r="E130" s="96" t="s">
        <v>247</v>
      </c>
      <c r="F130" s="95" t="s">
        <v>892</v>
      </c>
      <c r="G130" s="96" t="s">
        <v>127</v>
      </c>
      <c r="H130" s="96" t="s">
        <v>131</v>
      </c>
      <c r="I130" s="98">
        <v>1899.0628880000004</v>
      </c>
      <c r="J130" s="106">
        <v>1686</v>
      </c>
      <c r="K130" s="98"/>
      <c r="L130" s="98">
        <v>32.018200280000002</v>
      </c>
      <c r="M130" s="99">
        <v>2.908951735211136E-4</v>
      </c>
      <c r="N130" s="99">
        <f t="shared" si="3"/>
        <v>3.0421678995671327E-4</v>
      </c>
      <c r="O130" s="99">
        <f>L130/'סכום נכסי הקרן'!$C$42</f>
        <v>1.6077211732860271E-5</v>
      </c>
    </row>
    <row r="131" spans="2:15">
      <c r="B131" s="93" t="s">
        <v>893</v>
      </c>
      <c r="C131" s="95" t="s">
        <v>894</v>
      </c>
      <c r="D131" s="96" t="s">
        <v>118</v>
      </c>
      <c r="E131" s="96" t="s">
        <v>247</v>
      </c>
      <c r="F131" s="95" t="s">
        <v>895</v>
      </c>
      <c r="G131" s="96" t="s">
        <v>403</v>
      </c>
      <c r="H131" s="96" t="s">
        <v>131</v>
      </c>
      <c r="I131" s="98">
        <v>827.92473200000006</v>
      </c>
      <c r="J131" s="106">
        <v>7850</v>
      </c>
      <c r="K131" s="98"/>
      <c r="L131" s="98">
        <v>64.992091427000005</v>
      </c>
      <c r="M131" s="99">
        <v>1.6358870613675442E-4</v>
      </c>
      <c r="N131" s="99">
        <f t="shared" si="3"/>
        <v>6.1751395311389324E-4</v>
      </c>
      <c r="O131" s="99">
        <f>L131/'סכום נכסי הקרן'!$C$42</f>
        <v>3.2634301918773924E-5</v>
      </c>
    </row>
    <row r="132" spans="2:15">
      <c r="B132" s="93" t="s">
        <v>896</v>
      </c>
      <c r="C132" s="95" t="s">
        <v>897</v>
      </c>
      <c r="D132" s="96" t="s">
        <v>118</v>
      </c>
      <c r="E132" s="96" t="s">
        <v>247</v>
      </c>
      <c r="F132" s="95" t="s">
        <v>898</v>
      </c>
      <c r="G132" s="96" t="s">
        <v>899</v>
      </c>
      <c r="H132" s="96" t="s">
        <v>131</v>
      </c>
      <c r="I132" s="98">
        <v>2549.8612710000007</v>
      </c>
      <c r="J132" s="106">
        <v>206</v>
      </c>
      <c r="K132" s="98"/>
      <c r="L132" s="98">
        <v>5.2527142180000013</v>
      </c>
      <c r="M132" s="99">
        <v>8.6679771695495565E-5</v>
      </c>
      <c r="N132" s="99">
        <f t="shared" si="3"/>
        <v>4.9907984958108572E-5</v>
      </c>
      <c r="O132" s="99">
        <f>L132/'סכום נכסי הקרן'!$C$42</f>
        <v>2.6375310890831737E-6</v>
      </c>
    </row>
    <row r="133" spans="2:15">
      <c r="B133" s="93" t="s">
        <v>900</v>
      </c>
      <c r="C133" s="95" t="s">
        <v>901</v>
      </c>
      <c r="D133" s="96" t="s">
        <v>118</v>
      </c>
      <c r="E133" s="96" t="s">
        <v>247</v>
      </c>
      <c r="F133" s="95" t="s">
        <v>902</v>
      </c>
      <c r="G133" s="96" t="s">
        <v>466</v>
      </c>
      <c r="H133" s="96" t="s">
        <v>131</v>
      </c>
      <c r="I133" s="98">
        <v>5170.3600000000006</v>
      </c>
      <c r="J133" s="106">
        <v>956.7</v>
      </c>
      <c r="K133" s="98"/>
      <c r="L133" s="98">
        <v>49.464834120000006</v>
      </c>
      <c r="M133" s="99">
        <v>1.1339350768458379E-4</v>
      </c>
      <c r="N133" s="99">
        <f t="shared" si="3"/>
        <v>4.699837255102492E-4</v>
      </c>
      <c r="O133" s="99">
        <f>L133/'סכום נכסי הקרן'!$C$42</f>
        <v>2.4837642482197973E-5</v>
      </c>
    </row>
    <row r="134" spans="2:15">
      <c r="B134" s="93" t="s">
        <v>903</v>
      </c>
      <c r="C134" s="95" t="s">
        <v>904</v>
      </c>
      <c r="D134" s="96" t="s">
        <v>118</v>
      </c>
      <c r="E134" s="96" t="s">
        <v>247</v>
      </c>
      <c r="F134" s="95" t="s">
        <v>905</v>
      </c>
      <c r="G134" s="96" t="s">
        <v>763</v>
      </c>
      <c r="H134" s="96" t="s">
        <v>131</v>
      </c>
      <c r="I134" s="98">
        <v>5238.9112180000011</v>
      </c>
      <c r="J134" s="106">
        <v>116.9</v>
      </c>
      <c r="K134" s="98"/>
      <c r="L134" s="98">
        <v>6.1242872060000009</v>
      </c>
      <c r="M134" s="99">
        <v>5.3291426628241403E-5</v>
      </c>
      <c r="N134" s="99">
        <f t="shared" si="3"/>
        <v>5.818912300783098E-5</v>
      </c>
      <c r="O134" s="99">
        <f>L134/'סכום נכסי הקרן'!$C$42</f>
        <v>3.0751716605762093E-6</v>
      </c>
    </row>
    <row r="135" spans="2:15">
      <c r="B135" s="93" t="s">
        <v>906</v>
      </c>
      <c r="C135" s="95" t="s">
        <v>907</v>
      </c>
      <c r="D135" s="96" t="s">
        <v>118</v>
      </c>
      <c r="E135" s="96" t="s">
        <v>247</v>
      </c>
      <c r="F135" s="95" t="s">
        <v>908</v>
      </c>
      <c r="G135" s="96" t="s">
        <v>899</v>
      </c>
      <c r="H135" s="96" t="s">
        <v>131</v>
      </c>
      <c r="I135" s="98">
        <v>5688.8385300000009</v>
      </c>
      <c r="J135" s="106">
        <v>5770</v>
      </c>
      <c r="K135" s="98"/>
      <c r="L135" s="98">
        <v>328.24598320600006</v>
      </c>
      <c r="M135" s="99">
        <v>2.3003117942989792E-4</v>
      </c>
      <c r="N135" s="99">
        <f t="shared" si="3"/>
        <v>3.1187867667093793E-3</v>
      </c>
      <c r="O135" s="99">
        <f>L135/'סכום נכסי הקרן'!$C$42</f>
        <v>1.648212618546266E-4</v>
      </c>
    </row>
    <row r="136" spans="2:15">
      <c r="B136" s="93" t="s">
        <v>909</v>
      </c>
      <c r="C136" s="95" t="s">
        <v>910</v>
      </c>
      <c r="D136" s="96" t="s">
        <v>118</v>
      </c>
      <c r="E136" s="96" t="s">
        <v>247</v>
      </c>
      <c r="F136" s="95" t="s">
        <v>911</v>
      </c>
      <c r="G136" s="96" t="s">
        <v>540</v>
      </c>
      <c r="H136" s="96" t="s">
        <v>131</v>
      </c>
      <c r="I136" s="98">
        <v>1724.6511330000003</v>
      </c>
      <c r="J136" s="106">
        <v>9957</v>
      </c>
      <c r="K136" s="98"/>
      <c r="L136" s="98">
        <v>171.72351335300002</v>
      </c>
      <c r="M136" s="99">
        <v>1.948773536200452E-4</v>
      </c>
      <c r="N136" s="99">
        <f t="shared" si="3"/>
        <v>1.6316087580028856E-3</v>
      </c>
      <c r="O136" s="99">
        <f>L136/'סכום נכסי הקרן'!$C$42</f>
        <v>8.6227060220226686E-5</v>
      </c>
    </row>
    <row r="137" spans="2:15">
      <c r="B137" s="93" t="s">
        <v>912</v>
      </c>
      <c r="C137" s="95" t="s">
        <v>913</v>
      </c>
      <c r="D137" s="96" t="s">
        <v>118</v>
      </c>
      <c r="E137" s="96" t="s">
        <v>247</v>
      </c>
      <c r="F137" s="95" t="s">
        <v>914</v>
      </c>
      <c r="G137" s="96" t="s">
        <v>126</v>
      </c>
      <c r="H137" s="96" t="s">
        <v>131</v>
      </c>
      <c r="I137" s="98">
        <v>21405.290400000002</v>
      </c>
      <c r="J137" s="106">
        <v>187.1</v>
      </c>
      <c r="K137" s="98"/>
      <c r="L137" s="98">
        <v>40.049298339000003</v>
      </c>
      <c r="M137" s="99">
        <v>1.429466320447342E-4</v>
      </c>
      <c r="N137" s="99">
        <f t="shared" si="3"/>
        <v>3.8052322973067829E-4</v>
      </c>
      <c r="O137" s="99">
        <f>L137/'סכום נכסי הקרן'!$C$42</f>
        <v>2.0109845135511538E-5</v>
      </c>
    </row>
    <row r="138" spans="2:15">
      <c r="B138" s="93" t="s">
        <v>915</v>
      </c>
      <c r="C138" s="95" t="s">
        <v>916</v>
      </c>
      <c r="D138" s="96" t="s">
        <v>118</v>
      </c>
      <c r="E138" s="96" t="s">
        <v>247</v>
      </c>
      <c r="F138" s="95" t="s">
        <v>917</v>
      </c>
      <c r="G138" s="96" t="s">
        <v>153</v>
      </c>
      <c r="H138" s="96" t="s">
        <v>131</v>
      </c>
      <c r="I138" s="98">
        <v>2499.1585500000001</v>
      </c>
      <c r="J138" s="106">
        <v>326.2</v>
      </c>
      <c r="K138" s="98"/>
      <c r="L138" s="98">
        <v>8.1522551830000012</v>
      </c>
      <c r="M138" s="99">
        <v>1.4095322950794707E-4</v>
      </c>
      <c r="N138" s="99">
        <f t="shared" si="3"/>
        <v>7.7457598521844161E-5</v>
      </c>
      <c r="O138" s="99">
        <f>L138/'סכום נכסי הקרן'!$C$42</f>
        <v>4.0934696994592775E-6</v>
      </c>
    </row>
    <row r="139" spans="2:15">
      <c r="B139" s="93" t="s">
        <v>918</v>
      </c>
      <c r="C139" s="95" t="s">
        <v>919</v>
      </c>
      <c r="D139" s="96" t="s">
        <v>118</v>
      </c>
      <c r="E139" s="96" t="s">
        <v>247</v>
      </c>
      <c r="F139" s="95" t="s">
        <v>920</v>
      </c>
      <c r="G139" s="96" t="s">
        <v>127</v>
      </c>
      <c r="H139" s="96" t="s">
        <v>131</v>
      </c>
      <c r="I139" s="98">
        <v>20164.404000000002</v>
      </c>
      <c r="J139" s="106">
        <v>369.5</v>
      </c>
      <c r="K139" s="98"/>
      <c r="L139" s="98">
        <v>74.507472780000015</v>
      </c>
      <c r="M139" s="99">
        <v>2.528972769626848E-4</v>
      </c>
      <c r="N139" s="99">
        <f t="shared" si="3"/>
        <v>7.0792311868563256E-4</v>
      </c>
      <c r="O139" s="99">
        <f>L139/'סכום נכסי הקרן'!$C$42</f>
        <v>3.7412234450686099E-5</v>
      </c>
    </row>
    <row r="140" spans="2:15">
      <c r="B140" s="93" t="s">
        <v>921</v>
      </c>
      <c r="C140" s="95" t="s">
        <v>922</v>
      </c>
      <c r="D140" s="96" t="s">
        <v>118</v>
      </c>
      <c r="E140" s="96" t="s">
        <v>247</v>
      </c>
      <c r="F140" s="95" t="s">
        <v>923</v>
      </c>
      <c r="G140" s="96" t="s">
        <v>153</v>
      </c>
      <c r="H140" s="96" t="s">
        <v>131</v>
      </c>
      <c r="I140" s="98">
        <v>20864.002827000004</v>
      </c>
      <c r="J140" s="106">
        <v>169.8</v>
      </c>
      <c r="K140" s="98"/>
      <c r="L140" s="98">
        <v>35.427076795000005</v>
      </c>
      <c r="M140" s="99">
        <v>1.9286817536876656E-4</v>
      </c>
      <c r="N140" s="99">
        <f t="shared" si="3"/>
        <v>3.3660578939088536E-4</v>
      </c>
      <c r="O140" s="99">
        <f>L140/'סכום נכסי הקרן'!$C$42</f>
        <v>1.7788901616225252E-5</v>
      </c>
    </row>
    <row r="141" spans="2:15">
      <c r="B141" s="93" t="s">
        <v>924</v>
      </c>
      <c r="C141" s="95" t="s">
        <v>925</v>
      </c>
      <c r="D141" s="96" t="s">
        <v>118</v>
      </c>
      <c r="E141" s="96" t="s">
        <v>247</v>
      </c>
      <c r="F141" s="95" t="s">
        <v>926</v>
      </c>
      <c r="G141" s="96" t="s">
        <v>344</v>
      </c>
      <c r="H141" s="96" t="s">
        <v>131</v>
      </c>
      <c r="I141" s="98">
        <v>6997.2672570000004</v>
      </c>
      <c r="J141" s="106">
        <v>1067</v>
      </c>
      <c r="K141" s="98"/>
      <c r="L141" s="98">
        <v>74.660841686000012</v>
      </c>
      <c r="M141" s="99">
        <v>2.0440816695264802E-4</v>
      </c>
      <c r="N141" s="99">
        <f t="shared" si="3"/>
        <v>7.0938033351515052E-4</v>
      </c>
      <c r="O141" s="99">
        <f>L141/'סכום נכסי הקרן'!$C$42</f>
        <v>3.7489245161888986E-5</v>
      </c>
    </row>
    <row r="142" spans="2:15">
      <c r="B142" s="93" t="s">
        <v>927</v>
      </c>
      <c r="C142" s="95" t="s">
        <v>928</v>
      </c>
      <c r="D142" s="96" t="s">
        <v>118</v>
      </c>
      <c r="E142" s="96" t="s">
        <v>247</v>
      </c>
      <c r="F142" s="95" t="s">
        <v>929</v>
      </c>
      <c r="G142" s="96" t="s">
        <v>155</v>
      </c>
      <c r="H142" s="96" t="s">
        <v>131</v>
      </c>
      <c r="I142" s="98">
        <v>1735.9225180000003</v>
      </c>
      <c r="J142" s="106">
        <v>2004</v>
      </c>
      <c r="K142" s="98"/>
      <c r="L142" s="98">
        <v>34.787887265000002</v>
      </c>
      <c r="M142" s="99">
        <v>1.4683371591313758E-4</v>
      </c>
      <c r="N142" s="99">
        <f t="shared" si="3"/>
        <v>3.3053261271980287E-4</v>
      </c>
      <c r="O142" s="99">
        <f>L142/'סכום נכסי הקרן'!$C$42</f>
        <v>1.7467947117803412E-5</v>
      </c>
    </row>
    <row r="143" spans="2:15">
      <c r="B143" s="93" t="s">
        <v>930</v>
      </c>
      <c r="C143" s="95" t="s">
        <v>931</v>
      </c>
      <c r="D143" s="96" t="s">
        <v>118</v>
      </c>
      <c r="E143" s="96" t="s">
        <v>247</v>
      </c>
      <c r="F143" s="95" t="s">
        <v>495</v>
      </c>
      <c r="G143" s="96" t="s">
        <v>128</v>
      </c>
      <c r="H143" s="96" t="s">
        <v>131</v>
      </c>
      <c r="I143" s="98">
        <v>8242.1199940000024</v>
      </c>
      <c r="J143" s="106">
        <v>982</v>
      </c>
      <c r="K143" s="98"/>
      <c r="L143" s="98">
        <v>80.937618345000004</v>
      </c>
      <c r="M143" s="99">
        <v>1.2103737941705479E-4</v>
      </c>
      <c r="N143" s="99">
        <f t="shared" si="3"/>
        <v>7.6901831534353449E-4</v>
      </c>
      <c r="O143" s="99">
        <f>L143/'סכום נכסי הקרן'!$C$42</f>
        <v>4.0640985936327606E-5</v>
      </c>
    </row>
    <row r="144" spans="2:15">
      <c r="B144" s="93" t="s">
        <v>932</v>
      </c>
      <c r="C144" s="95" t="s">
        <v>933</v>
      </c>
      <c r="D144" s="96" t="s">
        <v>118</v>
      </c>
      <c r="E144" s="96" t="s">
        <v>247</v>
      </c>
      <c r="F144" s="95" t="s">
        <v>934</v>
      </c>
      <c r="G144" s="96" t="s">
        <v>344</v>
      </c>
      <c r="H144" s="96" t="s">
        <v>131</v>
      </c>
      <c r="I144" s="98">
        <v>4368.5638380000009</v>
      </c>
      <c r="J144" s="106">
        <v>619.70000000000005</v>
      </c>
      <c r="K144" s="98"/>
      <c r="L144" s="98">
        <v>27.071990095</v>
      </c>
      <c r="M144" s="99">
        <v>2.8778859635987834E-4</v>
      </c>
      <c r="N144" s="99">
        <f t="shared" si="3"/>
        <v>2.5722101343670013E-4</v>
      </c>
      <c r="O144" s="99">
        <f>L144/'סכום נכסי הקרן'!$C$42</f>
        <v>1.3593584679370086E-5</v>
      </c>
    </row>
    <row r="145" spans="2:15">
      <c r="B145" s="93" t="s">
        <v>935</v>
      </c>
      <c r="C145" s="95" t="s">
        <v>936</v>
      </c>
      <c r="D145" s="96" t="s">
        <v>118</v>
      </c>
      <c r="E145" s="96" t="s">
        <v>247</v>
      </c>
      <c r="F145" s="95" t="s">
        <v>937</v>
      </c>
      <c r="G145" s="96" t="s">
        <v>153</v>
      </c>
      <c r="H145" s="96" t="s">
        <v>131</v>
      </c>
      <c r="I145" s="98">
        <v>5254.6368680000014</v>
      </c>
      <c r="J145" s="106">
        <v>456.4</v>
      </c>
      <c r="K145" s="98"/>
      <c r="L145" s="98">
        <v>23.982162666000004</v>
      </c>
      <c r="M145" s="99">
        <v>2.1857534053521262E-4</v>
      </c>
      <c r="N145" s="99">
        <f t="shared" si="3"/>
        <v>2.2786341763960798E-4</v>
      </c>
      <c r="O145" s="99">
        <f>L145/'סכום נכסי הקרן'!$C$42</f>
        <v>1.2042098044905439E-5</v>
      </c>
    </row>
    <row r="146" spans="2:15">
      <c r="B146" s="93" t="s">
        <v>938</v>
      </c>
      <c r="C146" s="95" t="s">
        <v>939</v>
      </c>
      <c r="D146" s="96" t="s">
        <v>118</v>
      </c>
      <c r="E146" s="96" t="s">
        <v>247</v>
      </c>
      <c r="F146" s="95" t="s">
        <v>940</v>
      </c>
      <c r="G146" s="96" t="s">
        <v>763</v>
      </c>
      <c r="H146" s="96" t="s">
        <v>131</v>
      </c>
      <c r="I146" s="98">
        <v>21752.464563000005</v>
      </c>
      <c r="J146" s="106">
        <v>36.200000000000003</v>
      </c>
      <c r="K146" s="98"/>
      <c r="L146" s="98">
        <v>7.8743921770000016</v>
      </c>
      <c r="M146" s="99">
        <v>2.3915490849194321E-4</v>
      </c>
      <c r="N146" s="99">
        <f t="shared" si="3"/>
        <v>7.4817519098459312E-5</v>
      </c>
      <c r="O146" s="99">
        <f>L146/'סכום נכסי הקרן'!$C$42</f>
        <v>3.9539471047748574E-6</v>
      </c>
    </row>
    <row r="147" spans="2:15">
      <c r="B147" s="93" t="s">
        <v>941</v>
      </c>
      <c r="C147" s="95" t="s">
        <v>942</v>
      </c>
      <c r="D147" s="96" t="s">
        <v>118</v>
      </c>
      <c r="E147" s="96" t="s">
        <v>247</v>
      </c>
      <c r="F147" s="95" t="s">
        <v>943</v>
      </c>
      <c r="G147" s="96" t="s">
        <v>489</v>
      </c>
      <c r="H147" s="96" t="s">
        <v>131</v>
      </c>
      <c r="I147" s="98">
        <v>13068.583839000001</v>
      </c>
      <c r="J147" s="106">
        <v>90.8</v>
      </c>
      <c r="K147" s="98"/>
      <c r="L147" s="98">
        <v>11.866274116000001</v>
      </c>
      <c r="M147" s="99">
        <v>7.4741672133399036E-5</v>
      </c>
      <c r="N147" s="99">
        <f t="shared" ref="N147:N178" si="4">IFERROR(L147/$L$11,0)</f>
        <v>1.1274586918524814E-4</v>
      </c>
      <c r="O147" s="99">
        <f>L147/'סכום נכסי הקרן'!$C$42</f>
        <v>5.9583799143844744E-6</v>
      </c>
    </row>
    <row r="148" spans="2:15">
      <c r="B148" s="93" t="s">
        <v>944</v>
      </c>
      <c r="C148" s="95" t="s">
        <v>945</v>
      </c>
      <c r="D148" s="96" t="s">
        <v>118</v>
      </c>
      <c r="E148" s="96" t="s">
        <v>247</v>
      </c>
      <c r="F148" s="95" t="s">
        <v>946</v>
      </c>
      <c r="G148" s="96" t="s">
        <v>671</v>
      </c>
      <c r="H148" s="96" t="s">
        <v>131</v>
      </c>
      <c r="I148" s="98">
        <v>3030.4643290000004</v>
      </c>
      <c r="J148" s="106">
        <v>1900</v>
      </c>
      <c r="K148" s="98"/>
      <c r="L148" s="98">
        <v>57.578822252000016</v>
      </c>
      <c r="M148" s="99">
        <v>2.1289863580282737E-4</v>
      </c>
      <c r="N148" s="99">
        <f t="shared" si="4"/>
        <v>5.4707773459500687E-4</v>
      </c>
      <c r="O148" s="99">
        <f>L148/'סכום נכסי הקרן'!$C$42</f>
        <v>2.8911897251525677E-5</v>
      </c>
    </row>
    <row r="149" spans="2:15">
      <c r="B149" s="93" t="s">
        <v>947</v>
      </c>
      <c r="C149" s="95" t="s">
        <v>948</v>
      </c>
      <c r="D149" s="96" t="s">
        <v>118</v>
      </c>
      <c r="E149" s="96" t="s">
        <v>247</v>
      </c>
      <c r="F149" s="95" t="s">
        <v>949</v>
      </c>
      <c r="G149" s="96" t="s">
        <v>950</v>
      </c>
      <c r="H149" s="96" t="s">
        <v>131</v>
      </c>
      <c r="I149" s="98">
        <v>18562.370539000003</v>
      </c>
      <c r="J149" s="106">
        <v>764.7</v>
      </c>
      <c r="K149" s="98"/>
      <c r="L149" s="98">
        <v>141.94644752100004</v>
      </c>
      <c r="M149" s="99">
        <v>1.972635781678786E-4</v>
      </c>
      <c r="N149" s="99">
        <f t="shared" si="4"/>
        <v>1.348685817221632E-3</v>
      </c>
      <c r="O149" s="99">
        <f>L149/'סכום נכסי הקרן'!$C$42</f>
        <v>7.1275183225959142E-5</v>
      </c>
    </row>
    <row r="150" spans="2:15">
      <c r="B150" s="93" t="s">
        <v>951</v>
      </c>
      <c r="C150" s="95" t="s">
        <v>952</v>
      </c>
      <c r="D150" s="96" t="s">
        <v>118</v>
      </c>
      <c r="E150" s="96" t="s">
        <v>247</v>
      </c>
      <c r="F150" s="95" t="s">
        <v>953</v>
      </c>
      <c r="G150" s="96" t="s">
        <v>540</v>
      </c>
      <c r="H150" s="96" t="s">
        <v>131</v>
      </c>
      <c r="I150" s="98">
        <v>2619.6774180000007</v>
      </c>
      <c r="J150" s="106">
        <v>245.7</v>
      </c>
      <c r="K150" s="98"/>
      <c r="L150" s="98">
        <v>6.4365474270000007</v>
      </c>
      <c r="M150" s="99">
        <v>3.5606247882730446E-5</v>
      </c>
      <c r="N150" s="99">
        <f t="shared" si="4"/>
        <v>6.1156023121924279E-5</v>
      </c>
      <c r="O150" s="99">
        <f>L150/'סכום נכסי הקרן'!$C$42</f>
        <v>3.2319660351776646E-6</v>
      </c>
    </row>
    <row r="151" spans="2:15">
      <c r="B151" s="93" t="s">
        <v>954</v>
      </c>
      <c r="C151" s="95" t="s">
        <v>955</v>
      </c>
      <c r="D151" s="96" t="s">
        <v>118</v>
      </c>
      <c r="E151" s="96" t="s">
        <v>247</v>
      </c>
      <c r="F151" s="95" t="s">
        <v>956</v>
      </c>
      <c r="G151" s="96" t="s">
        <v>466</v>
      </c>
      <c r="H151" s="96" t="s">
        <v>131</v>
      </c>
      <c r="I151" s="98">
        <v>5918.0612700000011</v>
      </c>
      <c r="J151" s="106">
        <v>531.6</v>
      </c>
      <c r="K151" s="98"/>
      <c r="L151" s="98">
        <v>31.460413725000006</v>
      </c>
      <c r="M151" s="99">
        <v>8.1371923437870161E-5</v>
      </c>
      <c r="N151" s="99">
        <f t="shared" si="4"/>
        <v>2.9891705312706053E-4</v>
      </c>
      <c r="O151" s="99">
        <f>L151/'סכום נכסי הקרן'!$C$42</f>
        <v>1.5797131888644938E-5</v>
      </c>
    </row>
    <row r="152" spans="2:15">
      <c r="B152" s="93" t="s">
        <v>957</v>
      </c>
      <c r="C152" s="95" t="s">
        <v>958</v>
      </c>
      <c r="D152" s="96" t="s">
        <v>118</v>
      </c>
      <c r="E152" s="96" t="s">
        <v>247</v>
      </c>
      <c r="F152" s="95" t="s">
        <v>959</v>
      </c>
      <c r="G152" s="96" t="s">
        <v>489</v>
      </c>
      <c r="H152" s="96" t="s">
        <v>131</v>
      </c>
      <c r="I152" s="98">
        <v>8690.4186430000009</v>
      </c>
      <c r="J152" s="106">
        <v>206</v>
      </c>
      <c r="K152" s="98"/>
      <c r="L152" s="98">
        <v>17.902262405000002</v>
      </c>
      <c r="M152" s="99">
        <v>6.9592455008563156E-5</v>
      </c>
      <c r="N152" s="99">
        <f t="shared" si="4"/>
        <v>1.7009603145039262E-4</v>
      </c>
      <c r="O152" s="99">
        <f>L152/'סכום נכסי הקרן'!$C$42</f>
        <v>8.9892142801728188E-6</v>
      </c>
    </row>
    <row r="153" spans="2:15">
      <c r="B153" s="93" t="s">
        <v>960</v>
      </c>
      <c r="C153" s="95" t="s">
        <v>961</v>
      </c>
      <c r="D153" s="96" t="s">
        <v>118</v>
      </c>
      <c r="E153" s="96" t="s">
        <v>247</v>
      </c>
      <c r="F153" s="95" t="s">
        <v>962</v>
      </c>
      <c r="G153" s="96" t="s">
        <v>451</v>
      </c>
      <c r="H153" s="96" t="s">
        <v>131</v>
      </c>
      <c r="I153" s="98">
        <v>2084.8235810000006</v>
      </c>
      <c r="J153" s="106">
        <v>7412</v>
      </c>
      <c r="K153" s="98"/>
      <c r="L153" s="98">
        <v>154.52712385100003</v>
      </c>
      <c r="M153" s="99">
        <v>3.5149403185125746E-5</v>
      </c>
      <c r="N153" s="99">
        <f t="shared" si="4"/>
        <v>1.46821948666987E-3</v>
      </c>
      <c r="O153" s="99">
        <f>L153/'סכום נכסי הקרן'!$C$42</f>
        <v>7.7592283979005999E-5</v>
      </c>
    </row>
    <row r="154" spans="2:15">
      <c r="B154" s="93" t="s">
        <v>963</v>
      </c>
      <c r="C154" s="95" t="s">
        <v>964</v>
      </c>
      <c r="D154" s="96" t="s">
        <v>118</v>
      </c>
      <c r="E154" s="96" t="s">
        <v>247</v>
      </c>
      <c r="F154" s="95" t="s">
        <v>965</v>
      </c>
      <c r="G154" s="96" t="s">
        <v>127</v>
      </c>
      <c r="H154" s="96" t="s">
        <v>131</v>
      </c>
      <c r="I154" s="98">
        <v>3032.9771250000003</v>
      </c>
      <c r="J154" s="106">
        <v>1352</v>
      </c>
      <c r="K154" s="98"/>
      <c r="L154" s="98">
        <v>41.005850717000008</v>
      </c>
      <c r="M154" s="99">
        <v>2.6317244189771584E-4</v>
      </c>
      <c r="N154" s="99">
        <f t="shared" si="4"/>
        <v>3.8961178846651684E-4</v>
      </c>
      <c r="O154" s="99">
        <f>L154/'סכום נכסי הקרן'!$C$42</f>
        <v>2.0590156176737776E-5</v>
      </c>
    </row>
    <row r="155" spans="2:15">
      <c r="B155" s="93" t="s">
        <v>966</v>
      </c>
      <c r="C155" s="95" t="s">
        <v>967</v>
      </c>
      <c r="D155" s="96" t="s">
        <v>118</v>
      </c>
      <c r="E155" s="96" t="s">
        <v>247</v>
      </c>
      <c r="F155" s="95" t="s">
        <v>968</v>
      </c>
      <c r="G155" s="96" t="s">
        <v>428</v>
      </c>
      <c r="H155" s="96" t="s">
        <v>131</v>
      </c>
      <c r="I155" s="98">
        <v>1272.2446330000002</v>
      </c>
      <c r="J155" s="106">
        <v>28700</v>
      </c>
      <c r="K155" s="98"/>
      <c r="L155" s="98">
        <v>365.13420978600004</v>
      </c>
      <c r="M155" s="99">
        <v>3.4854183916900816E-4</v>
      </c>
      <c r="N155" s="99">
        <f t="shared" si="4"/>
        <v>3.4692754818534742E-3</v>
      </c>
      <c r="O155" s="99">
        <f>L155/'סכום נכסי הקרן'!$C$42</f>
        <v>1.8334384663422259E-4</v>
      </c>
    </row>
    <row r="156" spans="2:15">
      <c r="B156" s="93" t="s">
        <v>969</v>
      </c>
      <c r="C156" s="95" t="s">
        <v>970</v>
      </c>
      <c r="D156" s="96" t="s">
        <v>118</v>
      </c>
      <c r="E156" s="96" t="s">
        <v>247</v>
      </c>
      <c r="F156" s="95" t="s">
        <v>971</v>
      </c>
      <c r="G156" s="96" t="s">
        <v>763</v>
      </c>
      <c r="H156" s="96" t="s">
        <v>131</v>
      </c>
      <c r="I156" s="98">
        <v>3699.3925800000002</v>
      </c>
      <c r="J156" s="106">
        <v>619.29999999999995</v>
      </c>
      <c r="K156" s="98"/>
      <c r="L156" s="98">
        <v>22.910338248000002</v>
      </c>
      <c r="M156" s="99">
        <v>1.6913408651202561E-4</v>
      </c>
      <c r="N156" s="99">
        <f t="shared" si="4"/>
        <v>2.1767961652056572E-4</v>
      </c>
      <c r="O156" s="99">
        <f>L156/'סכום נכסי הקרן'!$C$42</f>
        <v>1.15039057680772E-5</v>
      </c>
    </row>
    <row r="157" spans="2:15">
      <c r="B157" s="93" t="s">
        <v>972</v>
      </c>
      <c r="C157" s="95" t="s">
        <v>973</v>
      </c>
      <c r="D157" s="96" t="s">
        <v>118</v>
      </c>
      <c r="E157" s="96" t="s">
        <v>247</v>
      </c>
      <c r="F157" s="95" t="s">
        <v>974</v>
      </c>
      <c r="G157" s="96" t="s">
        <v>671</v>
      </c>
      <c r="H157" s="96" t="s">
        <v>131</v>
      </c>
      <c r="I157" s="98">
        <v>127.80139800000001</v>
      </c>
      <c r="J157" s="106">
        <v>12670</v>
      </c>
      <c r="K157" s="98"/>
      <c r="L157" s="98">
        <v>16.192437124000005</v>
      </c>
      <c r="M157" s="99">
        <v>3.8438545318489041E-5</v>
      </c>
      <c r="N157" s="99">
        <f t="shared" si="4"/>
        <v>1.5385034762607197E-4</v>
      </c>
      <c r="O157" s="99">
        <f>L157/'סכום נכסי הקרן'!$C$42</f>
        <v>8.13066436704715E-6</v>
      </c>
    </row>
    <row r="158" spans="2:15">
      <c r="B158" s="93" t="s">
        <v>975</v>
      </c>
      <c r="C158" s="95" t="s">
        <v>976</v>
      </c>
      <c r="D158" s="96" t="s">
        <v>118</v>
      </c>
      <c r="E158" s="96" t="s">
        <v>247</v>
      </c>
      <c r="F158" s="95" t="s">
        <v>977</v>
      </c>
      <c r="G158" s="96" t="s">
        <v>126</v>
      </c>
      <c r="H158" s="96" t="s">
        <v>131</v>
      </c>
      <c r="I158" s="98">
        <v>8218.9671230000022</v>
      </c>
      <c r="J158" s="106">
        <v>839.3</v>
      </c>
      <c r="K158" s="98"/>
      <c r="L158" s="98">
        <v>68.981791061000024</v>
      </c>
      <c r="M158" s="99">
        <v>2.074443444334969E-4</v>
      </c>
      <c r="N158" s="99">
        <f t="shared" si="4"/>
        <v>6.5542156831190025E-4</v>
      </c>
      <c r="O158" s="99">
        <f>L158/'סכום נכסי הקרן'!$C$42</f>
        <v>3.4637638933515512E-5</v>
      </c>
    </row>
    <row r="159" spans="2:15">
      <c r="B159" s="93" t="s">
        <v>980</v>
      </c>
      <c r="C159" s="95" t="s">
        <v>981</v>
      </c>
      <c r="D159" s="96" t="s">
        <v>118</v>
      </c>
      <c r="E159" s="96" t="s">
        <v>247</v>
      </c>
      <c r="F159" s="95" t="s">
        <v>982</v>
      </c>
      <c r="G159" s="96" t="s">
        <v>403</v>
      </c>
      <c r="H159" s="96" t="s">
        <v>131</v>
      </c>
      <c r="I159" s="98">
        <v>4086.2208190000006</v>
      </c>
      <c r="J159" s="106">
        <v>8907</v>
      </c>
      <c r="K159" s="98"/>
      <c r="L159" s="98">
        <v>363.95968834300004</v>
      </c>
      <c r="M159" s="99">
        <v>1.6344883276000002E-4</v>
      </c>
      <c r="N159" s="99">
        <f t="shared" si="4"/>
        <v>3.4581159182302812E-3</v>
      </c>
      <c r="O159" s="99">
        <f>L159/'סכום נכסי הקרן'!$C$42</f>
        <v>1.8275408737983718E-4</v>
      </c>
    </row>
    <row r="160" spans="2:15">
      <c r="B160" s="93" t="s">
        <v>983</v>
      </c>
      <c r="C160" s="95" t="s">
        <v>984</v>
      </c>
      <c r="D160" s="96" t="s">
        <v>118</v>
      </c>
      <c r="E160" s="96" t="s">
        <v>247</v>
      </c>
      <c r="F160" s="95" t="s">
        <v>985</v>
      </c>
      <c r="G160" s="96" t="s">
        <v>489</v>
      </c>
      <c r="H160" s="96" t="s">
        <v>131</v>
      </c>
      <c r="I160" s="98">
        <v>11559.831428</v>
      </c>
      <c r="J160" s="106">
        <v>761.9</v>
      </c>
      <c r="K160" s="98"/>
      <c r="L160" s="98">
        <v>88.074355649000026</v>
      </c>
      <c r="M160" s="99">
        <v>8.3142167772034883E-5</v>
      </c>
      <c r="N160" s="99">
        <f t="shared" si="4"/>
        <v>8.3682710204612096E-4</v>
      </c>
      <c r="O160" s="99">
        <f>L160/'סכום נכסי הקרן'!$C$42</f>
        <v>4.4224536408084816E-5</v>
      </c>
    </row>
    <row r="161" spans="2:15">
      <c r="B161" s="93" t="s">
        <v>986</v>
      </c>
      <c r="C161" s="95" t="s">
        <v>987</v>
      </c>
      <c r="D161" s="96" t="s">
        <v>118</v>
      </c>
      <c r="E161" s="96" t="s">
        <v>247</v>
      </c>
      <c r="F161" s="95" t="s">
        <v>988</v>
      </c>
      <c r="G161" s="96" t="s">
        <v>153</v>
      </c>
      <c r="H161" s="96" t="s">
        <v>131</v>
      </c>
      <c r="I161" s="98">
        <v>1706.2188000000003</v>
      </c>
      <c r="J161" s="106">
        <v>642.70000000000005</v>
      </c>
      <c r="K161" s="98"/>
      <c r="L161" s="98">
        <v>10.965868228000001</v>
      </c>
      <c r="M161" s="99">
        <v>2.25081584909384E-4</v>
      </c>
      <c r="N161" s="99">
        <f t="shared" si="4"/>
        <v>1.0419077906431508E-4</v>
      </c>
      <c r="O161" s="99">
        <f>L161/'סכום נכסי הקרן'!$C$42</f>
        <v>5.5062615573157776E-6</v>
      </c>
    </row>
    <row r="162" spans="2:15">
      <c r="B162" s="93" t="s">
        <v>989</v>
      </c>
      <c r="C162" s="95" t="s">
        <v>990</v>
      </c>
      <c r="D162" s="96" t="s">
        <v>118</v>
      </c>
      <c r="E162" s="96" t="s">
        <v>247</v>
      </c>
      <c r="F162" s="95" t="s">
        <v>991</v>
      </c>
      <c r="G162" s="96" t="s">
        <v>466</v>
      </c>
      <c r="H162" s="96" t="s">
        <v>131</v>
      </c>
      <c r="I162" s="98">
        <v>5588.7015830000009</v>
      </c>
      <c r="J162" s="106">
        <v>510.4</v>
      </c>
      <c r="K162" s="98"/>
      <c r="L162" s="98">
        <v>28.524732875000002</v>
      </c>
      <c r="M162" s="99">
        <v>9.5658155859778857E-5</v>
      </c>
      <c r="N162" s="99">
        <f t="shared" si="4"/>
        <v>2.7102406111894142E-4</v>
      </c>
      <c r="O162" s="99">
        <f>L162/'סכום נכסי הקרן'!$C$42</f>
        <v>1.4323046456209346E-5</v>
      </c>
    </row>
    <row r="163" spans="2:15">
      <c r="B163" s="93" t="s">
        <v>992</v>
      </c>
      <c r="C163" s="95" t="s">
        <v>993</v>
      </c>
      <c r="D163" s="96" t="s">
        <v>118</v>
      </c>
      <c r="E163" s="96" t="s">
        <v>247</v>
      </c>
      <c r="F163" s="95" t="s">
        <v>994</v>
      </c>
      <c r="G163" s="96" t="s">
        <v>155</v>
      </c>
      <c r="H163" s="96" t="s">
        <v>131</v>
      </c>
      <c r="I163" s="98">
        <v>34106.297837000013</v>
      </c>
      <c r="J163" s="106">
        <v>26.7</v>
      </c>
      <c r="K163" s="98"/>
      <c r="L163" s="98">
        <v>9.1063815250000033</v>
      </c>
      <c r="M163" s="99">
        <v>2.484280636810565E-4</v>
      </c>
      <c r="N163" s="99">
        <f t="shared" si="4"/>
        <v>8.652310659031894E-5</v>
      </c>
      <c r="O163" s="99">
        <f>L163/'סכום נכסי הקרן'!$C$42</f>
        <v>4.5725625618340362E-6</v>
      </c>
    </row>
    <row r="164" spans="2:15">
      <c r="B164" s="93" t="s">
        <v>995</v>
      </c>
      <c r="C164" s="95" t="s">
        <v>996</v>
      </c>
      <c r="D164" s="96" t="s">
        <v>118</v>
      </c>
      <c r="E164" s="96" t="s">
        <v>247</v>
      </c>
      <c r="F164" s="95" t="s">
        <v>997</v>
      </c>
      <c r="G164" s="96" t="s">
        <v>849</v>
      </c>
      <c r="H164" s="96" t="s">
        <v>131</v>
      </c>
      <c r="I164" s="98">
        <v>353.39839800000004</v>
      </c>
      <c r="J164" s="106">
        <v>927</v>
      </c>
      <c r="K164" s="98"/>
      <c r="L164" s="98">
        <v>3.2760031480000005</v>
      </c>
      <c r="M164" s="99">
        <v>1.8951510083975843E-5</v>
      </c>
      <c r="N164" s="99">
        <f t="shared" si="4"/>
        <v>3.1126520318357112E-5</v>
      </c>
      <c r="O164" s="99">
        <f>L164/'סכום נכסי הקרן'!$C$42</f>
        <v>1.6449705413583846E-6</v>
      </c>
    </row>
    <row r="165" spans="2:15">
      <c r="B165" s="93" t="s">
        <v>998</v>
      </c>
      <c r="C165" s="95" t="s">
        <v>999</v>
      </c>
      <c r="D165" s="96" t="s">
        <v>118</v>
      </c>
      <c r="E165" s="96" t="s">
        <v>247</v>
      </c>
      <c r="F165" s="95" t="s">
        <v>1000</v>
      </c>
      <c r="G165" s="96" t="s">
        <v>344</v>
      </c>
      <c r="H165" s="96" t="s">
        <v>131</v>
      </c>
      <c r="I165" s="98">
        <v>33323.993932000005</v>
      </c>
      <c r="J165" s="106">
        <v>933</v>
      </c>
      <c r="K165" s="98"/>
      <c r="L165" s="98">
        <v>310.91286337899999</v>
      </c>
      <c r="M165" s="99">
        <v>3.1223629403148376E-4</v>
      </c>
      <c r="N165" s="99">
        <f t="shared" si="4"/>
        <v>2.9540983698728217E-3</v>
      </c>
      <c r="O165" s="99">
        <f>L165/'סכום נכסי הקרן'!$C$42</f>
        <v>1.5611782958757981E-4</v>
      </c>
    </row>
    <row r="166" spans="2:15">
      <c r="B166" s="93" t="s">
        <v>1001</v>
      </c>
      <c r="C166" s="95" t="s">
        <v>1002</v>
      </c>
      <c r="D166" s="96" t="s">
        <v>118</v>
      </c>
      <c r="E166" s="96" t="s">
        <v>247</v>
      </c>
      <c r="F166" s="95" t="s">
        <v>1003</v>
      </c>
      <c r="G166" s="96" t="s">
        <v>153</v>
      </c>
      <c r="H166" s="96" t="s">
        <v>131</v>
      </c>
      <c r="I166" s="98">
        <v>13908.529503000002</v>
      </c>
      <c r="J166" s="106">
        <v>384.2</v>
      </c>
      <c r="K166" s="98"/>
      <c r="L166" s="98">
        <v>53.436570346000011</v>
      </c>
      <c r="M166" s="99">
        <v>1.8183797625488825E-4</v>
      </c>
      <c r="N166" s="99">
        <f t="shared" si="4"/>
        <v>5.0772066370984102E-4</v>
      </c>
      <c r="O166" s="99">
        <f>L166/'סכום נכסי הקרן'!$C$42</f>
        <v>2.6831959579788239E-5</v>
      </c>
    </row>
    <row r="167" spans="2:15">
      <c r="B167" s="93" t="s">
        <v>1004</v>
      </c>
      <c r="C167" s="95" t="s">
        <v>1005</v>
      </c>
      <c r="D167" s="96" t="s">
        <v>118</v>
      </c>
      <c r="E167" s="96" t="s">
        <v>247</v>
      </c>
      <c r="F167" s="95" t="s">
        <v>1006</v>
      </c>
      <c r="G167" s="96" t="s">
        <v>428</v>
      </c>
      <c r="H167" s="96" t="s">
        <v>131</v>
      </c>
      <c r="I167" s="98">
        <v>39.535235000000007</v>
      </c>
      <c r="J167" s="106">
        <v>158.5</v>
      </c>
      <c r="K167" s="98"/>
      <c r="L167" s="98">
        <v>6.2663366999999998E-2</v>
      </c>
      <c r="M167" s="99">
        <v>5.7668501224472901E-6</v>
      </c>
      <c r="N167" s="99">
        <f t="shared" si="4"/>
        <v>5.9538787907848747E-7</v>
      </c>
      <c r="O167" s="99">
        <f>L167/'סכום נכסי הקרן'!$C$42</f>
        <v>3.1464985862501108E-8</v>
      </c>
    </row>
    <row r="168" spans="2:15">
      <c r="B168" s="93" t="s">
        <v>1007</v>
      </c>
      <c r="C168" s="95" t="s">
        <v>1008</v>
      </c>
      <c r="D168" s="96" t="s">
        <v>118</v>
      </c>
      <c r="E168" s="96" t="s">
        <v>247</v>
      </c>
      <c r="F168" s="95" t="s">
        <v>1009</v>
      </c>
      <c r="G168" s="96" t="s">
        <v>1010</v>
      </c>
      <c r="H168" s="96" t="s">
        <v>131</v>
      </c>
      <c r="I168" s="98">
        <v>4200.9174999999996</v>
      </c>
      <c r="J168" s="106">
        <v>635.5</v>
      </c>
      <c r="K168" s="98"/>
      <c r="L168" s="98">
        <v>26.696830713000004</v>
      </c>
      <c r="M168" s="99">
        <v>8.407214608483675E-5</v>
      </c>
      <c r="N168" s="99">
        <f t="shared" si="4"/>
        <v>2.5365648507732591E-4</v>
      </c>
      <c r="O168" s="99">
        <f>L168/'סכום נכסי הקרן'!$C$42</f>
        <v>1.3405206920306891E-5</v>
      </c>
    </row>
    <row r="169" spans="2:15">
      <c r="B169" s="93" t="s">
        <v>1011</v>
      </c>
      <c r="C169" s="95" t="s">
        <v>1012</v>
      </c>
      <c r="D169" s="96" t="s">
        <v>118</v>
      </c>
      <c r="E169" s="96" t="s">
        <v>247</v>
      </c>
      <c r="F169" s="95" t="s">
        <v>1013</v>
      </c>
      <c r="G169" s="96" t="s">
        <v>344</v>
      </c>
      <c r="H169" s="96" t="s">
        <v>131</v>
      </c>
      <c r="I169" s="98">
        <v>1908.6564900000001</v>
      </c>
      <c r="J169" s="106">
        <v>553.5</v>
      </c>
      <c r="K169" s="98"/>
      <c r="L169" s="98">
        <v>10.564413687000002</v>
      </c>
      <c r="M169" s="99">
        <v>1.2716854156871073E-4</v>
      </c>
      <c r="N169" s="99">
        <f t="shared" si="4"/>
        <v>1.003764106517078E-4</v>
      </c>
      <c r="O169" s="99">
        <f>L169/'סכום נכסי הקרן'!$C$42</f>
        <v>5.3046802816559196E-6</v>
      </c>
    </row>
    <row r="170" spans="2:15">
      <c r="B170" s="93" t="s">
        <v>1014</v>
      </c>
      <c r="C170" s="95" t="s">
        <v>1015</v>
      </c>
      <c r="D170" s="96" t="s">
        <v>118</v>
      </c>
      <c r="E170" s="96" t="s">
        <v>247</v>
      </c>
      <c r="F170" s="95" t="s">
        <v>1016</v>
      </c>
      <c r="G170" s="96" t="s">
        <v>344</v>
      </c>
      <c r="H170" s="96" t="s">
        <v>131</v>
      </c>
      <c r="I170" s="98">
        <v>4187.5185120000006</v>
      </c>
      <c r="J170" s="106">
        <v>2450</v>
      </c>
      <c r="K170" s="98"/>
      <c r="L170" s="98">
        <v>102.594203546</v>
      </c>
      <c r="M170" s="99">
        <v>1.627770355523299E-4</v>
      </c>
      <c r="N170" s="99">
        <f t="shared" si="4"/>
        <v>9.7478555940027267E-4</v>
      </c>
      <c r="O170" s="99">
        <f>L170/'סכום נכסי הקרן'!$C$42</f>
        <v>5.1515348100421274E-5</v>
      </c>
    </row>
    <row r="171" spans="2:15">
      <c r="B171" s="93" t="s">
        <v>1017</v>
      </c>
      <c r="C171" s="95" t="s">
        <v>1018</v>
      </c>
      <c r="D171" s="96" t="s">
        <v>118</v>
      </c>
      <c r="E171" s="96" t="s">
        <v>247</v>
      </c>
      <c r="F171" s="95" t="s">
        <v>1019</v>
      </c>
      <c r="G171" s="96" t="s">
        <v>413</v>
      </c>
      <c r="H171" s="96" t="s">
        <v>131</v>
      </c>
      <c r="I171" s="98">
        <v>58096.478696000006</v>
      </c>
      <c r="J171" s="106">
        <v>182.7</v>
      </c>
      <c r="K171" s="98"/>
      <c r="L171" s="98">
        <v>106.14226659100002</v>
      </c>
      <c r="M171" s="99">
        <v>2.5397578022350926E-4</v>
      </c>
      <c r="N171" s="99">
        <f t="shared" si="4"/>
        <v>1.0084970216522025E-3</v>
      </c>
      <c r="O171" s="99">
        <f>L171/'סכום נכסי הקרן'!$C$42</f>
        <v>5.3296927337141639E-5</v>
      </c>
    </row>
    <row r="172" spans="2:15">
      <c r="B172" s="93" t="s">
        <v>1020</v>
      </c>
      <c r="C172" s="95" t="s">
        <v>1021</v>
      </c>
      <c r="D172" s="96" t="s">
        <v>118</v>
      </c>
      <c r="E172" s="96" t="s">
        <v>247</v>
      </c>
      <c r="F172" s="95" t="s">
        <v>1022</v>
      </c>
      <c r="G172" s="96" t="s">
        <v>540</v>
      </c>
      <c r="H172" s="96" t="s">
        <v>131</v>
      </c>
      <c r="I172" s="98">
        <v>23266.620000000006</v>
      </c>
      <c r="J172" s="106">
        <v>452.9</v>
      </c>
      <c r="K172" s="98"/>
      <c r="L172" s="98">
        <v>105.37452198000003</v>
      </c>
      <c r="M172" s="99">
        <v>8.092455914576887E-5</v>
      </c>
      <c r="N172" s="99">
        <f t="shared" si="4"/>
        <v>1.0012023955013728E-3</v>
      </c>
      <c r="O172" s="99">
        <f>L172/'סכום נכסי הקרן'!$C$42</f>
        <v>5.2911421825905283E-5</v>
      </c>
    </row>
    <row r="173" spans="2:15">
      <c r="B173" s="93" t="s">
        <v>1023</v>
      </c>
      <c r="C173" s="95" t="s">
        <v>1024</v>
      </c>
      <c r="D173" s="96" t="s">
        <v>118</v>
      </c>
      <c r="E173" s="96" t="s">
        <v>247</v>
      </c>
      <c r="F173" s="95" t="s">
        <v>1025</v>
      </c>
      <c r="G173" s="96" t="s">
        <v>403</v>
      </c>
      <c r="H173" s="96" t="s">
        <v>131</v>
      </c>
      <c r="I173" s="98">
        <v>19549.131160000001</v>
      </c>
      <c r="J173" s="106">
        <v>636.5</v>
      </c>
      <c r="K173" s="98">
        <v>1.2819342750000002</v>
      </c>
      <c r="L173" s="98">
        <v>125.71215410900001</v>
      </c>
      <c r="M173" s="99">
        <v>1.2819297169256008E-4</v>
      </c>
      <c r="N173" s="99">
        <f t="shared" si="4"/>
        <v>1.1944377774872118E-3</v>
      </c>
      <c r="O173" s="99">
        <f>L173/'סכום נכסי הקרן'!$C$42</f>
        <v>6.3123501674977763E-5</v>
      </c>
    </row>
    <row r="174" spans="2:15">
      <c r="B174" s="93" t="s">
        <v>1026</v>
      </c>
      <c r="C174" s="95" t="s">
        <v>1027</v>
      </c>
      <c r="D174" s="96" t="s">
        <v>118</v>
      </c>
      <c r="E174" s="96" t="s">
        <v>247</v>
      </c>
      <c r="F174" s="95" t="s">
        <v>1028</v>
      </c>
      <c r="G174" s="96" t="s">
        <v>540</v>
      </c>
      <c r="H174" s="96" t="s">
        <v>131</v>
      </c>
      <c r="I174" s="98">
        <v>362.95151700000002</v>
      </c>
      <c r="J174" s="106">
        <v>18910</v>
      </c>
      <c r="K174" s="98"/>
      <c r="L174" s="98">
        <v>68.634131762999999</v>
      </c>
      <c r="M174" s="99">
        <v>1.605504905848667E-4</v>
      </c>
      <c r="N174" s="99">
        <f t="shared" si="4"/>
        <v>6.5211832844484763E-4</v>
      </c>
      <c r="O174" s="99">
        <f>L174/'סכום נכסי הקרן'!$C$42</f>
        <v>3.446306971675865E-5</v>
      </c>
    </row>
    <row r="175" spans="2:15">
      <c r="B175" s="93" t="s">
        <v>1029</v>
      </c>
      <c r="C175" s="95" t="s">
        <v>1030</v>
      </c>
      <c r="D175" s="96" t="s">
        <v>118</v>
      </c>
      <c r="E175" s="96" t="s">
        <v>247</v>
      </c>
      <c r="F175" s="95" t="s">
        <v>1031</v>
      </c>
      <c r="G175" s="96" t="s">
        <v>1032</v>
      </c>
      <c r="H175" s="96" t="s">
        <v>131</v>
      </c>
      <c r="I175" s="98">
        <v>1715.7193370000002</v>
      </c>
      <c r="J175" s="106">
        <v>1951</v>
      </c>
      <c r="K175" s="98"/>
      <c r="L175" s="98">
        <v>33.473684255000002</v>
      </c>
      <c r="M175" s="99">
        <v>3.8280253118487981E-5</v>
      </c>
      <c r="N175" s="99">
        <f t="shared" si="4"/>
        <v>3.1804588274880622E-4</v>
      </c>
      <c r="O175" s="99">
        <f>L175/'סכום נכסי הקרן'!$C$42</f>
        <v>1.6808049938481616E-5</v>
      </c>
    </row>
    <row r="176" spans="2:15">
      <c r="B176" s="93" t="s">
        <v>1033</v>
      </c>
      <c r="C176" s="95" t="s">
        <v>1034</v>
      </c>
      <c r="D176" s="96" t="s">
        <v>118</v>
      </c>
      <c r="E176" s="96" t="s">
        <v>247</v>
      </c>
      <c r="F176" s="95" t="s">
        <v>468</v>
      </c>
      <c r="G176" s="96" t="s">
        <v>403</v>
      </c>
      <c r="H176" s="96" t="s">
        <v>131</v>
      </c>
      <c r="I176" s="98">
        <v>2771.0289780000003</v>
      </c>
      <c r="J176" s="106">
        <v>6.5</v>
      </c>
      <c r="K176" s="98"/>
      <c r="L176" s="98">
        <v>0.18011688400000003</v>
      </c>
      <c r="M176" s="99">
        <v>1.1273570060640271E-4</v>
      </c>
      <c r="N176" s="99">
        <f t="shared" si="4"/>
        <v>1.7113572839293169E-6</v>
      </c>
      <c r="O176" s="99">
        <f>L176/'סכום נכסי הקרן'!$C$42</f>
        <v>9.0441600571155919E-8</v>
      </c>
    </row>
    <row r="177" spans="2:15">
      <c r="B177" s="93" t="s">
        <v>1035</v>
      </c>
      <c r="C177" s="95" t="s">
        <v>1036</v>
      </c>
      <c r="D177" s="96" t="s">
        <v>118</v>
      </c>
      <c r="E177" s="96" t="s">
        <v>247</v>
      </c>
      <c r="F177" s="95" t="s">
        <v>1037</v>
      </c>
      <c r="G177" s="96" t="s">
        <v>671</v>
      </c>
      <c r="H177" s="96" t="s">
        <v>131</v>
      </c>
      <c r="I177" s="98">
        <v>2206.290849</v>
      </c>
      <c r="J177" s="106">
        <v>8116</v>
      </c>
      <c r="K177" s="98"/>
      <c r="L177" s="98">
        <v>179.06256529200002</v>
      </c>
      <c r="M177" s="99">
        <v>1.7541521644862974E-4</v>
      </c>
      <c r="N177" s="99">
        <f t="shared" si="4"/>
        <v>1.7013398110503235E-3</v>
      </c>
      <c r="O177" s="99">
        <f>L177/'סכום נכסי הקרן'!$C$42</f>
        <v>8.9912198388828385E-5</v>
      </c>
    </row>
    <row r="178" spans="2:15">
      <c r="B178" s="93" t="s">
        <v>1038</v>
      </c>
      <c r="C178" s="95" t="s">
        <v>1039</v>
      </c>
      <c r="D178" s="96" t="s">
        <v>118</v>
      </c>
      <c r="E178" s="96" t="s">
        <v>247</v>
      </c>
      <c r="F178" s="95" t="s">
        <v>1040</v>
      </c>
      <c r="G178" s="96" t="s">
        <v>344</v>
      </c>
      <c r="H178" s="96" t="s">
        <v>131</v>
      </c>
      <c r="I178" s="98">
        <v>21404.623423000005</v>
      </c>
      <c r="J178" s="106">
        <v>415.6</v>
      </c>
      <c r="K178" s="98"/>
      <c r="L178" s="98">
        <v>88.957614943000024</v>
      </c>
      <c r="M178" s="99">
        <v>2.5064828850168897E-4</v>
      </c>
      <c r="N178" s="99">
        <f t="shared" si="4"/>
        <v>8.4521927602124462E-4</v>
      </c>
      <c r="O178" s="99">
        <f>L178/'סכום נכסי הקרן'!$C$42</f>
        <v>4.4668044992592131E-5</v>
      </c>
    </row>
    <row r="179" spans="2:15">
      <c r="B179" s="93" t="s">
        <v>1041</v>
      </c>
      <c r="C179" s="95" t="s">
        <v>1042</v>
      </c>
      <c r="D179" s="96" t="s">
        <v>118</v>
      </c>
      <c r="E179" s="96" t="s">
        <v>247</v>
      </c>
      <c r="F179" s="95" t="s">
        <v>577</v>
      </c>
      <c r="G179" s="96" t="s">
        <v>261</v>
      </c>
      <c r="H179" s="96" t="s">
        <v>131</v>
      </c>
      <c r="I179" s="98">
        <v>28695.498000000003</v>
      </c>
      <c r="J179" s="106">
        <v>566.6</v>
      </c>
      <c r="K179" s="98"/>
      <c r="L179" s="98">
        <v>162.58869166800005</v>
      </c>
      <c r="M179" s="99">
        <v>4.0359225330104467E-4</v>
      </c>
      <c r="N179" s="99">
        <f t="shared" ref="N179:N185" si="5">IFERROR(L179/$L$11,0)</f>
        <v>1.5448154309096846E-3</v>
      </c>
      <c r="O179" s="99">
        <f>L179/'סכום נכסי הקרן'!$C$42</f>
        <v>8.1640217078283921E-5</v>
      </c>
    </row>
    <row r="180" spans="2:15">
      <c r="B180" s="93" t="s">
        <v>1043</v>
      </c>
      <c r="C180" s="95" t="s">
        <v>1044</v>
      </c>
      <c r="D180" s="96" t="s">
        <v>118</v>
      </c>
      <c r="E180" s="96" t="s">
        <v>247</v>
      </c>
      <c r="F180" s="95" t="s">
        <v>1045</v>
      </c>
      <c r="G180" s="96" t="s">
        <v>155</v>
      </c>
      <c r="H180" s="96" t="s">
        <v>131</v>
      </c>
      <c r="I180" s="98">
        <v>4862.7235800000008</v>
      </c>
      <c r="J180" s="106">
        <v>71.8</v>
      </c>
      <c r="K180" s="98"/>
      <c r="L180" s="98">
        <v>3.4914355300000008</v>
      </c>
      <c r="M180" s="99">
        <v>1.2385053724338522E-4</v>
      </c>
      <c r="N180" s="99">
        <f t="shared" si="5"/>
        <v>3.3173423240183944E-5</v>
      </c>
      <c r="O180" s="99">
        <f>L180/'סכום נכסי הקרן'!$C$42</f>
        <v>1.7531450167892204E-6</v>
      </c>
    </row>
    <row r="181" spans="2:15">
      <c r="B181" s="93" t="s">
        <v>1046</v>
      </c>
      <c r="C181" s="95" t="s">
        <v>1047</v>
      </c>
      <c r="D181" s="96" t="s">
        <v>118</v>
      </c>
      <c r="E181" s="96" t="s">
        <v>247</v>
      </c>
      <c r="F181" s="95" t="s">
        <v>1048</v>
      </c>
      <c r="G181" s="96" t="s">
        <v>428</v>
      </c>
      <c r="H181" s="96" t="s">
        <v>131</v>
      </c>
      <c r="I181" s="98">
        <v>5930.9173710000005</v>
      </c>
      <c r="J181" s="106">
        <v>3471</v>
      </c>
      <c r="K181" s="98"/>
      <c r="L181" s="98">
        <v>205.862141941</v>
      </c>
      <c r="M181" s="99">
        <v>1.6617868789576914E-4</v>
      </c>
      <c r="N181" s="99">
        <f t="shared" si="5"/>
        <v>1.9559725233533423E-3</v>
      </c>
      <c r="O181" s="99">
        <f>L181/'סכום נכסי הקרן'!$C$42</f>
        <v>1.0336899684623971E-4</v>
      </c>
    </row>
    <row r="182" spans="2:15">
      <c r="B182" s="93" t="s">
        <v>1049</v>
      </c>
      <c r="C182" s="95" t="s">
        <v>1050</v>
      </c>
      <c r="D182" s="96" t="s">
        <v>118</v>
      </c>
      <c r="E182" s="96" t="s">
        <v>247</v>
      </c>
      <c r="F182" s="95" t="s">
        <v>1051</v>
      </c>
      <c r="G182" s="96" t="s">
        <v>344</v>
      </c>
      <c r="H182" s="96" t="s">
        <v>131</v>
      </c>
      <c r="I182" s="98">
        <v>1292.5900000000001</v>
      </c>
      <c r="J182" s="106">
        <v>6021</v>
      </c>
      <c r="K182" s="98"/>
      <c r="L182" s="98">
        <v>77.826843900000028</v>
      </c>
      <c r="M182" s="99">
        <v>1.5381018110854615E-4</v>
      </c>
      <c r="N182" s="99">
        <f t="shared" si="5"/>
        <v>7.3946169418240076E-4</v>
      </c>
      <c r="O182" s="99">
        <f>L182/'סכום נכסי הקרן'!$C$42</f>
        <v>3.907898123374988E-5</v>
      </c>
    </row>
    <row r="183" spans="2:15">
      <c r="B183" s="93" t="s">
        <v>1052</v>
      </c>
      <c r="C183" s="95" t="s">
        <v>1053</v>
      </c>
      <c r="D183" s="96" t="s">
        <v>118</v>
      </c>
      <c r="E183" s="96" t="s">
        <v>247</v>
      </c>
      <c r="F183" s="95" t="s">
        <v>1054</v>
      </c>
      <c r="G183" s="96" t="s">
        <v>344</v>
      </c>
      <c r="H183" s="96" t="s">
        <v>131</v>
      </c>
      <c r="I183" s="98">
        <v>5068.4832270000015</v>
      </c>
      <c r="J183" s="106">
        <v>1028</v>
      </c>
      <c r="K183" s="98"/>
      <c r="L183" s="98">
        <v>52.104007569000018</v>
      </c>
      <c r="M183" s="99">
        <v>3.0397451529443385E-4</v>
      </c>
      <c r="N183" s="99">
        <f t="shared" si="5"/>
        <v>4.9505949078664066E-4</v>
      </c>
      <c r="O183" s="99">
        <f>L183/'סכום נכסי הקרן'!$C$42</f>
        <v>2.6162843460649606E-5</v>
      </c>
    </row>
    <row r="184" spans="2:15">
      <c r="B184" s="93" t="s">
        <v>1055</v>
      </c>
      <c r="C184" s="95" t="s">
        <v>1056</v>
      </c>
      <c r="D184" s="96" t="s">
        <v>118</v>
      </c>
      <c r="E184" s="96" t="s">
        <v>247</v>
      </c>
      <c r="F184" s="95" t="s">
        <v>1057</v>
      </c>
      <c r="G184" s="96" t="s">
        <v>125</v>
      </c>
      <c r="H184" s="96" t="s">
        <v>131</v>
      </c>
      <c r="I184" s="98">
        <v>4111.7287910000005</v>
      </c>
      <c r="J184" s="106">
        <v>862.9</v>
      </c>
      <c r="K184" s="98"/>
      <c r="L184" s="98">
        <v>35.480107728000007</v>
      </c>
      <c r="M184" s="99">
        <v>2.0557616074196294E-4</v>
      </c>
      <c r="N184" s="99">
        <f t="shared" si="5"/>
        <v>3.371096559438017E-4</v>
      </c>
      <c r="O184" s="99">
        <f>L184/'סכום נכסי הקרן'!$C$42</f>
        <v>1.7815529894228896E-5</v>
      </c>
    </row>
    <row r="185" spans="2:15">
      <c r="B185" s="93" t="s">
        <v>1058</v>
      </c>
      <c r="C185" s="95" t="s">
        <v>1059</v>
      </c>
      <c r="D185" s="96" t="s">
        <v>118</v>
      </c>
      <c r="E185" s="96" t="s">
        <v>247</v>
      </c>
      <c r="F185" s="95" t="s">
        <v>584</v>
      </c>
      <c r="G185" s="96" t="s">
        <v>125</v>
      </c>
      <c r="H185" s="96" t="s">
        <v>131</v>
      </c>
      <c r="I185" s="98">
        <v>12513.669782000001</v>
      </c>
      <c r="J185" s="106">
        <v>1176</v>
      </c>
      <c r="K185" s="98"/>
      <c r="L185" s="98">
        <v>147.16075664100003</v>
      </c>
      <c r="M185" s="99">
        <v>1.4140446729224069E-4</v>
      </c>
      <c r="N185" s="99">
        <f t="shared" si="5"/>
        <v>1.3982289011069331E-3</v>
      </c>
      <c r="O185" s="99">
        <f>L185/'סכום נכסי הקרן'!$C$42</f>
        <v>7.3893430067746476E-5</v>
      </c>
    </row>
    <row r="186" spans="2:15">
      <c r="B186" s="100"/>
      <c r="C186" s="95"/>
      <c r="D186" s="95"/>
      <c r="E186" s="95"/>
      <c r="F186" s="95"/>
      <c r="G186" s="95"/>
      <c r="H186" s="95"/>
      <c r="I186" s="98"/>
      <c r="J186" s="106"/>
      <c r="K186" s="95"/>
      <c r="L186" s="95"/>
      <c r="M186" s="95"/>
      <c r="N186" s="99"/>
      <c r="O186" s="95"/>
    </row>
    <row r="187" spans="2:15">
      <c r="B187" s="86" t="s">
        <v>194</v>
      </c>
      <c r="C187" s="87"/>
      <c r="D187" s="88"/>
      <c r="E187" s="88"/>
      <c r="F187" s="87"/>
      <c r="G187" s="88"/>
      <c r="H187" s="88"/>
      <c r="I187" s="90"/>
      <c r="J187" s="108"/>
      <c r="K187" s="90">
        <v>2.7600904670000004</v>
      </c>
      <c r="L187" s="90">
        <f>L188+L217</f>
        <v>26285.331451767001</v>
      </c>
      <c r="M187" s="91"/>
      <c r="N187" s="91">
        <f t="shared" ref="N187:N215" si="6">IFERROR(L187/$L$11,0)</f>
        <v>0.2497466780542229</v>
      </c>
      <c r="O187" s="91">
        <f>L187/'סכום נכסי הקרן'!$C$42</f>
        <v>1.3198581916624499E-2</v>
      </c>
    </row>
    <row r="188" spans="2:15">
      <c r="B188" s="92" t="s">
        <v>63</v>
      </c>
      <c r="C188" s="87"/>
      <c r="D188" s="88"/>
      <c r="E188" s="88"/>
      <c r="F188" s="87"/>
      <c r="G188" s="88"/>
      <c r="H188" s="88"/>
      <c r="I188" s="90"/>
      <c r="J188" s="108"/>
      <c r="K188" s="90">
        <v>3.3478081E-2</v>
      </c>
      <c r="L188" s="90">
        <f>SUM(L189:L215)</f>
        <v>9403.1171827770031</v>
      </c>
      <c r="M188" s="91"/>
      <c r="N188" s="91">
        <f t="shared" si="6"/>
        <v>8.9342502074299363E-2</v>
      </c>
      <c r="O188" s="91">
        <f>L188/'סכום נכסי הקרן'!$C$42</f>
        <v>4.7215616297719793E-3</v>
      </c>
    </row>
    <row r="189" spans="2:15">
      <c r="B189" s="93" t="s">
        <v>1060</v>
      </c>
      <c r="C189" s="95" t="s">
        <v>1061</v>
      </c>
      <c r="D189" s="96" t="s">
        <v>1062</v>
      </c>
      <c r="E189" s="96" t="s">
        <v>588</v>
      </c>
      <c r="F189" s="95" t="s">
        <v>1063</v>
      </c>
      <c r="G189" s="96" t="s">
        <v>1064</v>
      </c>
      <c r="H189" s="96" t="s">
        <v>130</v>
      </c>
      <c r="I189" s="98">
        <v>3619.2520000000009</v>
      </c>
      <c r="J189" s="106">
        <v>289</v>
      </c>
      <c r="K189" s="98"/>
      <c r="L189" s="98">
        <v>38.700661636000007</v>
      </c>
      <c r="M189" s="99">
        <v>5.514997302502293E-5</v>
      </c>
      <c r="N189" s="99">
        <f t="shared" si="6"/>
        <v>3.6770933247797286E-4</v>
      </c>
      <c r="O189" s="99">
        <f>L189/'סכום נכסי הקרן'!$C$42</f>
        <v>1.9432657859673884E-5</v>
      </c>
    </row>
    <row r="190" spans="2:15">
      <c r="B190" s="93" t="s">
        <v>1065</v>
      </c>
      <c r="C190" s="95" t="s">
        <v>1066</v>
      </c>
      <c r="D190" s="96" t="s">
        <v>1062</v>
      </c>
      <c r="E190" s="96" t="s">
        <v>588</v>
      </c>
      <c r="F190" s="95" t="s">
        <v>819</v>
      </c>
      <c r="G190" s="96" t="s">
        <v>642</v>
      </c>
      <c r="H190" s="96" t="s">
        <v>130</v>
      </c>
      <c r="I190" s="98">
        <v>3960.4259600000009</v>
      </c>
      <c r="J190" s="106">
        <v>3563</v>
      </c>
      <c r="K190" s="98"/>
      <c r="L190" s="98">
        <v>522.10691474300006</v>
      </c>
      <c r="M190" s="99">
        <v>8.8852849123628245E-5</v>
      </c>
      <c r="N190" s="99">
        <f t="shared" si="6"/>
        <v>4.9607313411845159E-3</v>
      </c>
      <c r="O190" s="99">
        <f>L190/'סכום נכסי הקרן'!$C$42</f>
        <v>2.6216412359557009E-4</v>
      </c>
    </row>
    <row r="191" spans="2:15">
      <c r="B191" s="93" t="s">
        <v>1067</v>
      </c>
      <c r="C191" s="95" t="s">
        <v>1068</v>
      </c>
      <c r="D191" s="96" t="s">
        <v>1062</v>
      </c>
      <c r="E191" s="96" t="s">
        <v>588</v>
      </c>
      <c r="F191" s="95" t="s">
        <v>1069</v>
      </c>
      <c r="G191" s="96" t="s">
        <v>1070</v>
      </c>
      <c r="H191" s="96" t="s">
        <v>130</v>
      </c>
      <c r="I191" s="98">
        <v>426.62967000000003</v>
      </c>
      <c r="J191" s="106">
        <v>12562</v>
      </c>
      <c r="K191" s="98"/>
      <c r="L191" s="98">
        <v>198.29491092400002</v>
      </c>
      <c r="M191" s="99">
        <v>3.6466022641944746E-6</v>
      </c>
      <c r="N191" s="99">
        <f t="shared" si="6"/>
        <v>1.8840734563002014E-3</v>
      </c>
      <c r="O191" s="99">
        <f>L191/'סכום נכסי הקרן'!$C$42</f>
        <v>9.9569283738449248E-5</v>
      </c>
    </row>
    <row r="192" spans="2:15">
      <c r="B192" s="93" t="s">
        <v>1071</v>
      </c>
      <c r="C192" s="95" t="s">
        <v>1072</v>
      </c>
      <c r="D192" s="96" t="s">
        <v>1062</v>
      </c>
      <c r="E192" s="96" t="s">
        <v>588</v>
      </c>
      <c r="F192" s="95" t="s">
        <v>1073</v>
      </c>
      <c r="G192" s="96" t="s">
        <v>1070</v>
      </c>
      <c r="H192" s="96" t="s">
        <v>130</v>
      </c>
      <c r="I192" s="98">
        <v>268.85872000000001</v>
      </c>
      <c r="J192" s="106">
        <v>15633</v>
      </c>
      <c r="K192" s="98"/>
      <c r="L192" s="98">
        <v>155.51352968100002</v>
      </c>
      <c r="M192" s="99">
        <v>6.4374068030923264E-6</v>
      </c>
      <c r="N192" s="99">
        <f t="shared" si="6"/>
        <v>1.477591694119788E-3</v>
      </c>
      <c r="O192" s="99">
        <f>L192/'סכום נכסי הקרן'!$C$42</f>
        <v>7.8087585252805067E-5</v>
      </c>
    </row>
    <row r="193" spans="2:15">
      <c r="B193" s="93" t="s">
        <v>1074</v>
      </c>
      <c r="C193" s="95" t="s">
        <v>1075</v>
      </c>
      <c r="D193" s="96" t="s">
        <v>1062</v>
      </c>
      <c r="E193" s="96" t="s">
        <v>588</v>
      </c>
      <c r="F193" s="95" t="s">
        <v>579</v>
      </c>
      <c r="G193" s="96" t="s">
        <v>473</v>
      </c>
      <c r="H193" s="96" t="s">
        <v>130</v>
      </c>
      <c r="I193" s="98">
        <v>18.096260000000004</v>
      </c>
      <c r="J193" s="106">
        <v>20896</v>
      </c>
      <c r="K193" s="98">
        <v>3.3478081E-2</v>
      </c>
      <c r="L193" s="98">
        <v>14.024637692000002</v>
      </c>
      <c r="M193" s="99">
        <v>4.0805456018772413E-7</v>
      </c>
      <c r="N193" s="99">
        <f t="shared" si="6"/>
        <v>1.3325328162280356E-4</v>
      </c>
      <c r="O193" s="99">
        <f>L193/'סכום נכסי הקרן'!$C$42</f>
        <v>7.042153140374347E-6</v>
      </c>
    </row>
    <row r="194" spans="2:15">
      <c r="B194" s="93" t="s">
        <v>1078</v>
      </c>
      <c r="C194" s="95" t="s">
        <v>1079</v>
      </c>
      <c r="D194" s="96" t="s">
        <v>1080</v>
      </c>
      <c r="E194" s="96" t="s">
        <v>588</v>
      </c>
      <c r="F194" s="95" t="s">
        <v>1081</v>
      </c>
      <c r="G194" s="96" t="s">
        <v>1082</v>
      </c>
      <c r="H194" s="96" t="s">
        <v>130</v>
      </c>
      <c r="I194" s="98">
        <v>516.39746100000013</v>
      </c>
      <c r="J194" s="106">
        <v>2601</v>
      </c>
      <c r="K194" s="98"/>
      <c r="L194" s="98">
        <v>49.696542408000006</v>
      </c>
      <c r="M194" s="99">
        <v>1.3676696947033186E-5</v>
      </c>
      <c r="N194" s="99">
        <f t="shared" si="6"/>
        <v>4.7218527184843473E-4</v>
      </c>
      <c r="O194" s="99">
        <f>L194/'סכום נכסי הקרן'!$C$42</f>
        <v>2.4953989533995308E-5</v>
      </c>
    </row>
    <row r="195" spans="2:15">
      <c r="B195" s="93" t="s">
        <v>1083</v>
      </c>
      <c r="C195" s="95" t="s">
        <v>1084</v>
      </c>
      <c r="D195" s="96" t="s">
        <v>1080</v>
      </c>
      <c r="E195" s="96" t="s">
        <v>588</v>
      </c>
      <c r="F195" s="95" t="s">
        <v>1085</v>
      </c>
      <c r="G195" s="96" t="s">
        <v>1086</v>
      </c>
      <c r="H195" s="96" t="s">
        <v>130</v>
      </c>
      <c r="I195" s="98">
        <v>1501.9895800000004</v>
      </c>
      <c r="J195" s="106">
        <v>4094</v>
      </c>
      <c r="K195" s="98"/>
      <c r="L195" s="98">
        <v>227.51837759900002</v>
      </c>
      <c r="M195" s="99">
        <v>9.1443357384544049E-6</v>
      </c>
      <c r="N195" s="99">
        <f t="shared" si="6"/>
        <v>2.1617364462724622E-3</v>
      </c>
      <c r="O195" s="99">
        <f>L195/'סכום נכסי הקרן'!$C$42</f>
        <v>1.1424318349525847E-4</v>
      </c>
    </row>
    <row r="196" spans="2:15">
      <c r="B196" s="93" t="s">
        <v>1087</v>
      </c>
      <c r="C196" s="95" t="s">
        <v>1088</v>
      </c>
      <c r="D196" s="96" t="s">
        <v>1062</v>
      </c>
      <c r="E196" s="96" t="s">
        <v>588</v>
      </c>
      <c r="F196" s="95" t="s">
        <v>1089</v>
      </c>
      <c r="G196" s="96" t="s">
        <v>1090</v>
      </c>
      <c r="H196" s="96" t="s">
        <v>130</v>
      </c>
      <c r="I196" s="98">
        <v>1949.6548600000001</v>
      </c>
      <c r="J196" s="106">
        <v>3735</v>
      </c>
      <c r="K196" s="98"/>
      <c r="L196" s="98">
        <v>269.43255336100003</v>
      </c>
      <c r="M196" s="99">
        <v>2.3466893545437784E-5</v>
      </c>
      <c r="N196" s="99">
        <f t="shared" si="6"/>
        <v>2.5599785677061881E-3</v>
      </c>
      <c r="O196" s="99">
        <f>L196/'סכום נכסי הקרן'!$C$42</f>
        <v>1.352894344538084E-4</v>
      </c>
    </row>
    <row r="197" spans="2:15">
      <c r="B197" s="93" t="s">
        <v>1091</v>
      </c>
      <c r="C197" s="95" t="s">
        <v>1092</v>
      </c>
      <c r="D197" s="96" t="s">
        <v>1080</v>
      </c>
      <c r="E197" s="96" t="s">
        <v>588</v>
      </c>
      <c r="F197" s="95" t="s">
        <v>1093</v>
      </c>
      <c r="G197" s="96" t="s">
        <v>1064</v>
      </c>
      <c r="H197" s="96" t="s">
        <v>130</v>
      </c>
      <c r="I197" s="98">
        <v>6243.2097000000012</v>
      </c>
      <c r="J197" s="106">
        <v>284</v>
      </c>
      <c r="K197" s="98"/>
      <c r="L197" s="98">
        <v>65.603647527999996</v>
      </c>
      <c r="M197" s="99">
        <v>4.5970323960613532E-5</v>
      </c>
      <c r="N197" s="99">
        <f t="shared" si="6"/>
        <v>6.2332457433237796E-4</v>
      </c>
      <c r="O197" s="99">
        <f>L197/'סכום נכסי הקרן'!$C$42</f>
        <v>3.2941380918727613E-5</v>
      </c>
    </row>
    <row r="198" spans="2:15">
      <c r="B198" s="93" t="s">
        <v>1094</v>
      </c>
      <c r="C198" s="95" t="s">
        <v>1095</v>
      </c>
      <c r="D198" s="96" t="s">
        <v>1062</v>
      </c>
      <c r="E198" s="96" t="s">
        <v>588</v>
      </c>
      <c r="F198" s="95" t="s">
        <v>1096</v>
      </c>
      <c r="G198" s="96" t="s">
        <v>1070</v>
      </c>
      <c r="H198" s="96" t="s">
        <v>130</v>
      </c>
      <c r="I198" s="98">
        <v>646.29500000000007</v>
      </c>
      <c r="J198" s="106">
        <v>2770</v>
      </c>
      <c r="K198" s="98"/>
      <c r="L198" s="98">
        <v>66.238774551000006</v>
      </c>
      <c r="M198" s="99">
        <v>6.3434369207354688E-6</v>
      </c>
      <c r="N198" s="99">
        <f t="shared" si="6"/>
        <v>6.2935915161848851E-4</v>
      </c>
      <c r="O198" s="99">
        <f>L198/'סכום נכסי הקרן'!$C$42</f>
        <v>3.3260295521570258E-5</v>
      </c>
    </row>
    <row r="199" spans="2:15">
      <c r="B199" s="93" t="s">
        <v>1097</v>
      </c>
      <c r="C199" s="95" t="s">
        <v>1098</v>
      </c>
      <c r="D199" s="96" t="s">
        <v>1062</v>
      </c>
      <c r="E199" s="96" t="s">
        <v>588</v>
      </c>
      <c r="F199" s="95" t="s">
        <v>1099</v>
      </c>
      <c r="G199" s="96" t="s">
        <v>1100</v>
      </c>
      <c r="H199" s="96" t="s">
        <v>130</v>
      </c>
      <c r="I199" s="98">
        <v>1547.7007320000002</v>
      </c>
      <c r="J199" s="106">
        <v>2937</v>
      </c>
      <c r="K199" s="98"/>
      <c r="L199" s="98">
        <v>168.187090934</v>
      </c>
      <c r="M199" s="99">
        <v>3.1087901527265508E-5</v>
      </c>
      <c r="N199" s="99">
        <f t="shared" si="6"/>
        <v>1.5980078976537437E-3</v>
      </c>
      <c r="O199" s="99">
        <f>L199/'סכום נכסי הקרן'!$C$42</f>
        <v>8.4451326059346578E-5</v>
      </c>
    </row>
    <row r="200" spans="2:15">
      <c r="B200" s="93" t="s">
        <v>1103</v>
      </c>
      <c r="C200" s="95" t="s">
        <v>1104</v>
      </c>
      <c r="D200" s="96" t="s">
        <v>1080</v>
      </c>
      <c r="E200" s="96" t="s">
        <v>588</v>
      </c>
      <c r="F200" s="95" t="s">
        <v>1105</v>
      </c>
      <c r="G200" s="96" t="s">
        <v>1106</v>
      </c>
      <c r="H200" s="96" t="s">
        <v>130</v>
      </c>
      <c r="I200" s="98">
        <v>67.73171600000002</v>
      </c>
      <c r="J200" s="106">
        <v>3842</v>
      </c>
      <c r="K200" s="98"/>
      <c r="L200" s="98">
        <v>9.6283343560000016</v>
      </c>
      <c r="M200" s="99">
        <v>3.054343286518363E-7</v>
      </c>
      <c r="N200" s="99">
        <f t="shared" si="6"/>
        <v>9.1482373924742599E-5</v>
      </c>
      <c r="O200" s="99">
        <f>L200/'סכום נכסי הקרן'!$C$42</f>
        <v>4.8346493157792454E-6</v>
      </c>
    </row>
    <row r="201" spans="2:15">
      <c r="B201" s="93" t="s">
        <v>1107</v>
      </c>
      <c r="C201" s="95" t="s">
        <v>1108</v>
      </c>
      <c r="D201" s="96" t="s">
        <v>1062</v>
      </c>
      <c r="E201" s="96" t="s">
        <v>588</v>
      </c>
      <c r="F201" s="95" t="s">
        <v>1109</v>
      </c>
      <c r="G201" s="96" t="s">
        <v>1070</v>
      </c>
      <c r="H201" s="96" t="s">
        <v>130</v>
      </c>
      <c r="I201" s="98">
        <v>317.54753600000009</v>
      </c>
      <c r="J201" s="106">
        <v>17122</v>
      </c>
      <c r="K201" s="98"/>
      <c r="L201" s="98">
        <v>201.17080538500005</v>
      </c>
      <c r="M201" s="99">
        <v>6.6519002482473682E-6</v>
      </c>
      <c r="N201" s="99">
        <f t="shared" si="6"/>
        <v>1.9113983956637113E-3</v>
      </c>
      <c r="O201" s="99">
        <f>L201/'סכום נכסי הקרן'!$C$42</f>
        <v>1.0101334879415254E-4</v>
      </c>
    </row>
    <row r="202" spans="2:15">
      <c r="B202" s="93" t="s">
        <v>1110</v>
      </c>
      <c r="C202" s="95" t="s">
        <v>1111</v>
      </c>
      <c r="D202" s="96" t="s">
        <v>1062</v>
      </c>
      <c r="E202" s="96" t="s">
        <v>588</v>
      </c>
      <c r="F202" s="95" t="s">
        <v>663</v>
      </c>
      <c r="G202" s="96" t="s">
        <v>155</v>
      </c>
      <c r="H202" s="96" t="s">
        <v>130</v>
      </c>
      <c r="I202" s="98">
        <v>3114.547309</v>
      </c>
      <c r="J202" s="106">
        <v>20650</v>
      </c>
      <c r="K202" s="98"/>
      <c r="L202" s="98">
        <v>2379.6698711360004</v>
      </c>
      <c r="M202" s="99">
        <v>4.9225370220290341E-5</v>
      </c>
      <c r="N202" s="99">
        <f t="shared" si="6"/>
        <v>2.2610125585537735E-2</v>
      </c>
      <c r="O202" s="99">
        <f>L202/'סכום נכסי הקרן'!$C$42</f>
        <v>1.1948971534311919E-3</v>
      </c>
    </row>
    <row r="203" spans="2:15">
      <c r="B203" s="93" t="s">
        <v>1112</v>
      </c>
      <c r="C203" s="95" t="s">
        <v>1113</v>
      </c>
      <c r="D203" s="96" t="s">
        <v>1062</v>
      </c>
      <c r="E203" s="96" t="s">
        <v>588</v>
      </c>
      <c r="F203" s="95" t="s">
        <v>657</v>
      </c>
      <c r="G203" s="96" t="s">
        <v>642</v>
      </c>
      <c r="H203" s="96" t="s">
        <v>130</v>
      </c>
      <c r="I203" s="98">
        <v>2718.795028</v>
      </c>
      <c r="J203" s="106">
        <v>11730</v>
      </c>
      <c r="K203" s="98"/>
      <c r="L203" s="98">
        <v>1179.984230258</v>
      </c>
      <c r="M203" s="99">
        <v>9.4649716487235828E-5</v>
      </c>
      <c r="N203" s="99">
        <f t="shared" si="6"/>
        <v>1.1211467589977606E-2</v>
      </c>
      <c r="O203" s="99">
        <f>L203/'סכום נכסי הקרן'!$C$42</f>
        <v>5.9250226887811862E-4</v>
      </c>
    </row>
    <row r="204" spans="2:15">
      <c r="B204" s="93" t="s">
        <v>1116</v>
      </c>
      <c r="C204" s="95" t="s">
        <v>1117</v>
      </c>
      <c r="D204" s="96" t="s">
        <v>1062</v>
      </c>
      <c r="E204" s="96" t="s">
        <v>588</v>
      </c>
      <c r="F204" s="95" t="s">
        <v>811</v>
      </c>
      <c r="G204" s="96" t="s">
        <v>155</v>
      </c>
      <c r="H204" s="96" t="s">
        <v>130</v>
      </c>
      <c r="I204" s="98">
        <v>5064.4684420000003</v>
      </c>
      <c r="J204" s="106">
        <v>3067</v>
      </c>
      <c r="K204" s="98"/>
      <c r="L204" s="98">
        <v>574.71081433000006</v>
      </c>
      <c r="M204" s="99">
        <v>1.0771723086146715E-4</v>
      </c>
      <c r="N204" s="99">
        <f t="shared" si="6"/>
        <v>5.4605404913433582E-3</v>
      </c>
      <c r="O204" s="99">
        <f>L204/'סכום נכסי הקרן'!$C$42</f>
        <v>2.8857797647419668E-4</v>
      </c>
    </row>
    <row r="205" spans="2:15">
      <c r="B205" s="93" t="s">
        <v>1118</v>
      </c>
      <c r="C205" s="95" t="s">
        <v>1119</v>
      </c>
      <c r="D205" s="96" t="s">
        <v>1080</v>
      </c>
      <c r="E205" s="96" t="s">
        <v>588</v>
      </c>
      <c r="F205" s="95" t="s">
        <v>1120</v>
      </c>
      <c r="G205" s="96" t="s">
        <v>1070</v>
      </c>
      <c r="H205" s="96" t="s">
        <v>130</v>
      </c>
      <c r="I205" s="98">
        <v>1909.2821040000001</v>
      </c>
      <c r="J205" s="106">
        <v>486</v>
      </c>
      <c r="K205" s="98"/>
      <c r="L205" s="98">
        <v>34.332710796000001</v>
      </c>
      <c r="M205" s="99">
        <v>1.8329615268876798E-5</v>
      </c>
      <c r="N205" s="99">
        <f t="shared" si="6"/>
        <v>3.2620781235463345E-4</v>
      </c>
      <c r="O205" s="99">
        <f>L205/'סכום נכסי הקרן'!$C$42</f>
        <v>1.7239390596701883E-5</v>
      </c>
    </row>
    <row r="206" spans="2:15">
      <c r="B206" s="93" t="s">
        <v>1124</v>
      </c>
      <c r="C206" s="95" t="s">
        <v>1125</v>
      </c>
      <c r="D206" s="96" t="s">
        <v>1080</v>
      </c>
      <c r="E206" s="96" t="s">
        <v>588</v>
      </c>
      <c r="F206" s="95" t="s">
        <v>1126</v>
      </c>
      <c r="G206" s="96" t="s">
        <v>1070</v>
      </c>
      <c r="H206" s="96" t="s">
        <v>130</v>
      </c>
      <c r="I206" s="98">
        <v>4102.5514010000006</v>
      </c>
      <c r="J206" s="106">
        <v>656</v>
      </c>
      <c r="K206" s="98"/>
      <c r="L206" s="98">
        <v>99.577127605000001</v>
      </c>
      <c r="M206" s="99">
        <v>5.2627626308536991E-5</v>
      </c>
      <c r="N206" s="99">
        <f t="shared" si="6"/>
        <v>9.4611920245953052E-4</v>
      </c>
      <c r="O206" s="99">
        <f>L206/'סכום נכסי הקרן'!$C$42</f>
        <v>5.0000391972550625E-5</v>
      </c>
    </row>
    <row r="207" spans="2:15">
      <c r="B207" s="93" t="s">
        <v>1127</v>
      </c>
      <c r="C207" s="95" t="s">
        <v>1128</v>
      </c>
      <c r="D207" s="96" t="s">
        <v>1062</v>
      </c>
      <c r="E207" s="96" t="s">
        <v>588</v>
      </c>
      <c r="F207" s="95" t="s">
        <v>1129</v>
      </c>
      <c r="G207" s="96" t="s">
        <v>1130</v>
      </c>
      <c r="H207" s="96" t="s">
        <v>130</v>
      </c>
      <c r="I207" s="98">
        <v>3181.4155740000001</v>
      </c>
      <c r="J207" s="106">
        <v>299</v>
      </c>
      <c r="K207" s="98"/>
      <c r="L207" s="98">
        <v>35.196000506000004</v>
      </c>
      <c r="M207" s="99">
        <v>1.1450119035450783E-4</v>
      </c>
      <c r="N207" s="99">
        <f t="shared" si="6"/>
        <v>3.3441024790947983E-4</v>
      </c>
      <c r="O207" s="99">
        <f>L207/'סכום נכסי הקרן'!$C$42</f>
        <v>1.7672871908365091E-5</v>
      </c>
    </row>
    <row r="208" spans="2:15">
      <c r="B208" s="93" t="s">
        <v>1131</v>
      </c>
      <c r="C208" s="95" t="s">
        <v>1132</v>
      </c>
      <c r="D208" s="96" t="s">
        <v>1062</v>
      </c>
      <c r="E208" s="96" t="s">
        <v>588</v>
      </c>
      <c r="F208" s="95" t="s">
        <v>589</v>
      </c>
      <c r="G208" s="96" t="s">
        <v>590</v>
      </c>
      <c r="H208" s="96" t="s">
        <v>130</v>
      </c>
      <c r="I208" s="98">
        <v>704.09445400000016</v>
      </c>
      <c r="J208" s="106">
        <v>26905</v>
      </c>
      <c r="K208" s="98"/>
      <c r="L208" s="98">
        <v>700.91546797800004</v>
      </c>
      <c r="M208" s="99">
        <v>1.2496190708315974E-5</v>
      </c>
      <c r="N208" s="99">
        <f t="shared" si="6"/>
        <v>6.6596576895194123E-3</v>
      </c>
      <c r="O208" s="99">
        <f>L208/'סכום נכסי הקרן'!$C$42</f>
        <v>3.519487756017981E-4</v>
      </c>
    </row>
    <row r="209" spans="2:15">
      <c r="B209" s="93" t="s">
        <v>1133</v>
      </c>
      <c r="C209" s="95" t="s">
        <v>1134</v>
      </c>
      <c r="D209" s="96" t="s">
        <v>1062</v>
      </c>
      <c r="E209" s="96" t="s">
        <v>588</v>
      </c>
      <c r="F209" s="95" t="s">
        <v>1135</v>
      </c>
      <c r="G209" s="96" t="s">
        <v>1070</v>
      </c>
      <c r="H209" s="96" t="s">
        <v>134</v>
      </c>
      <c r="I209" s="98">
        <v>34382.894</v>
      </c>
      <c r="J209" s="106">
        <v>8</v>
      </c>
      <c r="K209" s="98"/>
      <c r="L209" s="98">
        <v>6.7437232980000008</v>
      </c>
      <c r="M209" s="99">
        <v>6.4049346437675418E-5</v>
      </c>
      <c r="N209" s="99">
        <f t="shared" si="6"/>
        <v>6.407461494190703E-5</v>
      </c>
      <c r="O209" s="99">
        <f>L209/'סכום נכסי הקרן'!$C$42</f>
        <v>3.3862074189564276E-6</v>
      </c>
    </row>
    <row r="210" spans="2:15">
      <c r="B210" s="93" t="s">
        <v>1136</v>
      </c>
      <c r="C210" s="95" t="s">
        <v>1137</v>
      </c>
      <c r="D210" s="96" t="s">
        <v>1062</v>
      </c>
      <c r="E210" s="96" t="s">
        <v>588</v>
      </c>
      <c r="F210" s="95" t="s">
        <v>1138</v>
      </c>
      <c r="G210" s="96" t="s">
        <v>1064</v>
      </c>
      <c r="H210" s="96" t="s">
        <v>130</v>
      </c>
      <c r="I210" s="98">
        <v>1922.2881440000003</v>
      </c>
      <c r="J210" s="106">
        <v>1776</v>
      </c>
      <c r="K210" s="98"/>
      <c r="L210" s="98">
        <v>126.31739854500002</v>
      </c>
      <c r="M210" s="99">
        <v>2.8654087946814542E-5</v>
      </c>
      <c r="N210" s="99">
        <f t="shared" si="6"/>
        <v>1.2001884292368074E-3</v>
      </c>
      <c r="O210" s="99">
        <f>L210/'סכום נכסי הקרן'!$C$42</f>
        <v>6.3427411415769333E-5</v>
      </c>
    </row>
    <row r="211" spans="2:15">
      <c r="B211" s="93" t="s">
        <v>1139</v>
      </c>
      <c r="C211" s="95" t="s">
        <v>1140</v>
      </c>
      <c r="D211" s="96" t="s">
        <v>1062</v>
      </c>
      <c r="E211" s="96" t="s">
        <v>588</v>
      </c>
      <c r="F211" s="95" t="s">
        <v>645</v>
      </c>
      <c r="G211" s="96" t="s">
        <v>646</v>
      </c>
      <c r="H211" s="96" t="s">
        <v>130</v>
      </c>
      <c r="I211" s="98">
        <v>61095.041904000005</v>
      </c>
      <c r="J211" s="106">
        <v>753</v>
      </c>
      <c r="K211" s="98"/>
      <c r="L211" s="98">
        <v>1702.1689624870003</v>
      </c>
      <c r="M211" s="99">
        <v>5.4529386612894916E-5</v>
      </c>
      <c r="N211" s="99">
        <f t="shared" si="6"/>
        <v>1.6172938303943431E-2</v>
      </c>
      <c r="O211" s="99">
        <f>L211/'סכום נכסי הקרן'!$C$42</f>
        <v>8.5470546675606564E-4</v>
      </c>
    </row>
    <row r="212" spans="2:15">
      <c r="B212" s="93" t="s">
        <v>1141</v>
      </c>
      <c r="C212" s="95" t="s">
        <v>1142</v>
      </c>
      <c r="D212" s="96" t="s">
        <v>1062</v>
      </c>
      <c r="E212" s="96" t="s">
        <v>588</v>
      </c>
      <c r="F212" s="95" t="s">
        <v>641</v>
      </c>
      <c r="G212" s="96" t="s">
        <v>642</v>
      </c>
      <c r="H212" s="96" t="s">
        <v>130</v>
      </c>
      <c r="I212" s="98">
        <v>2018.5240560000002</v>
      </c>
      <c r="J212" s="106">
        <v>3752</v>
      </c>
      <c r="K212" s="98"/>
      <c r="L212" s="98">
        <v>280.21958341200002</v>
      </c>
      <c r="M212" s="99">
        <v>1.8329703087411676E-5</v>
      </c>
      <c r="N212" s="99">
        <f t="shared" si="6"/>
        <v>2.6624701389557958E-3</v>
      </c>
      <c r="O212" s="99">
        <f>L212/'סכום נכסי הקרן'!$C$42</f>
        <v>1.4070589648421748E-4</v>
      </c>
    </row>
    <row r="213" spans="2:15">
      <c r="B213" s="93" t="s">
        <v>1143</v>
      </c>
      <c r="C213" s="95" t="s">
        <v>1144</v>
      </c>
      <c r="D213" s="96" t="s">
        <v>1062</v>
      </c>
      <c r="E213" s="96" t="s">
        <v>588</v>
      </c>
      <c r="F213" s="95" t="s">
        <v>1145</v>
      </c>
      <c r="G213" s="96" t="s">
        <v>1130</v>
      </c>
      <c r="H213" s="96" t="s">
        <v>130</v>
      </c>
      <c r="I213" s="98">
        <v>1805.2363640000001</v>
      </c>
      <c r="J213" s="106">
        <v>1035</v>
      </c>
      <c r="K213" s="98"/>
      <c r="L213" s="98">
        <v>69.131526573000031</v>
      </c>
      <c r="M213" s="99">
        <v>7.6970308274115887E-5</v>
      </c>
      <c r="N213" s="99">
        <f t="shared" si="6"/>
        <v>6.5684426091813081E-4</v>
      </c>
      <c r="O213" s="99">
        <f>L213/'סכום נכסי הקרן'!$C$42</f>
        <v>3.471282521848157E-5</v>
      </c>
    </row>
    <row r="214" spans="2:15">
      <c r="B214" s="93" t="s">
        <v>1146</v>
      </c>
      <c r="C214" s="95" t="s">
        <v>1147</v>
      </c>
      <c r="D214" s="96" t="s">
        <v>1062</v>
      </c>
      <c r="E214" s="96" t="s">
        <v>588</v>
      </c>
      <c r="F214" s="95" t="s">
        <v>1148</v>
      </c>
      <c r="G214" s="96" t="s">
        <v>1070</v>
      </c>
      <c r="H214" s="96" t="s">
        <v>130</v>
      </c>
      <c r="I214" s="98">
        <v>754.96045600000014</v>
      </c>
      <c r="J214" s="106">
        <v>7824</v>
      </c>
      <c r="K214" s="98"/>
      <c r="L214" s="98">
        <v>218.55199251600007</v>
      </c>
      <c r="M214" s="99">
        <v>1.3297315436099761E-5</v>
      </c>
      <c r="N214" s="99">
        <f t="shared" si="6"/>
        <v>2.0765434977740465E-3</v>
      </c>
      <c r="O214" s="99">
        <f>L214/'סכום נכסי הקרן'!$C$42</f>
        <v>1.097409169656873E-4</v>
      </c>
    </row>
    <row r="215" spans="2:15">
      <c r="B215" s="93" t="s">
        <v>1149</v>
      </c>
      <c r="C215" s="95" t="s">
        <v>1150</v>
      </c>
      <c r="D215" s="96" t="s">
        <v>1062</v>
      </c>
      <c r="E215" s="96" t="s">
        <v>588</v>
      </c>
      <c r="F215" s="95" t="s">
        <v>1151</v>
      </c>
      <c r="G215" s="96" t="s">
        <v>1152</v>
      </c>
      <c r="H215" s="96" t="s">
        <v>130</v>
      </c>
      <c r="I215" s="98">
        <v>206.81440000000003</v>
      </c>
      <c r="J215" s="106">
        <v>1239</v>
      </c>
      <c r="K215" s="98"/>
      <c r="L215" s="98">
        <v>9.4809925390000025</v>
      </c>
      <c r="M215" s="99">
        <v>1.720813347536211E-6</v>
      </c>
      <c r="N215" s="99">
        <f t="shared" si="6"/>
        <v>9.0082424702046029E-5</v>
      </c>
      <c r="O215" s="99">
        <f>L215/'סכום נכסי הקרן'!$C$42</f>
        <v>4.7606649703663957E-6</v>
      </c>
    </row>
    <row r="216" spans="2:15">
      <c r="B216" s="100"/>
      <c r="C216" s="95"/>
      <c r="D216" s="95"/>
      <c r="E216" s="95"/>
      <c r="F216" s="95"/>
      <c r="G216" s="95"/>
      <c r="H216" s="95"/>
      <c r="I216" s="98"/>
      <c r="J216" s="106"/>
      <c r="K216" s="95"/>
      <c r="L216" s="95"/>
      <c r="M216" s="95"/>
      <c r="N216" s="99"/>
      <c r="O216" s="95"/>
    </row>
    <row r="217" spans="2:15">
      <c r="B217" s="92" t="s">
        <v>62</v>
      </c>
      <c r="C217" s="87"/>
      <c r="D217" s="88"/>
      <c r="E217" s="88"/>
      <c r="F217" s="87"/>
      <c r="G217" s="88"/>
      <c r="H217" s="88"/>
      <c r="I217" s="90"/>
      <c r="J217" s="108"/>
      <c r="K217" s="90">
        <v>2.7266123860000002</v>
      </c>
      <c r="L217" s="90">
        <f>SUM(L218:L264)</f>
        <v>16882.214268989999</v>
      </c>
      <c r="M217" s="91"/>
      <c r="N217" s="91">
        <f t="shared" ref="N217" si="7">IFERROR(L217/$L$11,0)</f>
        <v>0.16040417597992354</v>
      </c>
      <c r="O217" s="91">
        <f>L217/'סכום נכסי הקרן'!$C$42</f>
        <v>8.4770202868525209E-3</v>
      </c>
    </row>
    <row r="218" spans="2:15">
      <c r="B218" s="93" t="s">
        <v>1153</v>
      </c>
      <c r="C218" s="95" t="s">
        <v>1154</v>
      </c>
      <c r="D218" s="96" t="s">
        <v>1080</v>
      </c>
      <c r="E218" s="96" t="s">
        <v>588</v>
      </c>
      <c r="F218" s="95">
        <v>1</v>
      </c>
      <c r="G218" s="96" t="s">
        <v>1100</v>
      </c>
      <c r="H218" s="96" t="s">
        <v>130</v>
      </c>
      <c r="I218" s="98">
        <v>522.67607700000019</v>
      </c>
      <c r="J218" s="106">
        <v>13142</v>
      </c>
      <c r="K218" s="98"/>
      <c r="L218" s="98">
        <v>254.153333145</v>
      </c>
      <c r="M218" s="99">
        <v>6.9816586091851441E-6</v>
      </c>
      <c r="N218" s="99">
        <f t="shared" ref="N218:N264" si="8">IFERROR(L218/$L$11,0)</f>
        <v>2.4148050324510942E-3</v>
      </c>
      <c r="O218" s="99">
        <f>L218/'סכום נכסי הקרן'!$C$42</f>
        <v>1.2761732120642288E-4</v>
      </c>
    </row>
    <row r="219" spans="2:15">
      <c r="B219" s="93" t="s">
        <v>1155</v>
      </c>
      <c r="C219" s="95" t="s">
        <v>1156</v>
      </c>
      <c r="D219" s="96" t="s">
        <v>26</v>
      </c>
      <c r="E219" s="96" t="s">
        <v>588</v>
      </c>
      <c r="F219" s="95"/>
      <c r="G219" s="96" t="s">
        <v>1100</v>
      </c>
      <c r="H219" s="96" t="s">
        <v>132</v>
      </c>
      <c r="I219" s="98">
        <v>578.35165400000017</v>
      </c>
      <c r="J219" s="106">
        <v>13236</v>
      </c>
      <c r="K219" s="98"/>
      <c r="L219" s="98">
        <v>307.61868603800002</v>
      </c>
      <c r="M219" s="99">
        <v>7.3172427320070253E-7</v>
      </c>
      <c r="N219" s="99">
        <f t="shared" si="8"/>
        <v>2.9227991698096271E-3</v>
      </c>
      <c r="O219" s="99">
        <f>L219/'סכום נכסי הקרן'!$C$42</f>
        <v>1.5446373328817199E-4</v>
      </c>
    </row>
    <row r="220" spans="2:15">
      <c r="B220" s="93" t="s">
        <v>1157</v>
      </c>
      <c r="C220" s="95" t="s">
        <v>1158</v>
      </c>
      <c r="D220" s="96" t="s">
        <v>1062</v>
      </c>
      <c r="E220" s="96" t="s">
        <v>588</v>
      </c>
      <c r="F220" s="95"/>
      <c r="G220" s="96" t="s">
        <v>1159</v>
      </c>
      <c r="H220" s="96" t="s">
        <v>130</v>
      </c>
      <c r="I220" s="98">
        <v>1344.0727100000001</v>
      </c>
      <c r="J220" s="106">
        <v>12097</v>
      </c>
      <c r="K220" s="98"/>
      <c r="L220" s="98">
        <v>601.59216043200013</v>
      </c>
      <c r="M220" s="99">
        <v>2.2881728123935991E-7</v>
      </c>
      <c r="N220" s="99">
        <f t="shared" si="8"/>
        <v>5.7159501255311376E-3</v>
      </c>
      <c r="O220" s="99">
        <f>L220/'סכום נכסי הקרן'!$C$42</f>
        <v>3.0207583360441489E-4</v>
      </c>
    </row>
    <row r="221" spans="2:15">
      <c r="B221" s="93" t="s">
        <v>1160</v>
      </c>
      <c r="C221" s="95" t="s">
        <v>1161</v>
      </c>
      <c r="D221" s="96" t="s">
        <v>1062</v>
      </c>
      <c r="E221" s="96" t="s">
        <v>588</v>
      </c>
      <c r="F221" s="95"/>
      <c r="G221" s="96" t="s">
        <v>1086</v>
      </c>
      <c r="H221" s="96" t="s">
        <v>130</v>
      </c>
      <c r="I221" s="98">
        <v>407.86861500000009</v>
      </c>
      <c r="J221" s="106">
        <v>13036</v>
      </c>
      <c r="K221" s="98"/>
      <c r="L221" s="98">
        <v>196.72808481000004</v>
      </c>
      <c r="M221" s="99">
        <v>3.9751905967629843E-8</v>
      </c>
      <c r="N221" s="99">
        <f t="shared" si="8"/>
        <v>1.8691864605711139E-3</v>
      </c>
      <c r="O221" s="99">
        <f>L221/'סכום נכסי הקרן'!$C$42</f>
        <v>9.8782537607715375E-5</v>
      </c>
    </row>
    <row r="222" spans="2:15">
      <c r="B222" s="93" t="s">
        <v>1162</v>
      </c>
      <c r="C222" s="95" t="s">
        <v>1163</v>
      </c>
      <c r="D222" s="96" t="s">
        <v>1062</v>
      </c>
      <c r="E222" s="96" t="s">
        <v>588</v>
      </c>
      <c r="F222" s="95" t="s">
        <v>1164</v>
      </c>
      <c r="G222" s="96" t="s">
        <v>590</v>
      </c>
      <c r="H222" s="96" t="s">
        <v>130</v>
      </c>
      <c r="I222" s="98">
        <v>800.63098500000012</v>
      </c>
      <c r="J222" s="106">
        <v>14454</v>
      </c>
      <c r="K222" s="98"/>
      <c r="L222" s="98">
        <v>428.17584951600008</v>
      </c>
      <c r="M222" s="99">
        <v>9.5341881463249296E-7</v>
      </c>
      <c r="N222" s="99">
        <f t="shared" si="8"/>
        <v>4.0682574703647971E-3</v>
      </c>
      <c r="O222" s="99">
        <f>L222/'סכום נכסי הקרן'!$C$42</f>
        <v>2.1499877355274165E-4</v>
      </c>
    </row>
    <row r="223" spans="2:15">
      <c r="B223" s="93" t="s">
        <v>1165</v>
      </c>
      <c r="C223" s="95" t="s">
        <v>1166</v>
      </c>
      <c r="D223" s="96" t="s">
        <v>26</v>
      </c>
      <c r="E223" s="96" t="s">
        <v>588</v>
      </c>
      <c r="F223" s="95"/>
      <c r="G223" s="96" t="s">
        <v>1167</v>
      </c>
      <c r="H223" s="96" t="s">
        <v>132</v>
      </c>
      <c r="I223" s="98">
        <v>49376.937999999995</v>
      </c>
      <c r="J223" s="106">
        <v>106.15</v>
      </c>
      <c r="K223" s="98"/>
      <c r="L223" s="98">
        <v>210.62413069900003</v>
      </c>
      <c r="M223" s="99">
        <v>3.2124993696185055E-5</v>
      </c>
      <c r="N223" s="99">
        <f t="shared" si="8"/>
        <v>2.0012179438048355E-3</v>
      </c>
      <c r="O223" s="99">
        <f>L223/'סכום נכסי הקרן'!$C$42</f>
        <v>1.0576012129615731E-4</v>
      </c>
    </row>
    <row r="224" spans="2:15">
      <c r="B224" s="93" t="s">
        <v>1168</v>
      </c>
      <c r="C224" s="95" t="s">
        <v>1169</v>
      </c>
      <c r="D224" s="96" t="s">
        <v>26</v>
      </c>
      <c r="E224" s="96" t="s">
        <v>588</v>
      </c>
      <c r="F224" s="95"/>
      <c r="G224" s="96" t="s">
        <v>590</v>
      </c>
      <c r="H224" s="96" t="s">
        <v>132</v>
      </c>
      <c r="I224" s="98">
        <v>338.37988800000005</v>
      </c>
      <c r="J224" s="106">
        <v>66300</v>
      </c>
      <c r="K224" s="98"/>
      <c r="L224" s="98">
        <v>901.53386149200014</v>
      </c>
      <c r="M224" s="99">
        <v>8.3936442762753832E-7</v>
      </c>
      <c r="N224" s="99">
        <f t="shared" si="8"/>
        <v>8.5658074152185418E-3</v>
      </c>
      <c r="O224" s="99">
        <f>L224/'סכום נכסי הקרן'!$C$42</f>
        <v>4.5268474332717896E-4</v>
      </c>
    </row>
    <row r="225" spans="2:15">
      <c r="B225" s="93" t="s">
        <v>1170</v>
      </c>
      <c r="C225" s="95" t="s">
        <v>1171</v>
      </c>
      <c r="D225" s="96" t="s">
        <v>1080</v>
      </c>
      <c r="E225" s="96" t="s">
        <v>588</v>
      </c>
      <c r="F225" s="95"/>
      <c r="G225" s="96" t="s">
        <v>1172</v>
      </c>
      <c r="H225" s="96" t="s">
        <v>130</v>
      </c>
      <c r="I225" s="98">
        <v>2719.1241000000005</v>
      </c>
      <c r="J225" s="106">
        <v>2869</v>
      </c>
      <c r="K225" s="98"/>
      <c r="L225" s="98">
        <v>288.64318058700002</v>
      </c>
      <c r="M225" s="99">
        <v>3.412061685549665E-7</v>
      </c>
      <c r="N225" s="99">
        <f t="shared" si="8"/>
        <v>2.7425058583296809E-3</v>
      </c>
      <c r="O225" s="99">
        <f>L225/'סכום נכסי הקרן'!$C$42</f>
        <v>1.4493561439935567E-4</v>
      </c>
    </row>
    <row r="226" spans="2:15">
      <c r="B226" s="93" t="s">
        <v>1173</v>
      </c>
      <c r="C226" s="95" t="s">
        <v>1174</v>
      </c>
      <c r="D226" s="96" t="s">
        <v>1062</v>
      </c>
      <c r="E226" s="96" t="s">
        <v>588</v>
      </c>
      <c r="F226" s="95"/>
      <c r="G226" s="96" t="s">
        <v>128</v>
      </c>
      <c r="H226" s="96" t="s">
        <v>130</v>
      </c>
      <c r="I226" s="98">
        <v>0.21148700000000006</v>
      </c>
      <c r="J226" s="106">
        <v>51781000</v>
      </c>
      <c r="K226" s="98"/>
      <c r="L226" s="98">
        <v>405.18813267500008</v>
      </c>
      <c r="M226" s="99">
        <v>3.6099295380371714E-7</v>
      </c>
      <c r="N226" s="99">
        <f t="shared" si="8"/>
        <v>3.8498426511480162E-3</v>
      </c>
      <c r="O226" s="99">
        <f>L226/'סכום נכסי הקרן'!$C$42</f>
        <v>2.034560138824347E-4</v>
      </c>
    </row>
    <row r="227" spans="2:15">
      <c r="B227" s="93" t="s">
        <v>1175</v>
      </c>
      <c r="C227" s="95" t="s">
        <v>1176</v>
      </c>
      <c r="D227" s="96" t="s">
        <v>1080</v>
      </c>
      <c r="E227" s="96" t="s">
        <v>588</v>
      </c>
      <c r="F227" s="95"/>
      <c r="G227" s="96" t="s">
        <v>1177</v>
      </c>
      <c r="H227" s="96" t="s">
        <v>130</v>
      </c>
      <c r="I227" s="98">
        <v>178.85794000000001</v>
      </c>
      <c r="J227" s="106">
        <v>69114</v>
      </c>
      <c r="K227" s="98"/>
      <c r="L227" s="98">
        <v>457.37874565600009</v>
      </c>
      <c r="M227" s="99">
        <v>1.1942759695332592E-6</v>
      </c>
      <c r="N227" s="99">
        <f t="shared" si="8"/>
        <v>4.3457250120585589E-3</v>
      </c>
      <c r="O227" s="99">
        <f>L227/'סכום נכסי הקרן'!$C$42</f>
        <v>2.2966234428281731E-4</v>
      </c>
    </row>
    <row r="228" spans="2:15">
      <c r="B228" s="93" t="s">
        <v>1178</v>
      </c>
      <c r="C228" s="95" t="s">
        <v>1179</v>
      </c>
      <c r="D228" s="96" t="s">
        <v>1080</v>
      </c>
      <c r="E228" s="96" t="s">
        <v>588</v>
      </c>
      <c r="F228" s="95"/>
      <c r="G228" s="96" t="s">
        <v>1100</v>
      </c>
      <c r="H228" s="96" t="s">
        <v>130</v>
      </c>
      <c r="I228" s="98">
        <v>897.31095300000015</v>
      </c>
      <c r="J228" s="106">
        <v>21116</v>
      </c>
      <c r="K228" s="98"/>
      <c r="L228" s="98">
        <v>701.06186909100006</v>
      </c>
      <c r="M228" s="99">
        <v>1.4915569110356109E-6</v>
      </c>
      <c r="N228" s="99">
        <f t="shared" si="8"/>
        <v>6.6610487007646877E-3</v>
      </c>
      <c r="O228" s="99">
        <f>L228/'סכום נכסי הקרן'!$C$42</f>
        <v>3.5202228759407259E-4</v>
      </c>
    </row>
    <row r="229" spans="2:15">
      <c r="B229" s="93" t="s">
        <v>1180</v>
      </c>
      <c r="C229" s="95" t="s">
        <v>1181</v>
      </c>
      <c r="D229" s="96" t="s">
        <v>1062</v>
      </c>
      <c r="E229" s="96" t="s">
        <v>588</v>
      </c>
      <c r="F229" s="95"/>
      <c r="G229" s="96" t="s">
        <v>590</v>
      </c>
      <c r="H229" s="96" t="s">
        <v>130</v>
      </c>
      <c r="I229" s="98">
        <v>235.65742200000005</v>
      </c>
      <c r="J229" s="106">
        <v>86743</v>
      </c>
      <c r="K229" s="98"/>
      <c r="L229" s="98">
        <v>756.34037499200008</v>
      </c>
      <c r="M229" s="99">
        <v>5.7103405922484723E-7</v>
      </c>
      <c r="N229" s="99">
        <f t="shared" si="8"/>
        <v>7.1862702769851941E-3</v>
      </c>
      <c r="O229" s="99">
        <f>L229/'סכום נכסי הקרן'!$C$42</f>
        <v>3.7977913325918267E-4</v>
      </c>
    </row>
    <row r="230" spans="2:15">
      <c r="B230" s="93" t="s">
        <v>1182</v>
      </c>
      <c r="C230" s="95" t="s">
        <v>1183</v>
      </c>
      <c r="D230" s="96" t="s">
        <v>1062</v>
      </c>
      <c r="E230" s="96" t="s">
        <v>588</v>
      </c>
      <c r="F230" s="95">
        <v>10022</v>
      </c>
      <c r="G230" s="96" t="s">
        <v>1177</v>
      </c>
      <c r="H230" s="96" t="s">
        <v>130</v>
      </c>
      <c r="I230" s="98">
        <v>2585.1800000000003</v>
      </c>
      <c r="J230" s="106">
        <v>1076</v>
      </c>
      <c r="K230" s="98"/>
      <c r="L230" s="98">
        <v>102.92118616000003</v>
      </c>
      <c r="M230" s="99">
        <v>2.2508147207834557E-4</v>
      </c>
      <c r="N230" s="99">
        <f t="shared" si="8"/>
        <v>9.7789234242782715E-4</v>
      </c>
      <c r="O230" s="99">
        <f>L230/'סכום נכסי הקרן'!$C$42</f>
        <v>5.1679534990136194E-5</v>
      </c>
    </row>
    <row r="231" spans="2:15">
      <c r="B231" s="93" t="s">
        <v>1184</v>
      </c>
      <c r="C231" s="95" t="s">
        <v>1185</v>
      </c>
      <c r="D231" s="96" t="s">
        <v>1062</v>
      </c>
      <c r="E231" s="96" t="s">
        <v>588</v>
      </c>
      <c r="F231" s="95"/>
      <c r="G231" s="96" t="s">
        <v>1186</v>
      </c>
      <c r="H231" s="96" t="s">
        <v>130</v>
      </c>
      <c r="I231" s="98">
        <v>205.44493199999999</v>
      </c>
      <c r="J231" s="106">
        <v>53838</v>
      </c>
      <c r="K231" s="98"/>
      <c r="L231" s="98">
        <v>409.24753721300004</v>
      </c>
      <c r="M231" s="99">
        <v>4.6360292499795343E-7</v>
      </c>
      <c r="N231" s="99">
        <f t="shared" si="8"/>
        <v>3.8884125584784249E-3</v>
      </c>
      <c r="O231" s="99">
        <f>L231/'סכום נכסי הקרן'!$C$42</f>
        <v>2.0549435163084106E-4</v>
      </c>
    </row>
    <row r="232" spans="2:15">
      <c r="B232" s="93" t="s">
        <v>1187</v>
      </c>
      <c r="C232" s="95" t="s">
        <v>1188</v>
      </c>
      <c r="D232" s="96" t="s">
        <v>1062</v>
      </c>
      <c r="E232" s="96" t="s">
        <v>588</v>
      </c>
      <c r="F232" s="95"/>
      <c r="G232" s="96" t="s">
        <v>1070</v>
      </c>
      <c r="H232" s="96" t="s">
        <v>130</v>
      </c>
      <c r="I232" s="98">
        <v>268.08316600000006</v>
      </c>
      <c r="J232" s="106">
        <v>14687</v>
      </c>
      <c r="K232" s="98"/>
      <c r="L232" s="98">
        <v>145.68148598499999</v>
      </c>
      <c r="M232" s="99">
        <v>1.1960928185263347E-6</v>
      </c>
      <c r="N232" s="99">
        <f t="shared" si="8"/>
        <v>1.3841738022409736E-3</v>
      </c>
      <c r="O232" s="99">
        <f>L232/'סכום נכסי הקרן'!$C$42</f>
        <v>7.3150647920756926E-5</v>
      </c>
    </row>
    <row r="233" spans="2:15">
      <c r="B233" s="93" t="s">
        <v>1189</v>
      </c>
      <c r="C233" s="95" t="s">
        <v>1190</v>
      </c>
      <c r="D233" s="96" t="s">
        <v>1080</v>
      </c>
      <c r="E233" s="96" t="s">
        <v>588</v>
      </c>
      <c r="F233" s="95"/>
      <c r="G233" s="96" t="s">
        <v>155</v>
      </c>
      <c r="H233" s="96" t="s">
        <v>130</v>
      </c>
      <c r="I233" s="98">
        <v>259.82741400000009</v>
      </c>
      <c r="J233" s="106">
        <v>9838</v>
      </c>
      <c r="K233" s="98"/>
      <c r="L233" s="98">
        <v>94.578737661000019</v>
      </c>
      <c r="M233" s="99">
        <v>8.7699926296630503E-7</v>
      </c>
      <c r="N233" s="99">
        <f t="shared" si="8"/>
        <v>8.9862764670630411E-4</v>
      </c>
      <c r="O233" s="99">
        <f>L233/'סכום נכסי הקרן'!$C$42</f>
        <v>4.7490564038739998E-5</v>
      </c>
    </row>
    <row r="234" spans="2:15">
      <c r="B234" s="93" t="s">
        <v>1191</v>
      </c>
      <c r="C234" s="95" t="s">
        <v>1192</v>
      </c>
      <c r="D234" s="96" t="s">
        <v>1080</v>
      </c>
      <c r="E234" s="96" t="s">
        <v>588</v>
      </c>
      <c r="F234" s="95"/>
      <c r="G234" s="96" t="s">
        <v>1064</v>
      </c>
      <c r="H234" s="96" t="s">
        <v>130</v>
      </c>
      <c r="I234" s="98">
        <v>528.7185750000001</v>
      </c>
      <c r="J234" s="106">
        <v>5147</v>
      </c>
      <c r="K234" s="98"/>
      <c r="L234" s="98">
        <v>100.68863670500001</v>
      </c>
      <c r="M234" s="99">
        <v>1.8170550770976158E-6</v>
      </c>
      <c r="N234" s="99">
        <f t="shared" si="8"/>
        <v>9.5668006245330393E-4</v>
      </c>
      <c r="O234" s="99">
        <f>L234/'סכום נכסי הקרן'!$C$42</f>
        <v>5.0558511010704793E-5</v>
      </c>
    </row>
    <row r="235" spans="2:15">
      <c r="B235" s="93" t="s">
        <v>1193</v>
      </c>
      <c r="C235" s="95" t="s">
        <v>1194</v>
      </c>
      <c r="D235" s="96" t="s">
        <v>26</v>
      </c>
      <c r="E235" s="96" t="s">
        <v>588</v>
      </c>
      <c r="F235" s="95"/>
      <c r="G235" s="96" t="s">
        <v>1100</v>
      </c>
      <c r="H235" s="96" t="s">
        <v>132</v>
      </c>
      <c r="I235" s="98">
        <v>921.48094500000025</v>
      </c>
      <c r="J235" s="106">
        <v>9558</v>
      </c>
      <c r="K235" s="98"/>
      <c r="L235" s="98">
        <v>353.92998514400006</v>
      </c>
      <c r="M235" s="99">
        <v>9.4028667857142888E-6</v>
      </c>
      <c r="N235" s="99">
        <f t="shared" si="8"/>
        <v>3.3628199901413977E-3</v>
      </c>
      <c r="O235" s="99">
        <f>L235/'סכום נכסי הקרן'!$C$42</f>
        <v>1.777178998197015E-4</v>
      </c>
    </row>
    <row r="236" spans="2:15">
      <c r="B236" s="93" t="s">
        <v>1195</v>
      </c>
      <c r="C236" s="95" t="s">
        <v>1196</v>
      </c>
      <c r="D236" s="96" t="s">
        <v>1080</v>
      </c>
      <c r="E236" s="96" t="s">
        <v>588</v>
      </c>
      <c r="F236" s="95"/>
      <c r="G236" s="96" t="s">
        <v>1100</v>
      </c>
      <c r="H236" s="96" t="s">
        <v>130</v>
      </c>
      <c r="I236" s="98">
        <v>845.94972000000018</v>
      </c>
      <c r="J236" s="106">
        <v>9039</v>
      </c>
      <c r="K236" s="98"/>
      <c r="L236" s="98">
        <v>282.92196220600005</v>
      </c>
      <c r="M236" s="99">
        <v>1.4802269816272969E-6</v>
      </c>
      <c r="N236" s="99">
        <f t="shared" si="8"/>
        <v>2.6881464416451542E-3</v>
      </c>
      <c r="O236" s="99">
        <f>L236/'סכום נכסי הקרן'!$C$42</f>
        <v>1.4206283459046917E-4</v>
      </c>
    </row>
    <row r="237" spans="2:15">
      <c r="B237" s="93" t="s">
        <v>1076</v>
      </c>
      <c r="C237" s="95" t="s">
        <v>1077</v>
      </c>
      <c r="D237" s="96" t="s">
        <v>119</v>
      </c>
      <c r="E237" s="96" t="s">
        <v>588</v>
      </c>
      <c r="F237" s="95" t="s">
        <v>614</v>
      </c>
      <c r="G237" s="96" t="s">
        <v>125</v>
      </c>
      <c r="H237" s="96" t="s">
        <v>133</v>
      </c>
      <c r="I237" s="98">
        <v>10258.751698000002</v>
      </c>
      <c r="J237" s="106">
        <v>1024</v>
      </c>
      <c r="K237" s="98"/>
      <c r="L237" s="98">
        <v>490.65524792300005</v>
      </c>
      <c r="M237" s="99">
        <v>5.7292595132331463E-5</v>
      </c>
      <c r="N237" s="99">
        <f t="shared" si="8"/>
        <v>4.6618973956443236E-3</v>
      </c>
      <c r="O237" s="99">
        <f>L237/'סכום נכסי הקרן'!$C$42</f>
        <v>2.4637138376651819E-4</v>
      </c>
    </row>
    <row r="238" spans="2:15">
      <c r="B238" s="93" t="s">
        <v>1197</v>
      </c>
      <c r="C238" s="95" t="s">
        <v>1198</v>
      </c>
      <c r="D238" s="96" t="s">
        <v>1062</v>
      </c>
      <c r="E238" s="96" t="s">
        <v>588</v>
      </c>
      <c r="F238" s="95"/>
      <c r="G238" s="96" t="s">
        <v>1070</v>
      </c>
      <c r="H238" s="96" t="s">
        <v>130</v>
      </c>
      <c r="I238" s="98">
        <v>465.97869500000002</v>
      </c>
      <c r="J238" s="106">
        <v>7559</v>
      </c>
      <c r="K238" s="98"/>
      <c r="L238" s="98">
        <v>130.32631935400002</v>
      </c>
      <c r="M238" s="99">
        <v>5.9345514266675228E-7</v>
      </c>
      <c r="N238" s="99">
        <f t="shared" si="8"/>
        <v>1.2382786719437485E-3</v>
      </c>
      <c r="O238" s="99">
        <f>L238/'סכום נכסי הקרן'!$C$42</f>
        <v>6.5440399906781501E-5</v>
      </c>
    </row>
    <row r="239" spans="2:15">
      <c r="B239" s="93" t="s">
        <v>1199</v>
      </c>
      <c r="C239" s="95" t="s">
        <v>1200</v>
      </c>
      <c r="D239" s="96" t="s">
        <v>1080</v>
      </c>
      <c r="E239" s="96" t="s">
        <v>588</v>
      </c>
      <c r="F239" s="95"/>
      <c r="G239" s="96" t="s">
        <v>1086</v>
      </c>
      <c r="H239" s="96" t="s">
        <v>130</v>
      </c>
      <c r="I239" s="98">
        <v>181.27494000000002</v>
      </c>
      <c r="J239" s="106">
        <v>31064</v>
      </c>
      <c r="K239" s="98"/>
      <c r="L239" s="98">
        <v>208.35161523800005</v>
      </c>
      <c r="M239" s="99">
        <v>1.803055936886029E-7</v>
      </c>
      <c r="N239" s="99">
        <f t="shared" si="8"/>
        <v>1.9796259319919711E-3</v>
      </c>
      <c r="O239" s="99">
        <f>L239/'סכום נכסי הקרן'!$C$42</f>
        <v>1.0461902929494583E-4</v>
      </c>
    </row>
    <row r="240" spans="2:15">
      <c r="B240" s="93" t="s">
        <v>1201</v>
      </c>
      <c r="C240" s="95" t="s">
        <v>1202</v>
      </c>
      <c r="D240" s="96" t="s">
        <v>1080</v>
      </c>
      <c r="E240" s="96" t="s">
        <v>588</v>
      </c>
      <c r="F240" s="95"/>
      <c r="G240" s="96" t="s">
        <v>1172</v>
      </c>
      <c r="H240" s="96" t="s">
        <v>130</v>
      </c>
      <c r="I240" s="98">
        <v>558.9310650000001</v>
      </c>
      <c r="J240" s="106">
        <v>14544</v>
      </c>
      <c r="K240" s="98"/>
      <c r="L240" s="98">
        <v>300.77645614700003</v>
      </c>
      <c r="M240" s="99">
        <v>1.9126484714928608E-7</v>
      </c>
      <c r="N240" s="99">
        <f t="shared" si="8"/>
        <v>2.8577886072113879E-3</v>
      </c>
      <c r="O240" s="99">
        <f>L240/'סכום נכסי הקרן'!$C$42</f>
        <v>1.5102806302186953E-4</v>
      </c>
    </row>
    <row r="241" spans="2:15">
      <c r="B241" s="93" t="s">
        <v>1101</v>
      </c>
      <c r="C241" s="95" t="s">
        <v>1102</v>
      </c>
      <c r="D241" s="96" t="s">
        <v>1062</v>
      </c>
      <c r="E241" s="96" t="s">
        <v>588</v>
      </c>
      <c r="F241" s="95"/>
      <c r="G241" s="96" t="s">
        <v>1100</v>
      </c>
      <c r="H241" s="96" t="s">
        <v>130</v>
      </c>
      <c r="I241" s="98">
        <v>1329.4469110000002</v>
      </c>
      <c r="J241" s="106">
        <v>1734</v>
      </c>
      <c r="K241" s="98"/>
      <c r="L241" s="98">
        <v>85.294654942999998</v>
      </c>
      <c r="M241" s="99">
        <v>5.0936663256704992E-6</v>
      </c>
      <c r="N241" s="99">
        <f t="shared" si="8"/>
        <v>8.1041613520773954E-4</v>
      </c>
      <c r="O241" s="99">
        <f>L241/'סכום נכסי הקרן'!$C$42</f>
        <v>4.2828772860679592E-5</v>
      </c>
    </row>
    <row r="242" spans="2:15">
      <c r="B242" s="93" t="s">
        <v>1203</v>
      </c>
      <c r="C242" s="95" t="s">
        <v>1204</v>
      </c>
      <c r="D242" s="96" t="s">
        <v>1080</v>
      </c>
      <c r="E242" s="96" t="s">
        <v>588</v>
      </c>
      <c r="F242" s="95"/>
      <c r="G242" s="96" t="s">
        <v>1070</v>
      </c>
      <c r="H242" s="96" t="s">
        <v>130</v>
      </c>
      <c r="I242" s="98">
        <v>287.01865500000008</v>
      </c>
      <c r="J242" s="106">
        <v>39330</v>
      </c>
      <c r="K242" s="98"/>
      <c r="L242" s="98">
        <v>417.67241694200004</v>
      </c>
      <c r="M242" s="99">
        <v>3.0528038474417669E-7</v>
      </c>
      <c r="N242" s="99">
        <f t="shared" si="8"/>
        <v>3.9684604638733053E-3</v>
      </c>
      <c r="O242" s="99">
        <f>L242/'סכום נכסי הקרן'!$C$42</f>
        <v>2.0972471355132735E-4</v>
      </c>
    </row>
    <row r="243" spans="2:15">
      <c r="B243" s="93" t="s">
        <v>1205</v>
      </c>
      <c r="C243" s="95" t="s">
        <v>1206</v>
      </c>
      <c r="D243" s="96" t="s">
        <v>1062</v>
      </c>
      <c r="E243" s="96" t="s">
        <v>588</v>
      </c>
      <c r="F243" s="95"/>
      <c r="G243" s="96" t="s">
        <v>1159</v>
      </c>
      <c r="H243" s="96" t="s">
        <v>130</v>
      </c>
      <c r="I243" s="98">
        <v>477.35734200000007</v>
      </c>
      <c r="J243" s="106">
        <v>28698</v>
      </c>
      <c r="K243" s="98"/>
      <c r="L243" s="98">
        <v>506.8704370260001</v>
      </c>
      <c r="M243" s="99">
        <v>2.1578855449642205E-7</v>
      </c>
      <c r="N243" s="99">
        <f t="shared" si="8"/>
        <v>4.8159639182569977E-3</v>
      </c>
      <c r="O243" s="99">
        <f>L243/'סכום נכסי הקרן'!$C$42</f>
        <v>2.5451347252283542E-4</v>
      </c>
    </row>
    <row r="244" spans="2:15">
      <c r="B244" s="93" t="s">
        <v>1207</v>
      </c>
      <c r="C244" s="95" t="s">
        <v>1208</v>
      </c>
      <c r="D244" s="96" t="s">
        <v>1062</v>
      </c>
      <c r="E244" s="96" t="s">
        <v>588</v>
      </c>
      <c r="F244" s="95"/>
      <c r="G244" s="96" t="s">
        <v>1070</v>
      </c>
      <c r="H244" s="96" t="s">
        <v>130</v>
      </c>
      <c r="I244" s="98">
        <v>489.44233800000006</v>
      </c>
      <c r="J244" s="106">
        <v>34054</v>
      </c>
      <c r="K244" s="98"/>
      <c r="L244" s="98">
        <v>616.69636699500018</v>
      </c>
      <c r="M244" s="99">
        <v>6.5825184033072654E-8</v>
      </c>
      <c r="N244" s="99">
        <f t="shared" si="8"/>
        <v>5.8594607911917939E-3</v>
      </c>
      <c r="O244" s="99">
        <f>L244/'סכום נכסי הקרן'!$C$42</f>
        <v>3.096600677227171E-4</v>
      </c>
    </row>
    <row r="245" spans="2:15">
      <c r="B245" s="93" t="s">
        <v>1209</v>
      </c>
      <c r="C245" s="95" t="s">
        <v>1210</v>
      </c>
      <c r="D245" s="96" t="s">
        <v>1080</v>
      </c>
      <c r="E245" s="96" t="s">
        <v>588</v>
      </c>
      <c r="F245" s="95"/>
      <c r="G245" s="96" t="s">
        <v>1177</v>
      </c>
      <c r="H245" s="96" t="s">
        <v>130</v>
      </c>
      <c r="I245" s="98">
        <v>1659.1793140000002</v>
      </c>
      <c r="J245" s="106">
        <v>8540</v>
      </c>
      <c r="K245" s="98"/>
      <c r="L245" s="98">
        <v>524.26747942600014</v>
      </c>
      <c r="M245" s="99">
        <v>9.9345291457765802E-7</v>
      </c>
      <c r="N245" s="99">
        <f t="shared" si="8"/>
        <v>4.9812596671556259E-3</v>
      </c>
      <c r="O245" s="99">
        <f>L245/'סכום נכסי הקרן'!$C$42</f>
        <v>2.632490020574251E-4</v>
      </c>
    </row>
    <row r="246" spans="2:15">
      <c r="B246" s="93" t="s">
        <v>1211</v>
      </c>
      <c r="C246" s="95" t="s">
        <v>1212</v>
      </c>
      <c r="D246" s="96" t="s">
        <v>1080</v>
      </c>
      <c r="E246" s="96" t="s">
        <v>588</v>
      </c>
      <c r="F246" s="95"/>
      <c r="G246" s="96" t="s">
        <v>1064</v>
      </c>
      <c r="H246" s="96" t="s">
        <v>130</v>
      </c>
      <c r="I246" s="98">
        <v>332.33739000000008</v>
      </c>
      <c r="J246" s="106">
        <v>7640</v>
      </c>
      <c r="K246" s="98"/>
      <c r="L246" s="98">
        <v>93.945133406000011</v>
      </c>
      <c r="M246" s="99">
        <v>1.5644496387095166E-6</v>
      </c>
      <c r="N246" s="99">
        <f t="shared" si="8"/>
        <v>8.9260753780344925E-4</v>
      </c>
      <c r="O246" s="99">
        <f>L246/'סכום נכסי הקרן'!$C$42</f>
        <v>4.7172414059247259E-5</v>
      </c>
    </row>
    <row r="247" spans="2:15">
      <c r="B247" s="93" t="s">
        <v>1213</v>
      </c>
      <c r="C247" s="95" t="s">
        <v>1214</v>
      </c>
      <c r="D247" s="96" t="s">
        <v>1062</v>
      </c>
      <c r="E247" s="96" t="s">
        <v>588</v>
      </c>
      <c r="F247" s="95"/>
      <c r="G247" s="96" t="s">
        <v>590</v>
      </c>
      <c r="H247" s="96" t="s">
        <v>130</v>
      </c>
      <c r="I247" s="98">
        <v>202.42368300000007</v>
      </c>
      <c r="J247" s="106">
        <v>42302</v>
      </c>
      <c r="K247" s="98"/>
      <c r="L247" s="98">
        <v>316.82828561600007</v>
      </c>
      <c r="M247" s="99">
        <v>8.1952908097166024E-8</v>
      </c>
      <c r="N247" s="99">
        <f t="shared" si="8"/>
        <v>3.0103029893842692E-3</v>
      </c>
      <c r="O247" s="99">
        <f>L247/'סכום נכסי הקרן'!$C$42</f>
        <v>1.5908812444993429E-4</v>
      </c>
    </row>
    <row r="248" spans="2:15">
      <c r="B248" s="93" t="s">
        <v>1114</v>
      </c>
      <c r="C248" s="95" t="s">
        <v>1115</v>
      </c>
      <c r="D248" s="96" t="s">
        <v>1080</v>
      </c>
      <c r="E248" s="96" t="s">
        <v>588</v>
      </c>
      <c r="F248" s="95" t="s">
        <v>593</v>
      </c>
      <c r="G248" s="96" t="s">
        <v>466</v>
      </c>
      <c r="H248" s="96" t="s">
        <v>130</v>
      </c>
      <c r="I248" s="98">
        <v>2904.5169440000004</v>
      </c>
      <c r="J248" s="106">
        <v>8046</v>
      </c>
      <c r="K248" s="98"/>
      <c r="L248" s="98">
        <v>864.68050346000018</v>
      </c>
      <c r="M248" s="99">
        <v>4.8647034036361651E-5</v>
      </c>
      <c r="N248" s="99">
        <f t="shared" si="8"/>
        <v>8.2156499990747121E-3</v>
      </c>
      <c r="O248" s="99">
        <f>L248/'סכום נכסי הקרן'!$C$42</f>
        <v>4.3417966699665607E-4</v>
      </c>
    </row>
    <row r="249" spans="2:15">
      <c r="B249" s="93" t="s">
        <v>1215</v>
      </c>
      <c r="C249" s="95" t="s">
        <v>1216</v>
      </c>
      <c r="D249" s="96" t="s">
        <v>1080</v>
      </c>
      <c r="E249" s="96" t="s">
        <v>588</v>
      </c>
      <c r="F249" s="95"/>
      <c r="G249" s="96" t="s">
        <v>1070</v>
      </c>
      <c r="H249" s="96" t="s">
        <v>130</v>
      </c>
      <c r="I249" s="98">
        <v>493.76938000000001</v>
      </c>
      <c r="J249" s="106">
        <v>25551</v>
      </c>
      <c r="K249" s="98"/>
      <c r="L249" s="98">
        <v>466.80315285000012</v>
      </c>
      <c r="M249" s="99">
        <v>1.6143913427371674E-6</v>
      </c>
      <c r="N249" s="99">
        <f t="shared" si="8"/>
        <v>4.4352697984216616E-3</v>
      </c>
      <c r="O249" s="99">
        <f>L249/'סכום נכסי הקרן'!$C$42</f>
        <v>2.3439459620795987E-4</v>
      </c>
    </row>
    <row r="250" spans="2:15">
      <c r="B250" s="93" t="s">
        <v>1217</v>
      </c>
      <c r="C250" s="95" t="s">
        <v>1218</v>
      </c>
      <c r="D250" s="96" t="s">
        <v>1062</v>
      </c>
      <c r="E250" s="96" t="s">
        <v>588</v>
      </c>
      <c r="F250" s="95"/>
      <c r="G250" s="96" t="s">
        <v>128</v>
      </c>
      <c r="H250" s="96" t="s">
        <v>130</v>
      </c>
      <c r="I250" s="98">
        <v>3102.2160000000003</v>
      </c>
      <c r="J250" s="106">
        <v>481</v>
      </c>
      <c r="K250" s="98"/>
      <c r="L250" s="98">
        <v>55.210138152000006</v>
      </c>
      <c r="M250" s="99">
        <v>8.624131427371013E-6</v>
      </c>
      <c r="N250" s="99">
        <f t="shared" si="8"/>
        <v>5.2457198889344027E-4</v>
      </c>
      <c r="O250" s="99">
        <f>L250/'סכום נכסי הקרן'!$C$42</f>
        <v>2.77225163534448E-5</v>
      </c>
    </row>
    <row r="251" spans="2:15">
      <c r="B251" s="93" t="s">
        <v>1219</v>
      </c>
      <c r="C251" s="95" t="s">
        <v>1220</v>
      </c>
      <c r="D251" s="96" t="s">
        <v>1080</v>
      </c>
      <c r="E251" s="96" t="s">
        <v>588</v>
      </c>
      <c r="F251" s="95"/>
      <c r="G251" s="96" t="s">
        <v>1130</v>
      </c>
      <c r="H251" s="96" t="s">
        <v>130</v>
      </c>
      <c r="I251" s="98">
        <v>5398.9719630000009</v>
      </c>
      <c r="J251" s="106">
        <v>3668</v>
      </c>
      <c r="K251" s="98"/>
      <c r="L251" s="98">
        <v>732.7268789310001</v>
      </c>
      <c r="M251" s="99">
        <v>9.5636463063438499E-7</v>
      </c>
      <c r="N251" s="99">
        <f t="shared" si="8"/>
        <v>6.9619096974238215E-3</v>
      </c>
      <c r="O251" s="99">
        <f>L251/'סכום נכסי הקרן'!$C$42</f>
        <v>3.6792215277290285E-4</v>
      </c>
    </row>
    <row r="252" spans="2:15">
      <c r="B252" s="93" t="s">
        <v>1221</v>
      </c>
      <c r="C252" s="95" t="s">
        <v>1222</v>
      </c>
      <c r="D252" s="96" t="s">
        <v>1080</v>
      </c>
      <c r="E252" s="96" t="s">
        <v>588</v>
      </c>
      <c r="F252" s="95"/>
      <c r="G252" s="96" t="s">
        <v>1152</v>
      </c>
      <c r="H252" s="96" t="s">
        <v>130</v>
      </c>
      <c r="I252" s="98">
        <v>679.78102500000011</v>
      </c>
      <c r="J252" s="106">
        <v>3682</v>
      </c>
      <c r="K252" s="98"/>
      <c r="L252" s="98">
        <v>92.609288160000006</v>
      </c>
      <c r="M252" s="99">
        <v>2.2104338465927539E-6</v>
      </c>
      <c r="N252" s="99">
        <f t="shared" si="8"/>
        <v>8.7991517692547372E-4</v>
      </c>
      <c r="O252" s="99">
        <f>L252/'סכום נכסי הקרן'!$C$42</f>
        <v>4.6501649722886604E-5</v>
      </c>
    </row>
    <row r="253" spans="2:15">
      <c r="B253" s="93" t="s">
        <v>1223</v>
      </c>
      <c r="C253" s="95" t="s">
        <v>1224</v>
      </c>
      <c r="D253" s="96" t="s">
        <v>1062</v>
      </c>
      <c r="E253" s="96" t="s">
        <v>588</v>
      </c>
      <c r="F253" s="95"/>
      <c r="G253" s="96" t="s">
        <v>590</v>
      </c>
      <c r="H253" s="96" t="s">
        <v>130</v>
      </c>
      <c r="I253" s="98">
        <v>815.73723000000018</v>
      </c>
      <c r="J253" s="106">
        <v>11904</v>
      </c>
      <c r="K253" s="98"/>
      <c r="L253" s="98">
        <v>359.28983147899999</v>
      </c>
      <c r="M253" s="99">
        <v>7.3225963195691224E-7</v>
      </c>
      <c r="N253" s="99">
        <f t="shared" si="8"/>
        <v>3.4137458770568297E-3</v>
      </c>
      <c r="O253" s="99">
        <f>L253/'סכום נכסי הקרן'!$C$42</f>
        <v>1.8040922486701265E-4</v>
      </c>
    </row>
    <row r="254" spans="2:15">
      <c r="B254" s="93" t="s">
        <v>1225</v>
      </c>
      <c r="C254" s="95" t="s">
        <v>1226</v>
      </c>
      <c r="D254" s="96" t="s">
        <v>1080</v>
      </c>
      <c r="E254" s="96" t="s">
        <v>588</v>
      </c>
      <c r="F254" s="95"/>
      <c r="G254" s="96" t="s">
        <v>1100</v>
      </c>
      <c r="H254" s="96" t="s">
        <v>130</v>
      </c>
      <c r="I254" s="98">
        <v>1087.6496400000003</v>
      </c>
      <c r="J254" s="106">
        <v>9796</v>
      </c>
      <c r="K254" s="98"/>
      <c r="L254" s="98">
        <v>394.22078731700003</v>
      </c>
      <c r="M254" s="99">
        <v>7.4438324823314119E-7</v>
      </c>
      <c r="N254" s="99">
        <f t="shared" si="8"/>
        <v>3.7456378373240009E-3</v>
      </c>
      <c r="O254" s="99">
        <f>L254/'סכום נכסי הקרן'!$C$42</f>
        <v>1.9794901061785368E-4</v>
      </c>
    </row>
    <row r="255" spans="2:15">
      <c r="B255" s="93" t="s">
        <v>1227</v>
      </c>
      <c r="C255" s="95" t="s">
        <v>1228</v>
      </c>
      <c r="D255" s="96" t="s">
        <v>26</v>
      </c>
      <c r="E255" s="96" t="s">
        <v>588</v>
      </c>
      <c r="F255" s="95"/>
      <c r="G255" s="96" t="s">
        <v>124</v>
      </c>
      <c r="H255" s="96" t="s">
        <v>132</v>
      </c>
      <c r="I255" s="98">
        <v>525.69732599999998</v>
      </c>
      <c r="J255" s="106">
        <v>14346</v>
      </c>
      <c r="K255" s="98"/>
      <c r="L255" s="98">
        <v>303.06135951200008</v>
      </c>
      <c r="M255" s="99">
        <v>1.2303905358767964E-6</v>
      </c>
      <c r="N255" s="99">
        <f t="shared" si="8"/>
        <v>2.8794983210923336E-3</v>
      </c>
      <c r="O255" s="99">
        <f>L255/'סכום נכסי הקרן'!$C$42</f>
        <v>1.5217537532758889E-4</v>
      </c>
    </row>
    <row r="256" spans="2:15">
      <c r="B256" s="93" t="s">
        <v>1229</v>
      </c>
      <c r="C256" s="95" t="s">
        <v>1230</v>
      </c>
      <c r="D256" s="96" t="s">
        <v>26</v>
      </c>
      <c r="E256" s="96" t="s">
        <v>588</v>
      </c>
      <c r="F256" s="95"/>
      <c r="G256" s="96" t="s">
        <v>1064</v>
      </c>
      <c r="H256" s="96" t="s">
        <v>130</v>
      </c>
      <c r="I256" s="98">
        <v>110.57771300000002</v>
      </c>
      <c r="J256" s="106">
        <v>138600</v>
      </c>
      <c r="K256" s="98"/>
      <c r="L256" s="98">
        <v>567.06462985800022</v>
      </c>
      <c r="M256" s="99">
        <v>4.6307261643893553E-7</v>
      </c>
      <c r="N256" s="99">
        <f t="shared" si="8"/>
        <v>5.3878912582463424E-3</v>
      </c>
      <c r="O256" s="99">
        <f>L256/'סכום נכסי הקרן'!$C$42</f>
        <v>2.8473861868300824E-4</v>
      </c>
    </row>
    <row r="257" spans="2:15">
      <c r="B257" s="93" t="s">
        <v>1121</v>
      </c>
      <c r="C257" s="95" t="s">
        <v>1122</v>
      </c>
      <c r="D257" s="96" t="s">
        <v>1062</v>
      </c>
      <c r="E257" s="96" t="s">
        <v>588</v>
      </c>
      <c r="F257" s="95" t="s">
        <v>1123</v>
      </c>
      <c r="G257" s="96" t="s">
        <v>155</v>
      </c>
      <c r="H257" s="96" t="s">
        <v>130</v>
      </c>
      <c r="I257" s="98">
        <v>120.53401800000002</v>
      </c>
      <c r="J257" s="106">
        <v>2660</v>
      </c>
      <c r="K257" s="98"/>
      <c r="L257" s="98">
        <v>11.862958003000001</v>
      </c>
      <c r="M257" s="99">
        <v>2.1852659389784513E-6</v>
      </c>
      <c r="N257" s="99">
        <f t="shared" si="8"/>
        <v>1.1271436156635726E-4</v>
      </c>
      <c r="O257" s="99">
        <f>L257/'סכום נכסי הקרן'!$C$42</f>
        <v>5.9567148035923349E-6</v>
      </c>
    </row>
    <row r="258" spans="2:15">
      <c r="B258" s="93" t="s">
        <v>1231</v>
      </c>
      <c r="C258" s="95" t="s">
        <v>1232</v>
      </c>
      <c r="D258" s="96" t="s">
        <v>1062</v>
      </c>
      <c r="E258" s="96" t="s">
        <v>588</v>
      </c>
      <c r="F258" s="95"/>
      <c r="G258" s="96" t="s">
        <v>1070</v>
      </c>
      <c r="H258" s="96" t="s">
        <v>130</v>
      </c>
      <c r="I258" s="98">
        <v>1791.5297400000004</v>
      </c>
      <c r="J258" s="106">
        <v>1510</v>
      </c>
      <c r="K258" s="98"/>
      <c r="L258" s="98">
        <v>100.09276657400002</v>
      </c>
      <c r="M258" s="99">
        <v>7.5117897081308718E-6</v>
      </c>
      <c r="N258" s="99">
        <f t="shared" si="8"/>
        <v>9.5101847945055368E-4</v>
      </c>
      <c r="O258" s="99">
        <f>L258/'סכום נכסי הקרן'!$C$42</f>
        <v>5.0259308364160101E-5</v>
      </c>
    </row>
    <row r="259" spans="2:15">
      <c r="B259" s="93" t="s">
        <v>1233</v>
      </c>
      <c r="C259" s="95" t="s">
        <v>1234</v>
      </c>
      <c r="D259" s="96" t="s">
        <v>1080</v>
      </c>
      <c r="E259" s="96" t="s">
        <v>588</v>
      </c>
      <c r="F259" s="95"/>
      <c r="G259" s="96" t="s">
        <v>1159</v>
      </c>
      <c r="H259" s="96" t="s">
        <v>130</v>
      </c>
      <c r="I259" s="98">
        <v>7919.0138570000008</v>
      </c>
      <c r="J259" s="106">
        <v>311</v>
      </c>
      <c r="K259" s="98"/>
      <c r="L259" s="98">
        <v>91.124092469000004</v>
      </c>
      <c r="M259" s="99">
        <v>2.657808837626842E-5</v>
      </c>
      <c r="N259" s="99">
        <f t="shared" si="8"/>
        <v>8.6580378210557838E-4</v>
      </c>
      <c r="O259" s="99">
        <f>L259/'סכום נכסי הקרן'!$C$42</f>
        <v>4.5755892454204204E-5</v>
      </c>
    </row>
    <row r="260" spans="2:15">
      <c r="B260" s="93" t="s">
        <v>1235</v>
      </c>
      <c r="C260" s="95" t="s">
        <v>1236</v>
      </c>
      <c r="D260" s="96" t="s">
        <v>1080</v>
      </c>
      <c r="E260" s="96" t="s">
        <v>588</v>
      </c>
      <c r="F260" s="95"/>
      <c r="G260" s="96" t="s">
        <v>590</v>
      </c>
      <c r="H260" s="96" t="s">
        <v>130</v>
      </c>
      <c r="I260" s="98">
        <v>1646.5807050000003</v>
      </c>
      <c r="J260" s="106">
        <v>10092</v>
      </c>
      <c r="K260" s="98">
        <v>2.7266123860000002</v>
      </c>
      <c r="L260" s="98">
        <v>617.56643395600008</v>
      </c>
      <c r="M260" s="99">
        <v>3.1747959999703834E-7</v>
      </c>
      <c r="N260" s="99">
        <f t="shared" si="8"/>
        <v>5.8677276199207064E-3</v>
      </c>
      <c r="O260" s="99">
        <f>L260/'סכום נכסי הקרן'!$C$42</f>
        <v>3.1009695207697292E-4</v>
      </c>
    </row>
    <row r="261" spans="2:15">
      <c r="B261" s="93" t="s">
        <v>1237</v>
      </c>
      <c r="C261" s="95" t="s">
        <v>1238</v>
      </c>
      <c r="D261" s="96" t="s">
        <v>1062</v>
      </c>
      <c r="E261" s="96" t="s">
        <v>588</v>
      </c>
      <c r="F261" s="95"/>
      <c r="G261" s="96" t="s">
        <v>1090</v>
      </c>
      <c r="H261" s="96" t="s">
        <v>130</v>
      </c>
      <c r="I261" s="98">
        <v>5170.3600000000006</v>
      </c>
      <c r="J261" s="106">
        <v>127</v>
      </c>
      <c r="K261" s="98"/>
      <c r="L261" s="98">
        <v>24.295521640000004</v>
      </c>
      <c r="M261" s="99">
        <v>3.1592170712252296E-5</v>
      </c>
      <c r="N261" s="99">
        <f t="shared" si="8"/>
        <v>2.3084075741326026E-4</v>
      </c>
      <c r="O261" s="99">
        <f>L261/'סכום נכסי הקרן'!$C$42</f>
        <v>1.2199444133359285E-5</v>
      </c>
    </row>
    <row r="262" spans="2:15">
      <c r="B262" s="93" t="s">
        <v>1239</v>
      </c>
      <c r="C262" s="95" t="s">
        <v>1240</v>
      </c>
      <c r="D262" s="96" t="s">
        <v>1062</v>
      </c>
      <c r="E262" s="96" t="s">
        <v>588</v>
      </c>
      <c r="F262" s="95"/>
      <c r="G262" s="96" t="s">
        <v>1106</v>
      </c>
      <c r="H262" s="96" t="s">
        <v>130</v>
      </c>
      <c r="I262" s="98">
        <v>241.69992000000005</v>
      </c>
      <c r="J262" s="106">
        <v>26177</v>
      </c>
      <c r="K262" s="98"/>
      <c r="L262" s="98">
        <v>234.09821581600005</v>
      </c>
      <c r="M262" s="99">
        <v>7.6257956149086818E-8</v>
      </c>
      <c r="N262" s="99">
        <f t="shared" si="8"/>
        <v>2.2242539283078471E-3</v>
      </c>
      <c r="O262" s="99">
        <f>L262/'סכום נכסי הקרן'!$C$42</f>
        <v>1.1754709974469095E-4</v>
      </c>
    </row>
    <row r="263" spans="2:15">
      <c r="B263" s="93" t="s">
        <v>1241</v>
      </c>
      <c r="C263" s="95" t="s">
        <v>1242</v>
      </c>
      <c r="D263" s="96" t="s">
        <v>26</v>
      </c>
      <c r="E263" s="96" t="s">
        <v>588</v>
      </c>
      <c r="F263" s="95"/>
      <c r="G263" s="96" t="s">
        <v>1100</v>
      </c>
      <c r="H263" s="96" t="s">
        <v>132</v>
      </c>
      <c r="I263" s="98">
        <v>2024.2368300000005</v>
      </c>
      <c r="J263" s="106">
        <v>10638</v>
      </c>
      <c r="K263" s="98"/>
      <c r="L263" s="98">
        <v>865.33701471000006</v>
      </c>
      <c r="M263" s="99">
        <v>3.3939125245442008E-6</v>
      </c>
      <c r="N263" s="99">
        <f t="shared" si="8"/>
        <v>8.2218877558286468E-3</v>
      </c>
      <c r="O263" s="99">
        <f>L263/'סכום נכסי הקרן'!$C$42</f>
        <v>4.3450931920318078E-4</v>
      </c>
    </row>
    <row r="264" spans="2:15">
      <c r="B264" s="93" t="s">
        <v>1243</v>
      </c>
      <c r="C264" s="95" t="s">
        <v>1244</v>
      </c>
      <c r="D264" s="96" t="s">
        <v>1080</v>
      </c>
      <c r="E264" s="96" t="s">
        <v>588</v>
      </c>
      <c r="F264" s="95"/>
      <c r="G264" s="96" t="s">
        <v>1070</v>
      </c>
      <c r="H264" s="96" t="s">
        <v>130</v>
      </c>
      <c r="I264" s="98">
        <v>468.29359500000004</v>
      </c>
      <c r="J264" s="106">
        <v>23748</v>
      </c>
      <c r="K264" s="98"/>
      <c r="L264" s="98">
        <v>411.47834288000013</v>
      </c>
      <c r="M264" s="99">
        <v>2.8938748340624658E-7</v>
      </c>
      <c r="N264" s="99">
        <f t="shared" si="8"/>
        <v>3.9096082700767407E-3</v>
      </c>
      <c r="O264" s="99">
        <f>L264/'סכום נכסי הקרן'!$C$42</f>
        <v>2.0661450000675175E-4</v>
      </c>
    </row>
    <row r="265" spans="2:15">
      <c r="B265" s="102"/>
      <c r="C265" s="102"/>
      <c r="D265" s="102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2"/>
      <c r="D266" s="102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15" t="s">
        <v>218</v>
      </c>
      <c r="C267" s="102"/>
      <c r="D267" s="102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15" t="s">
        <v>110</v>
      </c>
      <c r="C268" s="102"/>
      <c r="D268" s="102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15" t="s">
        <v>201</v>
      </c>
      <c r="C269" s="102"/>
      <c r="D269" s="102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15" t="s">
        <v>209</v>
      </c>
      <c r="C270" s="102"/>
      <c r="D270" s="102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15" t="s">
        <v>215</v>
      </c>
      <c r="C271" s="102"/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18"/>
      <c r="C272" s="102"/>
      <c r="D272" s="102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19"/>
      <c r="C273" s="102"/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2"/>
      <c r="C274" s="102"/>
      <c r="D274" s="102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2"/>
      <c r="C275" s="102"/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2"/>
      <c r="D276" s="102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2"/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2"/>
      <c r="D278" s="102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2"/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2"/>
      <c r="D280" s="102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2"/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2"/>
      <c r="D282" s="102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2"/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2"/>
      <c r="D284" s="102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2"/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2"/>
      <c r="D286" s="102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2"/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2"/>
      <c r="D288" s="102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2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2"/>
      <c r="D290" s="102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2"/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18"/>
      <c r="C292" s="102"/>
      <c r="D292" s="102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18"/>
      <c r="C293" s="102"/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19"/>
      <c r="C294" s="102"/>
      <c r="D294" s="102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2"/>
      <c r="C295" s="102"/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2"/>
      <c r="D296" s="102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2"/>
      <c r="D297" s="102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2"/>
      <c r="D298" s="102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2"/>
      <c r="D299" s="102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2"/>
      <c r="D300" s="102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2:15">
      <c r="B301" s="102"/>
      <c r="C301" s="102"/>
      <c r="D301" s="102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2:15">
      <c r="B302" s="102"/>
      <c r="C302" s="102"/>
      <c r="D302" s="102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2:15">
      <c r="B303" s="102"/>
      <c r="C303" s="102"/>
      <c r="D303" s="102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2:15">
      <c r="B304" s="102"/>
      <c r="C304" s="102"/>
      <c r="D304" s="102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2:15">
      <c r="B305" s="102"/>
      <c r="C305" s="102"/>
      <c r="D305" s="102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2:15">
      <c r="B306" s="102"/>
      <c r="C306" s="102"/>
      <c r="D306" s="102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2:15">
      <c r="B307" s="102"/>
      <c r="C307" s="102"/>
      <c r="D307" s="102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2:15">
      <c r="B308" s="102"/>
      <c r="C308" s="102"/>
      <c r="D308" s="102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2:15">
      <c r="B309" s="102"/>
      <c r="C309" s="102"/>
      <c r="D309" s="102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2:15">
      <c r="B310" s="102"/>
      <c r="C310" s="102"/>
      <c r="D310" s="102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2:15">
      <c r="B311" s="102"/>
      <c r="C311" s="102"/>
      <c r="D311" s="102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2:15">
      <c r="B312" s="102"/>
      <c r="C312" s="102"/>
      <c r="D312" s="102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2:15">
      <c r="B313" s="102"/>
      <c r="C313" s="102"/>
      <c r="D313" s="102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2:15">
      <c r="B314" s="102"/>
      <c r="C314" s="102"/>
      <c r="D314" s="102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2:15">
      <c r="B315" s="102"/>
      <c r="C315" s="102"/>
      <c r="D315" s="102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2:15">
      <c r="B316" s="102"/>
      <c r="C316" s="102"/>
      <c r="D316" s="102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2:15">
      <c r="B317" s="102"/>
      <c r="C317" s="102"/>
      <c r="D317" s="102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2:15">
      <c r="B318" s="102"/>
      <c r="C318" s="102"/>
      <c r="D318" s="102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2:15">
      <c r="B319" s="102"/>
      <c r="C319" s="102"/>
      <c r="D319" s="102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2:15">
      <c r="B320" s="102"/>
      <c r="C320" s="102"/>
      <c r="D320" s="102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2:15">
      <c r="B321" s="102"/>
      <c r="C321" s="102"/>
      <c r="D321" s="102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2:15">
      <c r="B322" s="102"/>
      <c r="C322" s="102"/>
      <c r="D322" s="102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2:15">
      <c r="B323" s="102"/>
      <c r="C323" s="102"/>
      <c r="D323" s="102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2:15">
      <c r="B324" s="102"/>
      <c r="C324" s="102"/>
      <c r="D324" s="102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2:15">
      <c r="B325" s="102"/>
      <c r="C325" s="102"/>
      <c r="D325" s="102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2:15">
      <c r="B326" s="102"/>
      <c r="C326" s="102"/>
      <c r="D326" s="102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2:15">
      <c r="B327" s="102"/>
      <c r="C327" s="102"/>
      <c r="D327" s="102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2:15">
      <c r="B328" s="102"/>
      <c r="C328" s="102"/>
      <c r="D328" s="102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2:15">
      <c r="B329" s="102"/>
      <c r="C329" s="102"/>
      <c r="D329" s="102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2:15">
      <c r="B330" s="102"/>
      <c r="C330" s="102"/>
      <c r="D330" s="102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2:15">
      <c r="B331" s="102"/>
      <c r="C331" s="102"/>
      <c r="D331" s="102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2:15">
      <c r="B332" s="102"/>
      <c r="C332" s="102"/>
      <c r="D332" s="102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2:15">
      <c r="B333" s="102"/>
      <c r="C333" s="102"/>
      <c r="D333" s="102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2:15">
      <c r="B334" s="102"/>
      <c r="C334" s="102"/>
      <c r="D334" s="102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2:15">
      <c r="B335" s="102"/>
      <c r="C335" s="102"/>
      <c r="D335" s="102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2:15">
      <c r="B336" s="102"/>
      <c r="C336" s="102"/>
      <c r="D336" s="102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2:15">
      <c r="B337" s="102"/>
      <c r="C337" s="102"/>
      <c r="D337" s="102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2:15">
      <c r="B338" s="102"/>
      <c r="C338" s="102"/>
      <c r="D338" s="102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2:15">
      <c r="B339" s="102"/>
      <c r="C339" s="102"/>
      <c r="D339" s="102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2:15">
      <c r="B340" s="102"/>
      <c r="C340" s="102"/>
      <c r="D340" s="102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2:15">
      <c r="B341" s="102"/>
      <c r="C341" s="102"/>
      <c r="D341" s="102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2:15">
      <c r="B342" s="102"/>
      <c r="C342" s="102"/>
      <c r="D342" s="102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2:15">
      <c r="B343" s="102"/>
      <c r="C343" s="102"/>
      <c r="D343" s="102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2:15">
      <c r="B344" s="102"/>
      <c r="C344" s="102"/>
      <c r="D344" s="102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2:15">
      <c r="B345" s="102"/>
      <c r="C345" s="102"/>
      <c r="D345" s="102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2:15">
      <c r="B346" s="102"/>
      <c r="C346" s="102"/>
      <c r="D346" s="102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2:15">
      <c r="B347" s="102"/>
      <c r="C347" s="102"/>
      <c r="D347" s="102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2:15">
      <c r="B348" s="102"/>
      <c r="C348" s="102"/>
      <c r="D348" s="102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2:15">
      <c r="B349" s="102"/>
      <c r="C349" s="102"/>
      <c r="D349" s="102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2:15">
      <c r="B350" s="102"/>
      <c r="C350" s="102"/>
      <c r="D350" s="102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2:15">
      <c r="B351" s="102"/>
      <c r="C351" s="102"/>
      <c r="D351" s="102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2:15">
      <c r="B352" s="102"/>
      <c r="C352" s="102"/>
      <c r="D352" s="102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2:15">
      <c r="B353" s="102"/>
      <c r="C353" s="102"/>
      <c r="D353" s="102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2:15">
      <c r="B354" s="102"/>
      <c r="C354" s="102"/>
      <c r="D354" s="102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2:15">
      <c r="B355" s="102"/>
      <c r="C355" s="102"/>
      <c r="D355" s="102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2:15">
      <c r="B356" s="102"/>
      <c r="C356" s="102"/>
      <c r="D356" s="102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2:15">
      <c r="B357" s="102"/>
      <c r="C357" s="102"/>
      <c r="D357" s="102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2:15">
      <c r="B358" s="102"/>
      <c r="C358" s="102"/>
      <c r="D358" s="102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2:15">
      <c r="B359" s="118"/>
      <c r="C359" s="102"/>
      <c r="D359" s="102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2:15">
      <c r="B360" s="118"/>
      <c r="C360" s="102"/>
      <c r="D360" s="102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2:15">
      <c r="B361" s="119"/>
      <c r="C361" s="102"/>
      <c r="D361" s="102"/>
      <c r="E361" s="102"/>
      <c r="F361" s="102"/>
      <c r="G361" s="102"/>
      <c r="H361" s="103"/>
      <c r="I361" s="103"/>
      <c r="J361" s="103"/>
      <c r="K361" s="103"/>
      <c r="L361" s="103"/>
      <c r="M361" s="103"/>
      <c r="N361" s="103"/>
      <c r="O361" s="103"/>
    </row>
    <row r="362" spans="2:15">
      <c r="B362" s="102"/>
      <c r="C362" s="102"/>
      <c r="D362" s="102"/>
      <c r="E362" s="102"/>
      <c r="F362" s="102"/>
      <c r="G362" s="102"/>
      <c r="H362" s="103"/>
      <c r="I362" s="103"/>
      <c r="J362" s="103"/>
      <c r="K362" s="103"/>
      <c r="L362" s="103"/>
      <c r="M362" s="103"/>
      <c r="N362" s="103"/>
      <c r="O362" s="103"/>
    </row>
    <row r="363" spans="2:15">
      <c r="B363" s="102"/>
      <c r="C363" s="102"/>
      <c r="D363" s="102"/>
      <c r="E363" s="102"/>
      <c r="F363" s="102"/>
      <c r="G363" s="102"/>
      <c r="H363" s="103"/>
      <c r="I363" s="103"/>
      <c r="J363" s="103"/>
      <c r="K363" s="103"/>
      <c r="L363" s="103"/>
      <c r="M363" s="103"/>
      <c r="N363" s="103"/>
      <c r="O363" s="103"/>
    </row>
    <row r="364" spans="2:15">
      <c r="B364" s="102"/>
      <c r="C364" s="102"/>
      <c r="D364" s="102"/>
      <c r="E364" s="102"/>
      <c r="F364" s="102"/>
      <c r="G364" s="102"/>
      <c r="H364" s="103"/>
      <c r="I364" s="103"/>
      <c r="J364" s="103"/>
      <c r="K364" s="103"/>
      <c r="L364" s="103"/>
      <c r="M364" s="103"/>
      <c r="N364" s="103"/>
      <c r="O364" s="103"/>
    </row>
    <row r="365" spans="2:15">
      <c r="B365" s="102"/>
      <c r="C365" s="102"/>
      <c r="D365" s="102"/>
      <c r="E365" s="102"/>
      <c r="F365" s="102"/>
      <c r="G365" s="102"/>
      <c r="H365" s="103"/>
      <c r="I365" s="103"/>
      <c r="J365" s="103"/>
      <c r="K365" s="103"/>
      <c r="L365" s="103"/>
      <c r="M365" s="103"/>
      <c r="N365" s="103"/>
      <c r="O365" s="103"/>
    </row>
    <row r="366" spans="2:15">
      <c r="B366" s="102"/>
      <c r="C366" s="102"/>
      <c r="D366" s="102"/>
      <c r="E366" s="102"/>
      <c r="F366" s="102"/>
      <c r="G366" s="102"/>
      <c r="H366" s="103"/>
      <c r="I366" s="103"/>
      <c r="J366" s="103"/>
      <c r="K366" s="103"/>
      <c r="L366" s="103"/>
      <c r="M366" s="103"/>
      <c r="N366" s="103"/>
      <c r="O366" s="103"/>
    </row>
    <row r="367" spans="2:15">
      <c r="B367" s="102"/>
      <c r="C367" s="102"/>
      <c r="D367" s="102"/>
      <c r="E367" s="102"/>
      <c r="F367" s="102"/>
      <c r="G367" s="102"/>
      <c r="H367" s="103"/>
      <c r="I367" s="103"/>
      <c r="J367" s="103"/>
      <c r="K367" s="103"/>
      <c r="L367" s="103"/>
      <c r="M367" s="103"/>
      <c r="N367" s="103"/>
      <c r="O367" s="103"/>
    </row>
    <row r="368" spans="2:15">
      <c r="B368" s="102"/>
      <c r="C368" s="102"/>
      <c r="D368" s="102"/>
      <c r="E368" s="102"/>
      <c r="F368" s="102"/>
      <c r="G368" s="102"/>
      <c r="H368" s="103"/>
      <c r="I368" s="103"/>
      <c r="J368" s="103"/>
      <c r="K368" s="103"/>
      <c r="L368" s="103"/>
      <c r="M368" s="103"/>
      <c r="N368" s="103"/>
      <c r="O368" s="103"/>
    </row>
    <row r="369" spans="2:15">
      <c r="B369" s="102"/>
      <c r="C369" s="102"/>
      <c r="D369" s="102"/>
      <c r="E369" s="102"/>
      <c r="F369" s="102"/>
      <c r="G369" s="102"/>
      <c r="H369" s="103"/>
      <c r="I369" s="103"/>
      <c r="J369" s="103"/>
      <c r="K369" s="103"/>
      <c r="L369" s="103"/>
      <c r="M369" s="103"/>
      <c r="N369" s="103"/>
      <c r="O369" s="103"/>
    </row>
    <row r="370" spans="2:15">
      <c r="B370" s="102"/>
      <c r="C370" s="102"/>
      <c r="D370" s="102"/>
      <c r="E370" s="102"/>
      <c r="F370" s="102"/>
      <c r="G370" s="102"/>
      <c r="H370" s="103"/>
      <c r="I370" s="103"/>
      <c r="J370" s="103"/>
      <c r="K370" s="103"/>
      <c r="L370" s="103"/>
      <c r="M370" s="103"/>
      <c r="N370" s="103"/>
      <c r="O370" s="103"/>
    </row>
    <row r="371" spans="2:15">
      <c r="B371" s="102"/>
      <c r="C371" s="102"/>
      <c r="D371" s="102"/>
      <c r="E371" s="102"/>
      <c r="F371" s="102"/>
      <c r="G371" s="102"/>
      <c r="H371" s="103"/>
      <c r="I371" s="103"/>
      <c r="J371" s="103"/>
      <c r="K371" s="103"/>
      <c r="L371" s="103"/>
      <c r="M371" s="103"/>
      <c r="N371" s="103"/>
      <c r="O371" s="103"/>
    </row>
    <row r="372" spans="2:15">
      <c r="B372" s="102"/>
      <c r="C372" s="102"/>
      <c r="D372" s="102"/>
      <c r="E372" s="102"/>
      <c r="F372" s="102"/>
      <c r="G372" s="102"/>
      <c r="H372" s="103"/>
      <c r="I372" s="103"/>
      <c r="J372" s="103"/>
      <c r="K372" s="103"/>
      <c r="L372" s="103"/>
      <c r="M372" s="103"/>
      <c r="N372" s="103"/>
      <c r="O372" s="103"/>
    </row>
    <row r="373" spans="2:15">
      <c r="B373" s="102"/>
      <c r="C373" s="102"/>
      <c r="D373" s="102"/>
      <c r="E373" s="102"/>
      <c r="F373" s="102"/>
      <c r="G373" s="102"/>
      <c r="H373" s="103"/>
      <c r="I373" s="103"/>
      <c r="J373" s="103"/>
      <c r="K373" s="103"/>
      <c r="L373" s="103"/>
      <c r="M373" s="103"/>
      <c r="N373" s="103"/>
      <c r="O373" s="103"/>
    </row>
    <row r="374" spans="2:15">
      <c r="B374" s="102"/>
      <c r="C374" s="102"/>
      <c r="D374" s="102"/>
      <c r="E374" s="102"/>
      <c r="F374" s="102"/>
      <c r="G374" s="102"/>
      <c r="H374" s="103"/>
      <c r="I374" s="103"/>
      <c r="J374" s="103"/>
      <c r="K374" s="103"/>
      <c r="L374" s="103"/>
      <c r="M374" s="103"/>
      <c r="N374" s="103"/>
      <c r="O374" s="103"/>
    </row>
    <row r="375" spans="2:15">
      <c r="B375" s="102"/>
      <c r="C375" s="102"/>
      <c r="D375" s="102"/>
      <c r="E375" s="102"/>
      <c r="F375" s="102"/>
      <c r="G375" s="102"/>
      <c r="H375" s="103"/>
      <c r="I375" s="103"/>
      <c r="J375" s="103"/>
      <c r="K375" s="103"/>
      <c r="L375" s="103"/>
      <c r="M375" s="103"/>
      <c r="N375" s="103"/>
      <c r="O375" s="103"/>
    </row>
    <row r="376" spans="2:15">
      <c r="B376" s="102"/>
      <c r="C376" s="102"/>
      <c r="D376" s="102"/>
      <c r="E376" s="102"/>
      <c r="F376" s="102"/>
      <c r="G376" s="102"/>
      <c r="H376" s="103"/>
      <c r="I376" s="103"/>
      <c r="J376" s="103"/>
      <c r="K376" s="103"/>
      <c r="L376" s="103"/>
      <c r="M376" s="103"/>
      <c r="N376" s="103"/>
      <c r="O376" s="103"/>
    </row>
    <row r="377" spans="2:15">
      <c r="B377" s="102"/>
      <c r="C377" s="102"/>
      <c r="D377" s="102"/>
      <c r="E377" s="102"/>
      <c r="F377" s="102"/>
      <c r="G377" s="102"/>
      <c r="H377" s="103"/>
      <c r="I377" s="103"/>
      <c r="J377" s="103"/>
      <c r="K377" s="103"/>
      <c r="L377" s="103"/>
      <c r="M377" s="103"/>
      <c r="N377" s="103"/>
      <c r="O377" s="103"/>
    </row>
    <row r="378" spans="2:15">
      <c r="B378" s="102"/>
      <c r="C378" s="102"/>
      <c r="D378" s="102"/>
      <c r="E378" s="102"/>
      <c r="F378" s="102"/>
      <c r="G378" s="102"/>
      <c r="H378" s="103"/>
      <c r="I378" s="103"/>
      <c r="J378" s="103"/>
      <c r="K378" s="103"/>
      <c r="L378" s="103"/>
      <c r="M378" s="103"/>
      <c r="N378" s="103"/>
      <c r="O378" s="103"/>
    </row>
    <row r="379" spans="2:15">
      <c r="B379" s="102"/>
      <c r="C379" s="102"/>
      <c r="D379" s="102"/>
      <c r="E379" s="102"/>
      <c r="F379" s="102"/>
      <c r="G379" s="102"/>
      <c r="H379" s="103"/>
      <c r="I379" s="103"/>
      <c r="J379" s="103"/>
      <c r="K379" s="103"/>
      <c r="L379" s="103"/>
      <c r="M379" s="103"/>
      <c r="N379" s="103"/>
      <c r="O379" s="103"/>
    </row>
    <row r="380" spans="2:15">
      <c r="B380" s="102"/>
      <c r="C380" s="102"/>
      <c r="D380" s="102"/>
      <c r="E380" s="102"/>
      <c r="F380" s="102"/>
      <c r="G380" s="102"/>
      <c r="H380" s="103"/>
      <c r="I380" s="103"/>
      <c r="J380" s="103"/>
      <c r="K380" s="103"/>
      <c r="L380" s="103"/>
      <c r="M380" s="103"/>
      <c r="N380" s="103"/>
      <c r="O380" s="103"/>
    </row>
    <row r="381" spans="2:15">
      <c r="B381" s="102"/>
      <c r="C381" s="102"/>
      <c r="D381" s="102"/>
      <c r="E381" s="102"/>
      <c r="F381" s="102"/>
      <c r="G381" s="102"/>
      <c r="H381" s="103"/>
      <c r="I381" s="103"/>
      <c r="J381" s="103"/>
      <c r="K381" s="103"/>
      <c r="L381" s="103"/>
      <c r="M381" s="103"/>
      <c r="N381" s="103"/>
      <c r="O381" s="103"/>
    </row>
    <row r="382" spans="2:15">
      <c r="B382" s="102"/>
      <c r="C382" s="102"/>
      <c r="D382" s="102"/>
      <c r="E382" s="102"/>
      <c r="F382" s="102"/>
      <c r="G382" s="102"/>
      <c r="H382" s="103"/>
      <c r="I382" s="103"/>
      <c r="J382" s="103"/>
      <c r="K382" s="103"/>
      <c r="L382" s="103"/>
      <c r="M382" s="103"/>
      <c r="N382" s="103"/>
      <c r="O382" s="103"/>
    </row>
    <row r="383" spans="2:15">
      <c r="B383" s="102"/>
      <c r="C383" s="102"/>
      <c r="D383" s="102"/>
      <c r="E383" s="102"/>
      <c r="F383" s="102"/>
      <c r="G383" s="102"/>
      <c r="H383" s="103"/>
      <c r="I383" s="103"/>
      <c r="J383" s="103"/>
      <c r="K383" s="103"/>
      <c r="L383" s="103"/>
      <c r="M383" s="103"/>
      <c r="N383" s="103"/>
      <c r="O383" s="103"/>
    </row>
    <row r="384" spans="2:15">
      <c r="B384" s="102"/>
      <c r="C384" s="102"/>
      <c r="D384" s="102"/>
      <c r="E384" s="102"/>
      <c r="F384" s="102"/>
      <c r="G384" s="102"/>
      <c r="H384" s="103"/>
      <c r="I384" s="103"/>
      <c r="J384" s="103"/>
      <c r="K384" s="103"/>
      <c r="L384" s="103"/>
      <c r="M384" s="103"/>
      <c r="N384" s="103"/>
      <c r="O384" s="103"/>
    </row>
    <row r="385" spans="2:15">
      <c r="B385" s="102"/>
      <c r="C385" s="102"/>
      <c r="D385" s="102"/>
      <c r="E385" s="102"/>
      <c r="F385" s="102"/>
      <c r="G385" s="102"/>
      <c r="H385" s="103"/>
      <c r="I385" s="103"/>
      <c r="J385" s="103"/>
      <c r="K385" s="103"/>
      <c r="L385" s="103"/>
      <c r="M385" s="103"/>
      <c r="N385" s="103"/>
      <c r="O385" s="103"/>
    </row>
    <row r="386" spans="2:15">
      <c r="B386" s="102"/>
      <c r="C386" s="102"/>
      <c r="D386" s="102"/>
      <c r="E386" s="102"/>
      <c r="F386" s="102"/>
      <c r="G386" s="102"/>
      <c r="H386" s="103"/>
      <c r="I386" s="103"/>
      <c r="J386" s="103"/>
      <c r="K386" s="103"/>
      <c r="L386" s="103"/>
      <c r="M386" s="103"/>
      <c r="N386" s="103"/>
      <c r="O386" s="103"/>
    </row>
    <row r="387" spans="2:15">
      <c r="B387" s="102"/>
      <c r="C387" s="102"/>
      <c r="D387" s="102"/>
      <c r="E387" s="102"/>
      <c r="F387" s="102"/>
      <c r="G387" s="102"/>
      <c r="H387" s="103"/>
      <c r="I387" s="103"/>
      <c r="J387" s="103"/>
      <c r="K387" s="103"/>
      <c r="L387" s="103"/>
      <c r="M387" s="103"/>
      <c r="N387" s="103"/>
      <c r="O387" s="103"/>
    </row>
    <row r="388" spans="2:15">
      <c r="B388" s="102"/>
      <c r="C388" s="102"/>
      <c r="D388" s="102"/>
      <c r="E388" s="102"/>
      <c r="F388" s="102"/>
      <c r="G388" s="102"/>
      <c r="H388" s="103"/>
      <c r="I388" s="103"/>
      <c r="J388" s="103"/>
      <c r="K388" s="103"/>
      <c r="L388" s="103"/>
      <c r="M388" s="103"/>
      <c r="N388" s="103"/>
      <c r="O388" s="103"/>
    </row>
    <row r="389" spans="2:15">
      <c r="B389" s="102"/>
      <c r="C389" s="102"/>
      <c r="D389" s="102"/>
      <c r="E389" s="102"/>
      <c r="F389" s="102"/>
      <c r="G389" s="102"/>
      <c r="H389" s="103"/>
      <c r="I389" s="103"/>
      <c r="J389" s="103"/>
      <c r="K389" s="103"/>
      <c r="L389" s="103"/>
      <c r="M389" s="103"/>
      <c r="N389" s="103"/>
      <c r="O389" s="103"/>
    </row>
    <row r="390" spans="2:15">
      <c r="B390" s="102"/>
      <c r="C390" s="102"/>
      <c r="D390" s="102"/>
      <c r="E390" s="102"/>
      <c r="F390" s="102"/>
      <c r="G390" s="102"/>
      <c r="H390" s="103"/>
      <c r="I390" s="103"/>
      <c r="J390" s="103"/>
      <c r="K390" s="103"/>
      <c r="L390" s="103"/>
      <c r="M390" s="103"/>
      <c r="N390" s="103"/>
      <c r="O390" s="103"/>
    </row>
    <row r="391" spans="2:15">
      <c r="B391" s="102"/>
      <c r="C391" s="102"/>
      <c r="D391" s="102"/>
      <c r="E391" s="102"/>
      <c r="F391" s="102"/>
      <c r="G391" s="102"/>
      <c r="H391" s="103"/>
      <c r="I391" s="103"/>
      <c r="J391" s="103"/>
      <c r="K391" s="103"/>
      <c r="L391" s="103"/>
      <c r="M391" s="103"/>
      <c r="N391" s="103"/>
      <c r="O391" s="103"/>
    </row>
    <row r="392" spans="2:15">
      <c r="B392" s="102"/>
      <c r="C392" s="102"/>
      <c r="D392" s="102"/>
      <c r="E392" s="102"/>
      <c r="F392" s="102"/>
      <c r="G392" s="102"/>
      <c r="H392" s="103"/>
      <c r="I392" s="103"/>
      <c r="J392" s="103"/>
      <c r="K392" s="103"/>
      <c r="L392" s="103"/>
      <c r="M392" s="103"/>
      <c r="N392" s="103"/>
      <c r="O392" s="103"/>
    </row>
    <row r="393" spans="2:15">
      <c r="B393" s="102"/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  <c r="O393" s="103"/>
    </row>
    <row r="394" spans="2:15">
      <c r="B394" s="102"/>
      <c r="C394" s="102"/>
      <c r="D394" s="102"/>
      <c r="E394" s="102"/>
      <c r="F394" s="102"/>
      <c r="G394" s="102"/>
      <c r="H394" s="103"/>
      <c r="I394" s="103"/>
      <c r="J394" s="103"/>
      <c r="K394" s="103"/>
      <c r="L394" s="103"/>
      <c r="M394" s="103"/>
      <c r="N394" s="103"/>
      <c r="O394" s="103"/>
    </row>
    <row r="395" spans="2:15">
      <c r="B395" s="102"/>
      <c r="C395" s="102"/>
      <c r="D395" s="102"/>
      <c r="E395" s="102"/>
      <c r="F395" s="102"/>
      <c r="G395" s="102"/>
      <c r="H395" s="103"/>
      <c r="I395" s="103"/>
      <c r="J395" s="103"/>
      <c r="K395" s="103"/>
      <c r="L395" s="103"/>
      <c r="M395" s="103"/>
      <c r="N395" s="103"/>
      <c r="O395" s="103"/>
    </row>
    <row r="396" spans="2:15">
      <c r="B396" s="102"/>
      <c r="C396" s="102"/>
      <c r="D396" s="102"/>
      <c r="E396" s="102"/>
      <c r="F396" s="102"/>
      <c r="G396" s="102"/>
      <c r="H396" s="103"/>
      <c r="I396" s="103"/>
      <c r="J396" s="103"/>
      <c r="K396" s="103"/>
      <c r="L396" s="103"/>
      <c r="M396" s="103"/>
      <c r="N396" s="103"/>
      <c r="O396" s="103"/>
    </row>
    <row r="397" spans="2:15">
      <c r="B397" s="102"/>
      <c r="C397" s="102"/>
      <c r="D397" s="102"/>
      <c r="E397" s="102"/>
      <c r="F397" s="102"/>
      <c r="G397" s="102"/>
      <c r="H397" s="103"/>
      <c r="I397" s="103"/>
      <c r="J397" s="103"/>
      <c r="K397" s="103"/>
      <c r="L397" s="103"/>
      <c r="M397" s="103"/>
      <c r="N397" s="103"/>
      <c r="O397" s="103"/>
    </row>
    <row r="398" spans="2:15">
      <c r="B398" s="102"/>
      <c r="C398" s="102"/>
      <c r="D398" s="102"/>
      <c r="E398" s="102"/>
      <c r="F398" s="102"/>
      <c r="G398" s="102"/>
      <c r="H398" s="103"/>
      <c r="I398" s="103"/>
      <c r="J398" s="103"/>
      <c r="K398" s="103"/>
      <c r="L398" s="103"/>
      <c r="M398" s="103"/>
      <c r="N398" s="103"/>
      <c r="O398" s="103"/>
    </row>
    <row r="399" spans="2:15">
      <c r="B399" s="102"/>
      <c r="C399" s="102"/>
      <c r="D399" s="102"/>
      <c r="E399" s="102"/>
      <c r="F399" s="102"/>
      <c r="G399" s="102"/>
      <c r="H399" s="103"/>
      <c r="I399" s="103"/>
      <c r="J399" s="103"/>
      <c r="K399" s="103"/>
      <c r="L399" s="103"/>
      <c r="M399" s="103"/>
      <c r="N399" s="103"/>
      <c r="O399" s="103"/>
    </row>
    <row r="400" spans="2:15">
      <c r="B400" s="102"/>
      <c r="C400" s="102"/>
      <c r="D400" s="102"/>
      <c r="E400" s="102"/>
      <c r="F400" s="102"/>
      <c r="G400" s="102"/>
      <c r="H400" s="103"/>
      <c r="I400" s="103"/>
      <c r="J400" s="103"/>
      <c r="K400" s="103"/>
      <c r="L400" s="103"/>
      <c r="M400" s="103"/>
      <c r="N400" s="103"/>
      <c r="O400" s="103"/>
    </row>
    <row r="401" spans="2:15">
      <c r="B401" s="102"/>
      <c r="C401" s="102"/>
      <c r="D401" s="102"/>
      <c r="E401" s="102"/>
      <c r="F401" s="102"/>
      <c r="G401" s="102"/>
      <c r="H401" s="103"/>
      <c r="I401" s="103"/>
      <c r="J401" s="103"/>
      <c r="K401" s="103"/>
      <c r="L401" s="103"/>
      <c r="M401" s="103"/>
      <c r="N401" s="103"/>
      <c r="O401" s="103"/>
    </row>
    <row r="402" spans="2:15">
      <c r="B402" s="102"/>
      <c r="C402" s="102"/>
      <c r="D402" s="102"/>
      <c r="E402" s="102"/>
      <c r="F402" s="102"/>
      <c r="G402" s="102"/>
      <c r="H402" s="103"/>
      <c r="I402" s="103"/>
      <c r="J402" s="103"/>
      <c r="K402" s="103"/>
      <c r="L402" s="103"/>
      <c r="M402" s="103"/>
      <c r="N402" s="103"/>
      <c r="O402" s="103"/>
    </row>
    <row r="403" spans="2:15">
      <c r="B403" s="102"/>
      <c r="C403" s="102"/>
      <c r="D403" s="102"/>
      <c r="E403" s="102"/>
      <c r="F403" s="102"/>
      <c r="G403" s="102"/>
      <c r="H403" s="103"/>
      <c r="I403" s="103"/>
      <c r="J403" s="103"/>
      <c r="K403" s="103"/>
      <c r="L403" s="103"/>
      <c r="M403" s="103"/>
      <c r="N403" s="103"/>
      <c r="O403" s="103"/>
    </row>
    <row r="404" spans="2:15">
      <c r="B404" s="102"/>
      <c r="C404" s="102"/>
      <c r="D404" s="102"/>
      <c r="E404" s="102"/>
      <c r="F404" s="102"/>
      <c r="G404" s="102"/>
      <c r="H404" s="103"/>
      <c r="I404" s="103"/>
      <c r="J404" s="103"/>
      <c r="K404" s="103"/>
      <c r="L404" s="103"/>
      <c r="M404" s="103"/>
      <c r="N404" s="103"/>
      <c r="O404" s="103"/>
    </row>
    <row r="405" spans="2:15">
      <c r="B405" s="102"/>
      <c r="C405" s="102"/>
      <c r="D405" s="102"/>
      <c r="E405" s="102"/>
      <c r="F405" s="102"/>
      <c r="G405" s="102"/>
      <c r="H405" s="103"/>
      <c r="I405" s="103"/>
      <c r="J405" s="103"/>
      <c r="K405" s="103"/>
      <c r="L405" s="103"/>
      <c r="M405" s="103"/>
      <c r="N405" s="103"/>
      <c r="O405" s="103"/>
    </row>
    <row r="406" spans="2:15">
      <c r="B406" s="102"/>
      <c r="C406" s="102"/>
      <c r="D406" s="102"/>
      <c r="E406" s="102"/>
      <c r="F406" s="102"/>
      <c r="G406" s="102"/>
      <c r="H406" s="103"/>
      <c r="I406" s="103"/>
      <c r="J406" s="103"/>
      <c r="K406" s="103"/>
      <c r="L406" s="103"/>
      <c r="M406" s="103"/>
      <c r="N406" s="103"/>
      <c r="O406" s="103"/>
    </row>
    <row r="407" spans="2:15">
      <c r="B407" s="102"/>
      <c r="C407" s="102"/>
      <c r="D407" s="102"/>
      <c r="E407" s="102"/>
      <c r="F407" s="102"/>
      <c r="G407" s="102"/>
      <c r="H407" s="103"/>
      <c r="I407" s="103"/>
      <c r="J407" s="103"/>
      <c r="K407" s="103"/>
      <c r="L407" s="103"/>
      <c r="M407" s="103"/>
      <c r="N407" s="103"/>
      <c r="O407" s="103"/>
    </row>
    <row r="408" spans="2:15">
      <c r="B408" s="102"/>
      <c r="C408" s="102"/>
      <c r="D408" s="102"/>
      <c r="E408" s="102"/>
      <c r="F408" s="102"/>
      <c r="G408" s="102"/>
      <c r="H408" s="103"/>
      <c r="I408" s="103"/>
      <c r="J408" s="103"/>
      <c r="K408" s="103"/>
      <c r="L408" s="103"/>
      <c r="M408" s="103"/>
      <c r="N408" s="103"/>
      <c r="O408" s="103"/>
    </row>
    <row r="409" spans="2:15">
      <c r="B409" s="102"/>
      <c r="C409" s="102"/>
      <c r="D409" s="102"/>
      <c r="E409" s="102"/>
      <c r="F409" s="102"/>
      <c r="G409" s="102"/>
      <c r="H409" s="103"/>
      <c r="I409" s="103"/>
      <c r="J409" s="103"/>
      <c r="K409" s="103"/>
      <c r="L409" s="103"/>
      <c r="M409" s="103"/>
      <c r="N409" s="103"/>
      <c r="O409" s="103"/>
    </row>
    <row r="410" spans="2:15">
      <c r="B410" s="102"/>
      <c r="C410" s="102"/>
      <c r="D410" s="102"/>
      <c r="E410" s="102"/>
      <c r="F410" s="102"/>
      <c r="G410" s="102"/>
      <c r="H410" s="103"/>
      <c r="I410" s="103"/>
      <c r="J410" s="103"/>
      <c r="K410" s="103"/>
      <c r="L410" s="103"/>
      <c r="M410" s="103"/>
      <c r="N410" s="103"/>
      <c r="O410" s="103"/>
    </row>
    <row r="411" spans="2:15">
      <c r="B411" s="102"/>
      <c r="C411" s="102"/>
      <c r="D411" s="102"/>
      <c r="E411" s="102"/>
      <c r="F411" s="102"/>
      <c r="G411" s="102"/>
      <c r="H411" s="103"/>
      <c r="I411" s="103"/>
      <c r="J411" s="103"/>
      <c r="K411" s="103"/>
      <c r="L411" s="103"/>
      <c r="M411" s="103"/>
      <c r="N411" s="103"/>
      <c r="O411" s="103"/>
    </row>
    <row r="412" spans="2:15">
      <c r="B412" s="102"/>
      <c r="C412" s="102"/>
      <c r="D412" s="102"/>
      <c r="E412" s="102"/>
      <c r="F412" s="102"/>
      <c r="G412" s="102"/>
      <c r="H412" s="103"/>
      <c r="I412" s="103"/>
      <c r="J412" s="103"/>
      <c r="K412" s="103"/>
      <c r="L412" s="103"/>
      <c r="M412" s="103"/>
      <c r="N412" s="103"/>
      <c r="O412" s="103"/>
    </row>
    <row r="413" spans="2:15">
      <c r="B413" s="102"/>
      <c r="C413" s="102"/>
      <c r="D413" s="102"/>
      <c r="E413" s="102"/>
      <c r="F413" s="102"/>
      <c r="G413" s="102"/>
      <c r="H413" s="103"/>
      <c r="I413" s="103"/>
      <c r="J413" s="103"/>
      <c r="K413" s="103"/>
      <c r="L413" s="103"/>
      <c r="M413" s="103"/>
      <c r="N413" s="103"/>
      <c r="O413" s="103"/>
    </row>
    <row r="414" spans="2:15">
      <c r="B414" s="102"/>
      <c r="C414" s="102"/>
      <c r="D414" s="102"/>
      <c r="E414" s="102"/>
      <c r="F414" s="102"/>
      <c r="G414" s="102"/>
      <c r="H414" s="103"/>
      <c r="I414" s="103"/>
      <c r="J414" s="103"/>
      <c r="K414" s="103"/>
      <c r="L414" s="103"/>
      <c r="M414" s="103"/>
      <c r="N414" s="103"/>
      <c r="O414" s="103"/>
    </row>
    <row r="415" spans="2:15">
      <c r="B415" s="102"/>
      <c r="C415" s="102"/>
      <c r="D415" s="102"/>
      <c r="E415" s="102"/>
      <c r="F415" s="102"/>
      <c r="G415" s="102"/>
      <c r="H415" s="103"/>
      <c r="I415" s="103"/>
      <c r="J415" s="103"/>
      <c r="K415" s="103"/>
      <c r="L415" s="103"/>
      <c r="M415" s="103"/>
      <c r="N415" s="103"/>
      <c r="O415" s="103"/>
    </row>
    <row r="416" spans="2:15">
      <c r="B416" s="102"/>
      <c r="C416" s="102"/>
      <c r="D416" s="102"/>
      <c r="E416" s="102"/>
      <c r="F416" s="102"/>
      <c r="G416" s="102"/>
      <c r="H416" s="103"/>
      <c r="I416" s="103"/>
      <c r="J416" s="103"/>
      <c r="K416" s="103"/>
      <c r="L416" s="103"/>
      <c r="M416" s="103"/>
      <c r="N416" s="103"/>
      <c r="O416" s="103"/>
    </row>
    <row r="417" spans="2:15">
      <c r="B417" s="102"/>
      <c r="C417" s="102"/>
      <c r="D417" s="102"/>
      <c r="E417" s="102"/>
      <c r="F417" s="102"/>
      <c r="G417" s="102"/>
      <c r="H417" s="103"/>
      <c r="I417" s="103"/>
      <c r="J417" s="103"/>
      <c r="K417" s="103"/>
      <c r="L417" s="103"/>
      <c r="M417" s="103"/>
      <c r="N417" s="103"/>
      <c r="O417" s="103"/>
    </row>
    <row r="418" spans="2:15">
      <c r="B418" s="102"/>
      <c r="C418" s="102"/>
      <c r="D418" s="102"/>
      <c r="E418" s="102"/>
      <c r="F418" s="102"/>
      <c r="G418" s="102"/>
      <c r="H418" s="103"/>
      <c r="I418" s="103"/>
      <c r="J418" s="103"/>
      <c r="K418" s="103"/>
      <c r="L418" s="103"/>
      <c r="M418" s="103"/>
      <c r="N418" s="103"/>
      <c r="O418" s="103"/>
    </row>
    <row r="419" spans="2:15">
      <c r="B419" s="102"/>
      <c r="C419" s="102"/>
      <c r="D419" s="102"/>
      <c r="E419" s="102"/>
      <c r="F419" s="102"/>
      <c r="G419" s="102"/>
      <c r="H419" s="103"/>
      <c r="I419" s="103"/>
      <c r="J419" s="103"/>
      <c r="K419" s="103"/>
      <c r="L419" s="103"/>
      <c r="M419" s="103"/>
      <c r="N419" s="103"/>
      <c r="O419" s="103"/>
    </row>
    <row r="420" spans="2:15">
      <c r="B420" s="102"/>
      <c r="C420" s="102"/>
      <c r="D420" s="102"/>
      <c r="E420" s="102"/>
      <c r="F420" s="102"/>
      <c r="G420" s="102"/>
      <c r="H420" s="103"/>
      <c r="I420" s="103"/>
      <c r="J420" s="103"/>
      <c r="K420" s="103"/>
      <c r="L420" s="103"/>
      <c r="M420" s="103"/>
      <c r="N420" s="103"/>
      <c r="O420" s="103"/>
    </row>
    <row r="421" spans="2:15">
      <c r="B421" s="102"/>
      <c r="C421" s="102"/>
      <c r="D421" s="102"/>
      <c r="E421" s="102"/>
      <c r="F421" s="102"/>
      <c r="G421" s="102"/>
      <c r="H421" s="103"/>
      <c r="I421" s="103"/>
      <c r="J421" s="103"/>
      <c r="K421" s="103"/>
      <c r="L421" s="103"/>
      <c r="M421" s="103"/>
      <c r="N421" s="103"/>
      <c r="O421" s="103"/>
    </row>
    <row r="422" spans="2:15">
      <c r="B422" s="102"/>
      <c r="C422" s="102"/>
      <c r="D422" s="102"/>
      <c r="E422" s="102"/>
      <c r="F422" s="102"/>
      <c r="G422" s="102"/>
      <c r="H422" s="103"/>
      <c r="I422" s="103"/>
      <c r="J422" s="103"/>
      <c r="K422" s="103"/>
      <c r="L422" s="103"/>
      <c r="M422" s="103"/>
      <c r="N422" s="103"/>
      <c r="O422" s="103"/>
    </row>
    <row r="423" spans="2:15">
      <c r="B423" s="102"/>
      <c r="C423" s="102"/>
      <c r="D423" s="102"/>
      <c r="E423" s="102"/>
      <c r="F423" s="102"/>
      <c r="G423" s="102"/>
      <c r="H423" s="103"/>
      <c r="I423" s="103"/>
      <c r="J423" s="103"/>
      <c r="K423" s="103"/>
      <c r="L423" s="103"/>
      <c r="M423" s="103"/>
      <c r="N423" s="103"/>
      <c r="O423" s="103"/>
    </row>
    <row r="424" spans="2:15">
      <c r="B424" s="102"/>
      <c r="C424" s="102"/>
      <c r="D424" s="102"/>
      <c r="E424" s="102"/>
      <c r="F424" s="102"/>
      <c r="G424" s="102"/>
      <c r="H424" s="103"/>
      <c r="I424" s="103"/>
      <c r="J424" s="103"/>
      <c r="K424" s="103"/>
      <c r="L424" s="103"/>
      <c r="M424" s="103"/>
      <c r="N424" s="103"/>
      <c r="O424" s="103"/>
    </row>
    <row r="425" spans="2:15">
      <c r="B425" s="102"/>
      <c r="C425" s="102"/>
      <c r="D425" s="102"/>
      <c r="E425" s="102"/>
      <c r="F425" s="102"/>
      <c r="G425" s="102"/>
      <c r="H425" s="103"/>
      <c r="I425" s="103"/>
      <c r="J425" s="103"/>
      <c r="K425" s="103"/>
      <c r="L425" s="103"/>
      <c r="M425" s="103"/>
      <c r="N425" s="103"/>
      <c r="O425" s="103"/>
    </row>
    <row r="426" spans="2:15">
      <c r="B426" s="102"/>
      <c r="C426" s="102"/>
      <c r="D426" s="102"/>
      <c r="E426" s="102"/>
      <c r="F426" s="102"/>
      <c r="G426" s="102"/>
      <c r="H426" s="103"/>
      <c r="I426" s="103"/>
      <c r="J426" s="103"/>
      <c r="K426" s="103"/>
      <c r="L426" s="103"/>
      <c r="M426" s="103"/>
      <c r="N426" s="103"/>
      <c r="O426" s="103"/>
    </row>
    <row r="427" spans="2:15">
      <c r="B427" s="102"/>
      <c r="C427" s="102"/>
      <c r="D427" s="102"/>
      <c r="E427" s="102"/>
      <c r="F427" s="102"/>
      <c r="G427" s="102"/>
      <c r="H427" s="103"/>
      <c r="I427" s="103"/>
      <c r="J427" s="103"/>
      <c r="K427" s="103"/>
      <c r="L427" s="103"/>
      <c r="M427" s="103"/>
      <c r="N427" s="103"/>
      <c r="O427" s="103"/>
    </row>
    <row r="428" spans="2:15">
      <c r="B428" s="102"/>
      <c r="C428" s="102"/>
      <c r="D428" s="102"/>
      <c r="E428" s="102"/>
      <c r="F428" s="102"/>
      <c r="G428" s="102"/>
      <c r="H428" s="103"/>
      <c r="I428" s="103"/>
      <c r="J428" s="103"/>
      <c r="K428" s="103"/>
      <c r="L428" s="103"/>
      <c r="M428" s="103"/>
      <c r="N428" s="103"/>
      <c r="O428" s="103"/>
    </row>
    <row r="429" spans="2:15">
      <c r="B429" s="102"/>
      <c r="C429" s="102"/>
      <c r="D429" s="102"/>
      <c r="E429" s="102"/>
      <c r="F429" s="102"/>
      <c r="G429" s="102"/>
      <c r="H429" s="103"/>
      <c r="I429" s="103"/>
      <c r="J429" s="103"/>
      <c r="K429" s="103"/>
      <c r="L429" s="103"/>
      <c r="M429" s="103"/>
      <c r="N429" s="103"/>
      <c r="O429" s="103"/>
    </row>
    <row r="430" spans="2:15">
      <c r="B430" s="102"/>
      <c r="C430" s="102"/>
      <c r="D430" s="102"/>
      <c r="E430" s="102"/>
      <c r="F430" s="102"/>
      <c r="G430" s="102"/>
      <c r="H430" s="103"/>
      <c r="I430" s="103"/>
      <c r="J430" s="103"/>
      <c r="K430" s="103"/>
      <c r="L430" s="103"/>
      <c r="M430" s="103"/>
      <c r="N430" s="103"/>
      <c r="O430" s="103"/>
    </row>
    <row r="431" spans="2:15">
      <c r="B431" s="102"/>
      <c r="C431" s="102"/>
      <c r="D431" s="102"/>
      <c r="E431" s="102"/>
      <c r="F431" s="102"/>
      <c r="G431" s="102"/>
      <c r="H431" s="103"/>
      <c r="I431" s="103"/>
      <c r="J431" s="103"/>
      <c r="K431" s="103"/>
      <c r="L431" s="103"/>
      <c r="M431" s="103"/>
      <c r="N431" s="103"/>
      <c r="O431" s="103"/>
    </row>
    <row r="432" spans="2:15">
      <c r="B432" s="102"/>
      <c r="C432" s="102"/>
      <c r="D432" s="102"/>
      <c r="E432" s="102"/>
      <c r="F432" s="102"/>
      <c r="G432" s="102"/>
      <c r="H432" s="103"/>
      <c r="I432" s="103"/>
      <c r="J432" s="103"/>
      <c r="K432" s="103"/>
      <c r="L432" s="103"/>
      <c r="M432" s="103"/>
      <c r="N432" s="103"/>
      <c r="O432" s="103"/>
    </row>
    <row r="433" spans="2:15">
      <c r="B433" s="102"/>
      <c r="C433" s="102"/>
      <c r="D433" s="102"/>
      <c r="E433" s="102"/>
      <c r="F433" s="102"/>
      <c r="G433" s="102"/>
      <c r="H433" s="103"/>
      <c r="I433" s="103"/>
      <c r="J433" s="103"/>
      <c r="K433" s="103"/>
      <c r="L433" s="103"/>
      <c r="M433" s="103"/>
      <c r="N433" s="103"/>
      <c r="O433" s="103"/>
    </row>
    <row r="434" spans="2:15">
      <c r="B434" s="102"/>
      <c r="C434" s="102"/>
      <c r="D434" s="102"/>
      <c r="E434" s="102"/>
      <c r="F434" s="102"/>
      <c r="G434" s="102"/>
      <c r="H434" s="103"/>
      <c r="I434" s="103"/>
      <c r="J434" s="103"/>
      <c r="K434" s="103"/>
      <c r="L434" s="103"/>
      <c r="M434" s="103"/>
      <c r="N434" s="103"/>
      <c r="O434" s="103"/>
    </row>
    <row r="435" spans="2:15">
      <c r="B435" s="102"/>
      <c r="C435" s="102"/>
      <c r="D435" s="102"/>
      <c r="E435" s="102"/>
      <c r="F435" s="102"/>
      <c r="G435" s="102"/>
      <c r="H435" s="103"/>
      <c r="I435" s="103"/>
      <c r="J435" s="103"/>
      <c r="K435" s="103"/>
      <c r="L435" s="103"/>
      <c r="M435" s="103"/>
      <c r="N435" s="103"/>
      <c r="O435" s="103"/>
    </row>
    <row r="436" spans="2:15">
      <c r="B436" s="102"/>
      <c r="C436" s="102"/>
      <c r="D436" s="102"/>
      <c r="E436" s="102"/>
      <c r="F436" s="102"/>
      <c r="G436" s="102"/>
      <c r="H436" s="103"/>
      <c r="I436" s="103"/>
      <c r="J436" s="103"/>
      <c r="K436" s="103"/>
      <c r="L436" s="103"/>
      <c r="M436" s="103"/>
      <c r="N436" s="103"/>
      <c r="O436" s="103"/>
    </row>
    <row r="437" spans="2:15">
      <c r="B437" s="102"/>
      <c r="C437" s="102"/>
      <c r="D437" s="102"/>
      <c r="E437" s="102"/>
      <c r="F437" s="102"/>
      <c r="G437" s="102"/>
      <c r="H437" s="103"/>
      <c r="I437" s="103"/>
      <c r="J437" s="103"/>
      <c r="K437" s="103"/>
      <c r="L437" s="103"/>
      <c r="M437" s="103"/>
      <c r="N437" s="103"/>
      <c r="O437" s="103"/>
    </row>
    <row r="438" spans="2:15">
      <c r="B438" s="102"/>
      <c r="C438" s="102"/>
      <c r="D438" s="102"/>
      <c r="E438" s="102"/>
      <c r="F438" s="102"/>
      <c r="G438" s="102"/>
      <c r="H438" s="103"/>
      <c r="I438" s="103"/>
      <c r="J438" s="103"/>
      <c r="K438" s="103"/>
      <c r="L438" s="103"/>
      <c r="M438" s="103"/>
      <c r="N438" s="103"/>
      <c r="O438" s="103"/>
    </row>
    <row r="439" spans="2:15">
      <c r="B439" s="102"/>
      <c r="C439" s="102"/>
      <c r="D439" s="102"/>
      <c r="E439" s="102"/>
      <c r="F439" s="102"/>
      <c r="G439" s="102"/>
      <c r="H439" s="103"/>
      <c r="I439" s="103"/>
      <c r="J439" s="103"/>
      <c r="K439" s="103"/>
      <c r="L439" s="103"/>
      <c r="M439" s="103"/>
      <c r="N439" s="103"/>
      <c r="O439" s="103"/>
    </row>
    <row r="440" spans="2:15">
      <c r="B440" s="102"/>
      <c r="C440" s="102"/>
      <c r="D440" s="102"/>
      <c r="E440" s="102"/>
      <c r="F440" s="102"/>
      <c r="G440" s="102"/>
      <c r="H440" s="103"/>
      <c r="I440" s="103"/>
      <c r="J440" s="103"/>
      <c r="K440" s="103"/>
      <c r="L440" s="103"/>
      <c r="M440" s="103"/>
      <c r="N440" s="103"/>
      <c r="O440" s="103"/>
    </row>
    <row r="441" spans="2:15">
      <c r="B441" s="102"/>
      <c r="C441" s="102"/>
      <c r="D441" s="102"/>
      <c r="E441" s="102"/>
      <c r="F441" s="102"/>
      <c r="G441" s="102"/>
      <c r="H441" s="103"/>
      <c r="I441" s="103"/>
      <c r="J441" s="103"/>
      <c r="K441" s="103"/>
      <c r="L441" s="103"/>
      <c r="M441" s="103"/>
      <c r="N441" s="103"/>
      <c r="O441" s="103"/>
    </row>
    <row r="442" spans="2:15">
      <c r="B442" s="102"/>
      <c r="C442" s="102"/>
      <c r="D442" s="102"/>
      <c r="E442" s="102"/>
      <c r="F442" s="102"/>
      <c r="G442" s="102"/>
      <c r="H442" s="103"/>
      <c r="I442" s="103"/>
      <c r="J442" s="103"/>
      <c r="K442" s="103"/>
      <c r="L442" s="103"/>
      <c r="M442" s="103"/>
      <c r="N442" s="103"/>
      <c r="O442" s="103"/>
    </row>
    <row r="443" spans="2:15">
      <c r="B443" s="102"/>
      <c r="C443" s="102"/>
      <c r="D443" s="102"/>
      <c r="E443" s="102"/>
      <c r="F443" s="102"/>
      <c r="G443" s="102"/>
      <c r="H443" s="103"/>
      <c r="I443" s="103"/>
      <c r="J443" s="103"/>
      <c r="K443" s="103"/>
      <c r="L443" s="103"/>
      <c r="M443" s="103"/>
      <c r="N443" s="103"/>
      <c r="O443" s="103"/>
    </row>
    <row r="444" spans="2:15">
      <c r="B444" s="102"/>
      <c r="C444" s="102"/>
      <c r="D444" s="102"/>
      <c r="E444" s="102"/>
      <c r="F444" s="102"/>
      <c r="G444" s="102"/>
      <c r="H444" s="103"/>
      <c r="I444" s="103"/>
      <c r="J444" s="103"/>
      <c r="K444" s="103"/>
      <c r="L444" s="103"/>
      <c r="M444" s="103"/>
      <c r="N444" s="103"/>
      <c r="O444" s="103"/>
    </row>
    <row r="445" spans="2:15">
      <c r="B445" s="102"/>
      <c r="C445" s="102"/>
      <c r="D445" s="102"/>
      <c r="E445" s="102"/>
      <c r="F445" s="102"/>
      <c r="G445" s="102"/>
      <c r="H445" s="103"/>
      <c r="I445" s="103"/>
      <c r="J445" s="103"/>
      <c r="K445" s="103"/>
      <c r="L445" s="103"/>
      <c r="M445" s="103"/>
      <c r="N445" s="103"/>
      <c r="O445" s="103"/>
    </row>
    <row r="446" spans="2:15">
      <c r="B446" s="102"/>
      <c r="C446" s="102"/>
      <c r="D446" s="102"/>
      <c r="E446" s="102"/>
      <c r="F446" s="102"/>
      <c r="G446" s="102"/>
      <c r="H446" s="103"/>
      <c r="I446" s="103"/>
      <c r="J446" s="103"/>
      <c r="K446" s="103"/>
      <c r="L446" s="103"/>
      <c r="M446" s="103"/>
      <c r="N446" s="103"/>
      <c r="O446" s="103"/>
    </row>
    <row r="447" spans="2:15">
      <c r="B447" s="102"/>
      <c r="C447" s="102"/>
      <c r="D447" s="102"/>
      <c r="E447" s="102"/>
      <c r="F447" s="102"/>
      <c r="G447" s="102"/>
      <c r="H447" s="103"/>
      <c r="I447" s="103"/>
      <c r="J447" s="103"/>
      <c r="K447" s="103"/>
      <c r="L447" s="103"/>
      <c r="M447" s="103"/>
      <c r="N447" s="103"/>
      <c r="O447" s="103"/>
    </row>
    <row r="448" spans="2:15">
      <c r="B448" s="102"/>
      <c r="C448" s="102"/>
      <c r="D448" s="102"/>
      <c r="E448" s="102"/>
      <c r="F448" s="102"/>
      <c r="G448" s="102"/>
      <c r="H448" s="103"/>
      <c r="I448" s="103"/>
      <c r="J448" s="103"/>
      <c r="K448" s="103"/>
      <c r="L448" s="103"/>
      <c r="M448" s="103"/>
      <c r="N448" s="103"/>
      <c r="O448" s="103"/>
    </row>
    <row r="449" spans="2:15">
      <c r="B449" s="102"/>
      <c r="C449" s="102"/>
      <c r="D449" s="102"/>
      <c r="E449" s="102"/>
      <c r="F449" s="102"/>
      <c r="G449" s="102"/>
      <c r="H449" s="103"/>
      <c r="I449" s="103"/>
      <c r="J449" s="103"/>
      <c r="K449" s="103"/>
      <c r="L449" s="103"/>
      <c r="M449" s="103"/>
      <c r="N449" s="103"/>
      <c r="O449" s="103"/>
    </row>
    <row r="450" spans="2:15">
      <c r="B450" s="102"/>
      <c r="C450" s="102"/>
      <c r="D450" s="102"/>
      <c r="E450" s="102"/>
      <c r="F450" s="102"/>
      <c r="G450" s="102"/>
      <c r="H450" s="103"/>
      <c r="I450" s="103"/>
      <c r="J450" s="103"/>
      <c r="K450" s="103"/>
      <c r="L450" s="103"/>
      <c r="M450" s="103"/>
      <c r="N450" s="103"/>
      <c r="O450" s="103"/>
    </row>
    <row r="451" spans="2:15">
      <c r="B451" s="102"/>
      <c r="C451" s="102"/>
      <c r="D451" s="102"/>
      <c r="E451" s="102"/>
      <c r="F451" s="102"/>
      <c r="G451" s="102"/>
      <c r="H451" s="103"/>
      <c r="I451" s="103"/>
      <c r="J451" s="103"/>
      <c r="K451" s="103"/>
      <c r="L451" s="103"/>
      <c r="M451" s="103"/>
      <c r="N451" s="103"/>
      <c r="O451" s="103"/>
    </row>
    <row r="452" spans="2:15">
      <c r="B452" s="102"/>
      <c r="C452" s="102"/>
      <c r="D452" s="102"/>
      <c r="E452" s="102"/>
      <c r="F452" s="102"/>
      <c r="G452" s="102"/>
      <c r="H452" s="103"/>
      <c r="I452" s="103"/>
      <c r="J452" s="103"/>
      <c r="K452" s="103"/>
      <c r="L452" s="103"/>
      <c r="M452" s="103"/>
      <c r="N452" s="103"/>
      <c r="O452" s="103"/>
    </row>
    <row r="453" spans="2:15">
      <c r="B453" s="102"/>
      <c r="C453" s="102"/>
      <c r="D453" s="102"/>
      <c r="E453" s="102"/>
      <c r="F453" s="102"/>
      <c r="G453" s="102"/>
      <c r="H453" s="103"/>
      <c r="I453" s="103"/>
      <c r="J453" s="103"/>
      <c r="K453" s="103"/>
      <c r="L453" s="103"/>
      <c r="M453" s="103"/>
      <c r="N453" s="103"/>
      <c r="O453" s="103"/>
    </row>
    <row r="454" spans="2:15">
      <c r="B454" s="102"/>
      <c r="C454" s="102"/>
      <c r="D454" s="102"/>
      <c r="E454" s="102"/>
      <c r="F454" s="102"/>
      <c r="G454" s="102"/>
      <c r="H454" s="103"/>
      <c r="I454" s="103"/>
      <c r="J454" s="103"/>
      <c r="K454" s="103"/>
      <c r="L454" s="103"/>
      <c r="M454" s="103"/>
      <c r="N454" s="103"/>
      <c r="O454" s="103"/>
    </row>
    <row r="455" spans="2:15">
      <c r="B455" s="102"/>
      <c r="C455" s="102"/>
      <c r="D455" s="102"/>
      <c r="E455" s="102"/>
      <c r="F455" s="102"/>
      <c r="G455" s="102"/>
      <c r="H455" s="103"/>
      <c r="I455" s="103"/>
      <c r="J455" s="103"/>
      <c r="K455" s="103"/>
      <c r="L455" s="103"/>
      <c r="M455" s="103"/>
      <c r="N455" s="103"/>
      <c r="O455" s="103"/>
    </row>
    <row r="456" spans="2:15">
      <c r="B456" s="102"/>
      <c r="C456" s="102"/>
      <c r="D456" s="102"/>
      <c r="E456" s="102"/>
      <c r="F456" s="102"/>
      <c r="G456" s="102"/>
      <c r="H456" s="103"/>
      <c r="I456" s="103"/>
      <c r="J456" s="103"/>
      <c r="K456" s="103"/>
      <c r="L456" s="103"/>
      <c r="M456" s="103"/>
      <c r="N456" s="103"/>
      <c r="O456" s="103"/>
    </row>
    <row r="457" spans="2:15">
      <c r="B457" s="102"/>
      <c r="C457" s="102"/>
      <c r="D457" s="102"/>
      <c r="E457" s="102"/>
      <c r="F457" s="102"/>
      <c r="G457" s="102"/>
      <c r="H457" s="103"/>
      <c r="I457" s="103"/>
      <c r="J457" s="103"/>
      <c r="K457" s="103"/>
      <c r="L457" s="103"/>
      <c r="M457" s="103"/>
      <c r="N457" s="103"/>
      <c r="O457" s="103"/>
    </row>
    <row r="458" spans="2:15">
      <c r="B458" s="102"/>
      <c r="C458" s="102"/>
      <c r="D458" s="102"/>
      <c r="E458" s="102"/>
      <c r="F458" s="102"/>
      <c r="G458" s="102"/>
      <c r="H458" s="103"/>
      <c r="I458" s="103"/>
      <c r="J458" s="103"/>
      <c r="K458" s="103"/>
      <c r="L458" s="103"/>
      <c r="M458" s="103"/>
      <c r="N458" s="103"/>
      <c r="O458" s="103"/>
    </row>
    <row r="459" spans="2:15">
      <c r="B459" s="102"/>
      <c r="C459" s="102"/>
      <c r="D459" s="102"/>
      <c r="E459" s="102"/>
      <c r="F459" s="102"/>
      <c r="G459" s="102"/>
      <c r="H459" s="103"/>
      <c r="I459" s="103"/>
      <c r="J459" s="103"/>
      <c r="K459" s="103"/>
      <c r="L459" s="103"/>
      <c r="M459" s="103"/>
      <c r="N459" s="103"/>
      <c r="O459" s="103"/>
    </row>
    <row r="460" spans="2:15">
      <c r="B460" s="102"/>
      <c r="C460" s="102"/>
      <c r="D460" s="102"/>
      <c r="E460" s="102"/>
      <c r="F460" s="102"/>
      <c r="G460" s="102"/>
      <c r="H460" s="103"/>
      <c r="I460" s="103"/>
      <c r="J460" s="103"/>
      <c r="K460" s="103"/>
      <c r="L460" s="103"/>
      <c r="M460" s="103"/>
      <c r="N460" s="103"/>
      <c r="O460" s="103"/>
    </row>
    <row r="461" spans="2:15">
      <c r="B461" s="102"/>
      <c r="C461" s="102"/>
      <c r="D461" s="102"/>
      <c r="E461" s="102"/>
      <c r="F461" s="102"/>
      <c r="G461" s="102"/>
      <c r="H461" s="103"/>
      <c r="I461" s="103"/>
      <c r="J461" s="103"/>
      <c r="K461" s="103"/>
      <c r="L461" s="103"/>
      <c r="M461" s="103"/>
      <c r="N461" s="103"/>
      <c r="O461" s="103"/>
    </row>
    <row r="462" spans="2:15">
      <c r="B462" s="102"/>
      <c r="C462" s="102"/>
      <c r="D462" s="102"/>
      <c r="E462" s="102"/>
      <c r="F462" s="102"/>
      <c r="G462" s="102"/>
      <c r="H462" s="103"/>
      <c r="I462" s="103"/>
      <c r="J462" s="103"/>
      <c r="K462" s="103"/>
      <c r="L462" s="103"/>
      <c r="M462" s="103"/>
      <c r="N462" s="103"/>
      <c r="O462" s="103"/>
    </row>
    <row r="463" spans="2:15">
      <c r="B463" s="102"/>
      <c r="C463" s="102"/>
      <c r="D463" s="102"/>
      <c r="E463" s="102"/>
      <c r="F463" s="102"/>
      <c r="G463" s="102"/>
      <c r="H463" s="103"/>
      <c r="I463" s="103"/>
      <c r="J463" s="103"/>
      <c r="K463" s="103"/>
      <c r="L463" s="103"/>
      <c r="M463" s="103"/>
      <c r="N463" s="103"/>
      <c r="O463" s="103"/>
    </row>
    <row r="464" spans="2:15">
      <c r="B464" s="102"/>
      <c r="C464" s="102"/>
      <c r="D464" s="102"/>
      <c r="E464" s="102"/>
      <c r="F464" s="102"/>
      <c r="G464" s="102"/>
      <c r="H464" s="103"/>
      <c r="I464" s="103"/>
      <c r="J464" s="103"/>
      <c r="K464" s="103"/>
      <c r="L464" s="103"/>
      <c r="M464" s="103"/>
      <c r="N464" s="103"/>
      <c r="O464" s="103"/>
    </row>
    <row r="465" spans="2:15">
      <c r="B465" s="102"/>
      <c r="C465" s="102"/>
      <c r="D465" s="102"/>
      <c r="E465" s="102"/>
      <c r="F465" s="102"/>
      <c r="G465" s="102"/>
      <c r="H465" s="103"/>
      <c r="I465" s="103"/>
      <c r="J465" s="103"/>
      <c r="K465" s="103"/>
      <c r="L465" s="103"/>
      <c r="M465" s="103"/>
      <c r="N465" s="103"/>
      <c r="O465" s="103"/>
    </row>
    <row r="466" spans="2:15">
      <c r="B466" s="102"/>
      <c r="C466" s="102"/>
      <c r="D466" s="102"/>
      <c r="E466" s="102"/>
      <c r="F466" s="102"/>
      <c r="G466" s="102"/>
      <c r="H466" s="103"/>
      <c r="I466" s="103"/>
      <c r="J466" s="103"/>
      <c r="K466" s="103"/>
      <c r="L466" s="103"/>
      <c r="M466" s="103"/>
      <c r="N466" s="103"/>
      <c r="O466" s="103"/>
    </row>
    <row r="467" spans="2:15">
      <c r="B467" s="102"/>
      <c r="C467" s="102"/>
      <c r="D467" s="102"/>
      <c r="E467" s="102"/>
      <c r="F467" s="102"/>
      <c r="G467" s="102"/>
      <c r="H467" s="103"/>
      <c r="I467" s="103"/>
      <c r="J467" s="103"/>
      <c r="K467" s="103"/>
      <c r="L467" s="103"/>
      <c r="M467" s="103"/>
      <c r="N467" s="103"/>
      <c r="O467" s="103"/>
    </row>
    <row r="468" spans="2:15">
      <c r="B468" s="102"/>
      <c r="C468" s="102"/>
      <c r="D468" s="102"/>
      <c r="E468" s="102"/>
      <c r="F468" s="102"/>
      <c r="G468" s="102"/>
      <c r="H468" s="103"/>
      <c r="I468" s="103"/>
      <c r="J468" s="103"/>
      <c r="K468" s="103"/>
      <c r="L468" s="103"/>
      <c r="M468" s="103"/>
      <c r="N468" s="103"/>
      <c r="O468" s="103"/>
    </row>
    <row r="469" spans="2:15">
      <c r="B469" s="102"/>
      <c r="C469" s="102"/>
      <c r="D469" s="102"/>
      <c r="E469" s="102"/>
      <c r="F469" s="102"/>
      <c r="G469" s="102"/>
      <c r="H469" s="103"/>
      <c r="I469" s="103"/>
      <c r="J469" s="103"/>
      <c r="K469" s="103"/>
      <c r="L469" s="103"/>
      <c r="M469" s="103"/>
      <c r="N469" s="103"/>
      <c r="O469" s="103"/>
    </row>
    <row r="470" spans="2:15">
      <c r="B470" s="102"/>
      <c r="C470" s="102"/>
      <c r="D470" s="102"/>
      <c r="E470" s="102"/>
      <c r="F470" s="102"/>
      <c r="G470" s="102"/>
      <c r="H470" s="103"/>
      <c r="I470" s="103"/>
      <c r="J470" s="103"/>
      <c r="K470" s="103"/>
      <c r="L470" s="103"/>
      <c r="M470" s="103"/>
      <c r="N470" s="103"/>
      <c r="O470" s="103"/>
    </row>
    <row r="471" spans="2:15">
      <c r="B471" s="102"/>
      <c r="C471" s="102"/>
      <c r="D471" s="102"/>
      <c r="E471" s="102"/>
      <c r="F471" s="102"/>
      <c r="G471" s="102"/>
      <c r="H471" s="103"/>
      <c r="I471" s="103"/>
      <c r="J471" s="103"/>
      <c r="K471" s="103"/>
      <c r="L471" s="103"/>
      <c r="M471" s="103"/>
      <c r="N471" s="103"/>
      <c r="O471" s="103"/>
    </row>
    <row r="472" spans="2:15">
      <c r="B472" s="102"/>
      <c r="C472" s="102"/>
      <c r="D472" s="102"/>
      <c r="E472" s="102"/>
      <c r="F472" s="102"/>
      <c r="G472" s="102"/>
      <c r="H472" s="103"/>
      <c r="I472" s="103"/>
      <c r="J472" s="103"/>
      <c r="K472" s="103"/>
      <c r="L472" s="103"/>
      <c r="M472" s="103"/>
      <c r="N472" s="103"/>
      <c r="O472" s="103"/>
    </row>
    <row r="473" spans="2:15">
      <c r="B473" s="102"/>
      <c r="C473" s="102"/>
      <c r="D473" s="102"/>
      <c r="E473" s="102"/>
      <c r="F473" s="102"/>
      <c r="G473" s="102"/>
      <c r="H473" s="103"/>
      <c r="I473" s="103"/>
      <c r="J473" s="103"/>
      <c r="K473" s="103"/>
      <c r="L473" s="103"/>
      <c r="M473" s="103"/>
      <c r="N473" s="103"/>
      <c r="O473" s="103"/>
    </row>
    <row r="474" spans="2:15">
      <c r="B474" s="102"/>
      <c r="C474" s="102"/>
      <c r="D474" s="102"/>
      <c r="E474" s="102"/>
      <c r="F474" s="102"/>
      <c r="G474" s="102"/>
      <c r="H474" s="103"/>
      <c r="I474" s="103"/>
      <c r="J474" s="103"/>
      <c r="K474" s="103"/>
      <c r="L474" s="103"/>
      <c r="M474" s="103"/>
      <c r="N474" s="103"/>
      <c r="O474" s="103"/>
    </row>
    <row r="475" spans="2:15">
      <c r="B475" s="102"/>
      <c r="C475" s="102"/>
      <c r="D475" s="102"/>
      <c r="E475" s="102"/>
      <c r="F475" s="102"/>
      <c r="G475" s="102"/>
      <c r="H475" s="103"/>
      <c r="I475" s="103"/>
      <c r="J475" s="103"/>
      <c r="K475" s="103"/>
      <c r="L475" s="103"/>
      <c r="M475" s="103"/>
      <c r="N475" s="103"/>
      <c r="O475" s="103"/>
    </row>
    <row r="476" spans="2:15">
      <c r="B476" s="102"/>
      <c r="C476" s="102"/>
      <c r="D476" s="102"/>
      <c r="E476" s="102"/>
      <c r="F476" s="102"/>
      <c r="G476" s="102"/>
      <c r="H476" s="103"/>
      <c r="I476" s="103"/>
      <c r="J476" s="103"/>
      <c r="K476" s="103"/>
      <c r="L476" s="103"/>
      <c r="M476" s="103"/>
      <c r="N476" s="103"/>
      <c r="O476" s="103"/>
    </row>
    <row r="477" spans="2:15">
      <c r="B477" s="102"/>
      <c r="C477" s="102"/>
      <c r="D477" s="102"/>
      <c r="E477" s="102"/>
      <c r="F477" s="102"/>
      <c r="G477" s="102"/>
      <c r="H477" s="103"/>
      <c r="I477" s="103"/>
      <c r="J477" s="103"/>
      <c r="K477" s="103"/>
      <c r="L477" s="103"/>
      <c r="M477" s="103"/>
      <c r="N477" s="103"/>
      <c r="O477" s="103"/>
    </row>
    <row r="478" spans="2:15">
      <c r="B478" s="102"/>
      <c r="C478" s="102"/>
      <c r="D478" s="102"/>
      <c r="E478" s="102"/>
      <c r="F478" s="102"/>
      <c r="G478" s="102"/>
      <c r="H478" s="103"/>
      <c r="I478" s="103"/>
      <c r="J478" s="103"/>
      <c r="K478" s="103"/>
      <c r="L478" s="103"/>
      <c r="M478" s="103"/>
      <c r="N478" s="103"/>
      <c r="O478" s="103"/>
    </row>
    <row r="479" spans="2:15">
      <c r="B479" s="102"/>
      <c r="C479" s="102"/>
      <c r="D479" s="102"/>
      <c r="E479" s="102"/>
      <c r="F479" s="102"/>
      <c r="G479" s="102"/>
      <c r="H479" s="103"/>
      <c r="I479" s="103"/>
      <c r="J479" s="103"/>
      <c r="K479" s="103"/>
      <c r="L479" s="103"/>
      <c r="M479" s="103"/>
      <c r="N479" s="103"/>
      <c r="O479" s="103"/>
    </row>
    <row r="480" spans="2:15">
      <c r="B480" s="102"/>
      <c r="C480" s="102"/>
      <c r="D480" s="102"/>
      <c r="E480" s="102"/>
      <c r="F480" s="102"/>
      <c r="G480" s="102"/>
      <c r="H480" s="103"/>
      <c r="I480" s="103"/>
      <c r="J480" s="103"/>
      <c r="K480" s="103"/>
      <c r="L480" s="103"/>
      <c r="M480" s="103"/>
      <c r="N480" s="103"/>
      <c r="O480" s="103"/>
    </row>
    <row r="481" spans="2:15">
      <c r="B481" s="102"/>
      <c r="C481" s="102"/>
      <c r="D481" s="102"/>
      <c r="E481" s="102"/>
      <c r="F481" s="102"/>
      <c r="G481" s="102"/>
      <c r="H481" s="103"/>
      <c r="I481" s="103"/>
      <c r="J481" s="103"/>
      <c r="K481" s="103"/>
      <c r="L481" s="103"/>
      <c r="M481" s="103"/>
      <c r="N481" s="103"/>
      <c r="O481" s="103"/>
    </row>
    <row r="482" spans="2:15">
      <c r="B482" s="102"/>
      <c r="C482" s="102"/>
      <c r="D482" s="102"/>
      <c r="E482" s="102"/>
      <c r="F482" s="102"/>
      <c r="G482" s="102"/>
      <c r="H482" s="103"/>
      <c r="I482" s="103"/>
      <c r="J482" s="103"/>
      <c r="K482" s="103"/>
      <c r="L482" s="103"/>
      <c r="M482" s="103"/>
      <c r="N482" s="103"/>
      <c r="O482" s="103"/>
    </row>
    <row r="483" spans="2:15">
      <c r="B483" s="102"/>
      <c r="C483" s="102"/>
      <c r="D483" s="102"/>
      <c r="E483" s="102"/>
      <c r="F483" s="102"/>
      <c r="G483" s="102"/>
      <c r="H483" s="103"/>
      <c r="I483" s="103"/>
      <c r="J483" s="103"/>
      <c r="K483" s="103"/>
      <c r="L483" s="103"/>
      <c r="M483" s="103"/>
      <c r="N483" s="103"/>
      <c r="O483" s="103"/>
    </row>
    <row r="484" spans="2:15">
      <c r="B484" s="102"/>
      <c r="C484" s="102"/>
      <c r="D484" s="102"/>
      <c r="E484" s="102"/>
      <c r="F484" s="102"/>
      <c r="G484" s="102"/>
      <c r="H484" s="103"/>
      <c r="I484" s="103"/>
      <c r="J484" s="103"/>
      <c r="K484" s="103"/>
      <c r="L484" s="103"/>
      <c r="M484" s="103"/>
      <c r="N484" s="103"/>
      <c r="O484" s="103"/>
    </row>
    <row r="485" spans="2:15">
      <c r="B485" s="102"/>
      <c r="C485" s="102"/>
      <c r="D485" s="102"/>
      <c r="E485" s="102"/>
      <c r="F485" s="102"/>
      <c r="G485" s="102"/>
      <c r="H485" s="103"/>
      <c r="I485" s="103"/>
      <c r="J485" s="103"/>
      <c r="K485" s="103"/>
      <c r="L485" s="103"/>
      <c r="M485" s="103"/>
      <c r="N485" s="103"/>
      <c r="O485" s="103"/>
    </row>
    <row r="486" spans="2:15">
      <c r="B486" s="102"/>
      <c r="C486" s="102"/>
      <c r="D486" s="102"/>
      <c r="E486" s="102"/>
      <c r="F486" s="102"/>
      <c r="G486" s="102"/>
      <c r="H486" s="103"/>
      <c r="I486" s="103"/>
      <c r="J486" s="103"/>
      <c r="K486" s="103"/>
      <c r="L486" s="103"/>
      <c r="M486" s="103"/>
      <c r="N486" s="103"/>
      <c r="O486" s="103"/>
    </row>
    <row r="487" spans="2:15">
      <c r="B487" s="102"/>
      <c r="C487" s="102"/>
      <c r="D487" s="102"/>
      <c r="E487" s="102"/>
      <c r="F487" s="102"/>
      <c r="G487" s="102"/>
      <c r="H487" s="103"/>
      <c r="I487" s="103"/>
      <c r="J487" s="103"/>
      <c r="K487" s="103"/>
      <c r="L487" s="103"/>
      <c r="M487" s="103"/>
      <c r="N487" s="103"/>
      <c r="O487" s="103"/>
    </row>
    <row r="488" spans="2:15">
      <c r="B488" s="102"/>
      <c r="C488" s="102"/>
      <c r="D488" s="102"/>
      <c r="E488" s="102"/>
      <c r="F488" s="102"/>
      <c r="G488" s="102"/>
      <c r="H488" s="103"/>
      <c r="I488" s="103"/>
      <c r="J488" s="103"/>
      <c r="K488" s="103"/>
      <c r="L488" s="103"/>
      <c r="M488" s="103"/>
      <c r="N488" s="103"/>
      <c r="O488" s="103"/>
    </row>
    <row r="489" spans="2:15">
      <c r="B489" s="102"/>
      <c r="C489" s="102"/>
      <c r="D489" s="102"/>
      <c r="E489" s="102"/>
      <c r="F489" s="102"/>
      <c r="G489" s="102"/>
      <c r="H489" s="103"/>
      <c r="I489" s="103"/>
      <c r="J489" s="103"/>
      <c r="K489" s="103"/>
      <c r="L489" s="103"/>
      <c r="M489" s="103"/>
      <c r="N489" s="103"/>
      <c r="O489" s="103"/>
    </row>
    <row r="490" spans="2:15">
      <c r="B490" s="102"/>
      <c r="C490" s="102"/>
      <c r="D490" s="102"/>
      <c r="E490" s="102"/>
      <c r="F490" s="102"/>
      <c r="G490" s="102"/>
      <c r="H490" s="103"/>
      <c r="I490" s="103"/>
      <c r="J490" s="103"/>
      <c r="K490" s="103"/>
      <c r="L490" s="103"/>
      <c r="M490" s="103"/>
      <c r="N490" s="103"/>
      <c r="O490" s="103"/>
    </row>
    <row r="491" spans="2:15">
      <c r="B491" s="102"/>
      <c r="C491" s="102"/>
      <c r="D491" s="102"/>
      <c r="E491" s="102"/>
      <c r="F491" s="102"/>
      <c r="G491" s="102"/>
      <c r="H491" s="103"/>
      <c r="I491" s="103"/>
      <c r="J491" s="103"/>
      <c r="K491" s="103"/>
      <c r="L491" s="103"/>
      <c r="M491" s="103"/>
      <c r="N491" s="103"/>
      <c r="O491" s="103"/>
    </row>
    <row r="492" spans="2:15">
      <c r="B492" s="102"/>
      <c r="C492" s="102"/>
      <c r="D492" s="102"/>
      <c r="E492" s="102"/>
      <c r="F492" s="102"/>
      <c r="G492" s="102"/>
      <c r="H492" s="103"/>
      <c r="I492" s="103"/>
      <c r="J492" s="103"/>
      <c r="K492" s="103"/>
      <c r="L492" s="103"/>
      <c r="M492" s="103"/>
      <c r="N492" s="103"/>
      <c r="O492" s="103"/>
    </row>
    <row r="493" spans="2:15">
      <c r="B493" s="102"/>
      <c r="C493" s="102"/>
      <c r="D493" s="102"/>
      <c r="E493" s="102"/>
      <c r="F493" s="102"/>
      <c r="G493" s="102"/>
      <c r="H493" s="103"/>
      <c r="I493" s="103"/>
      <c r="J493" s="103"/>
      <c r="K493" s="103"/>
      <c r="L493" s="103"/>
      <c r="M493" s="103"/>
      <c r="N493" s="103"/>
      <c r="O493" s="103"/>
    </row>
    <row r="494" spans="2:15">
      <c r="B494" s="102"/>
      <c r="C494" s="102"/>
      <c r="D494" s="102"/>
      <c r="E494" s="102"/>
      <c r="F494" s="102"/>
      <c r="G494" s="102"/>
      <c r="H494" s="103"/>
      <c r="I494" s="103"/>
      <c r="J494" s="103"/>
      <c r="K494" s="103"/>
      <c r="L494" s="103"/>
      <c r="M494" s="103"/>
      <c r="N494" s="103"/>
      <c r="O494" s="103"/>
    </row>
    <row r="495" spans="2:15">
      <c r="B495" s="102"/>
      <c r="C495" s="102"/>
      <c r="D495" s="102"/>
      <c r="E495" s="102"/>
      <c r="F495" s="102"/>
      <c r="G495" s="102"/>
      <c r="H495" s="103"/>
      <c r="I495" s="103"/>
      <c r="J495" s="103"/>
      <c r="K495" s="103"/>
      <c r="L495" s="103"/>
      <c r="M495" s="103"/>
      <c r="N495" s="103"/>
      <c r="O495" s="103"/>
    </row>
    <row r="496" spans="2:15">
      <c r="B496" s="102"/>
      <c r="C496" s="102"/>
      <c r="D496" s="102"/>
      <c r="E496" s="102"/>
      <c r="F496" s="102"/>
      <c r="G496" s="102"/>
      <c r="H496" s="103"/>
      <c r="I496" s="103"/>
      <c r="J496" s="103"/>
      <c r="K496" s="103"/>
      <c r="L496" s="103"/>
      <c r="M496" s="103"/>
      <c r="N496" s="103"/>
      <c r="O496" s="103"/>
    </row>
    <row r="497" spans="2:15">
      <c r="B497" s="102"/>
      <c r="C497" s="102"/>
      <c r="D497" s="102"/>
      <c r="E497" s="102"/>
      <c r="F497" s="102"/>
      <c r="G497" s="102"/>
      <c r="H497" s="103"/>
      <c r="I497" s="103"/>
      <c r="J497" s="103"/>
      <c r="K497" s="103"/>
      <c r="L497" s="103"/>
      <c r="M497" s="103"/>
      <c r="N497" s="103"/>
      <c r="O497" s="103"/>
    </row>
    <row r="498" spans="2:15">
      <c r="B498" s="102"/>
      <c r="C498" s="102"/>
      <c r="D498" s="102"/>
      <c r="E498" s="102"/>
      <c r="F498" s="102"/>
      <c r="G498" s="102"/>
      <c r="H498" s="103"/>
      <c r="I498" s="103"/>
      <c r="J498" s="103"/>
      <c r="K498" s="103"/>
      <c r="L498" s="103"/>
      <c r="M498" s="103"/>
      <c r="N498" s="103"/>
      <c r="O498" s="103"/>
    </row>
    <row r="499" spans="2:15">
      <c r="B499" s="102"/>
      <c r="C499" s="102"/>
      <c r="D499" s="102"/>
      <c r="E499" s="102"/>
      <c r="F499" s="102"/>
      <c r="G499" s="102"/>
      <c r="H499" s="103"/>
      <c r="I499" s="103"/>
      <c r="J499" s="103"/>
      <c r="K499" s="103"/>
      <c r="L499" s="103"/>
      <c r="M499" s="103"/>
      <c r="N499" s="103"/>
      <c r="O499" s="103"/>
    </row>
    <row r="500" spans="2:15">
      <c r="B500" s="102"/>
      <c r="C500" s="102"/>
      <c r="D500" s="102"/>
      <c r="E500" s="102"/>
      <c r="F500" s="102"/>
      <c r="G500" s="102"/>
      <c r="H500" s="103"/>
      <c r="I500" s="103"/>
      <c r="J500" s="103"/>
      <c r="K500" s="103"/>
      <c r="L500" s="103"/>
      <c r="M500" s="103"/>
      <c r="N500" s="103"/>
      <c r="O500" s="103"/>
    </row>
  </sheetData>
  <sheetProtection sheet="1" objects="1" scenarios="1"/>
  <sortState xmlns:xlrd2="http://schemas.microsoft.com/office/spreadsheetml/2017/richdata2" ref="B189:O215">
    <sortCondition ref="B189:B21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9 B271" xr:uid="{00000000-0002-0000-0500-000000000000}"/>
    <dataValidation type="list" allowBlank="1" showInputMessage="1" showErrorMessage="1" sqref="E12:E35 E210:E355 E207:E208 E202:E205 E195:E200 E37:E193" xr:uid="{00000000-0002-0000-0500-000001000000}">
      <formula1>#REF!</formula1>
    </dataValidation>
    <dataValidation type="list" allowBlank="1" showInputMessage="1" showErrorMessage="1" sqref="H210:H355 G12:H35 G210:G361 G207:H208 G202:H205 G195:H200 G37:H19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1.28515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144</v>
      </c>
      <c r="C1" s="46" t="s" vm="1">
        <v>226</v>
      </c>
    </row>
    <row r="2" spans="2:14">
      <c r="B2" s="46" t="s">
        <v>143</v>
      </c>
      <c r="C2" s="46" t="s">
        <v>227</v>
      </c>
    </row>
    <row r="3" spans="2:14">
      <c r="B3" s="46" t="s">
        <v>145</v>
      </c>
      <c r="C3" s="46" t="s">
        <v>228</v>
      </c>
    </row>
    <row r="4" spans="2:14">
      <c r="B4" s="46" t="s">
        <v>146</v>
      </c>
      <c r="C4" s="46">
        <v>414</v>
      </c>
    </row>
    <row r="6" spans="2:14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4" ht="26.25" customHeight="1">
      <c r="B7" s="136" t="s">
        <v>224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101</v>
      </c>
      <c r="H8" s="29" t="s">
        <v>203</v>
      </c>
      <c r="I8" s="29" t="s">
        <v>202</v>
      </c>
      <c r="J8" s="29" t="s">
        <v>217</v>
      </c>
      <c r="K8" s="29" t="s">
        <v>61</v>
      </c>
      <c r="L8" s="29" t="s">
        <v>58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210</v>
      </c>
      <c r="I9" s="31"/>
      <c r="J9" s="15" t="s">
        <v>206</v>
      </c>
      <c r="K9" s="15" t="s">
        <v>206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1" t="s">
        <v>220</v>
      </c>
      <c r="C11" s="81"/>
      <c r="D11" s="82"/>
      <c r="E11" s="81"/>
      <c r="F11" s="82"/>
      <c r="G11" s="82"/>
      <c r="H11" s="84"/>
      <c r="I11" s="117"/>
      <c r="J11" s="84"/>
      <c r="K11" s="84">
        <v>111486.08050613001</v>
      </c>
      <c r="L11" s="85"/>
      <c r="M11" s="85">
        <f>IFERROR(K11/$K$11,0)</f>
        <v>1</v>
      </c>
      <c r="N11" s="85">
        <f>K11/'סכום נכסי הקרן'!$C$42</f>
        <v>5.5980202069113853E-2</v>
      </c>
    </row>
    <row r="12" spans="2:14">
      <c r="B12" s="86" t="s">
        <v>195</v>
      </c>
      <c r="C12" s="87"/>
      <c r="D12" s="88"/>
      <c r="E12" s="87"/>
      <c r="F12" s="88"/>
      <c r="G12" s="88"/>
      <c r="H12" s="90"/>
      <c r="I12" s="108"/>
      <c r="J12" s="90"/>
      <c r="K12" s="90">
        <v>38218.778472622005</v>
      </c>
      <c r="L12" s="91"/>
      <c r="M12" s="91">
        <f t="shared" ref="M12:M74" si="0">IFERROR(K12/$K$11,0)</f>
        <v>0.3428121098088166</v>
      </c>
      <c r="N12" s="91">
        <f>K12/'סכום נכסי הקרן'!$C$42</f>
        <v>1.9190691178836799E-2</v>
      </c>
    </row>
    <row r="13" spans="2:14">
      <c r="B13" s="92" t="s">
        <v>221</v>
      </c>
      <c r="C13" s="87"/>
      <c r="D13" s="88"/>
      <c r="E13" s="87"/>
      <c r="F13" s="88"/>
      <c r="G13" s="88"/>
      <c r="H13" s="90"/>
      <c r="I13" s="108"/>
      <c r="J13" s="90"/>
      <c r="K13" s="90">
        <v>23276.964612692002</v>
      </c>
      <c r="L13" s="91"/>
      <c r="M13" s="91">
        <f t="shared" si="0"/>
        <v>0.20878807925633486</v>
      </c>
      <c r="N13" s="91">
        <f>K13/'סכום נכסי הקרן'!$C$42</f>
        <v>1.1687998866391784E-2</v>
      </c>
    </row>
    <row r="14" spans="2:14">
      <c r="B14" s="93" t="s">
        <v>1245</v>
      </c>
      <c r="C14" s="95" t="s">
        <v>1246</v>
      </c>
      <c r="D14" s="96" t="s">
        <v>118</v>
      </c>
      <c r="E14" s="95" t="s">
        <v>1247</v>
      </c>
      <c r="F14" s="96" t="s">
        <v>1248</v>
      </c>
      <c r="G14" s="96" t="s">
        <v>131</v>
      </c>
      <c r="H14" s="98">
        <v>91484.349840000024</v>
      </c>
      <c r="I14" s="106">
        <v>1753</v>
      </c>
      <c r="J14" s="98"/>
      <c r="K14" s="98">
        <v>1603.7206526950001</v>
      </c>
      <c r="L14" s="99">
        <v>9.3964850887398739E-4</v>
      </c>
      <c r="M14" s="99">
        <f t="shared" si="0"/>
        <v>1.4384940661779031E-2</v>
      </c>
      <c r="N14" s="99">
        <f>K14/'סכום נכסי הקרן'!$C$42</f>
        <v>8.052718849986026E-4</v>
      </c>
    </row>
    <row r="15" spans="2:14">
      <c r="B15" s="93" t="s">
        <v>1249</v>
      </c>
      <c r="C15" s="95" t="s">
        <v>1250</v>
      </c>
      <c r="D15" s="96" t="s">
        <v>118</v>
      </c>
      <c r="E15" s="95" t="s">
        <v>1247</v>
      </c>
      <c r="F15" s="96" t="s">
        <v>1248</v>
      </c>
      <c r="G15" s="96" t="s">
        <v>131</v>
      </c>
      <c r="H15" s="98">
        <v>209233.00000000003</v>
      </c>
      <c r="I15" s="106">
        <v>1775</v>
      </c>
      <c r="J15" s="98"/>
      <c r="K15" s="98">
        <v>3713.8857500000004</v>
      </c>
      <c r="L15" s="99">
        <v>5.8328399989874989E-3</v>
      </c>
      <c r="M15" s="99">
        <f t="shared" si="0"/>
        <v>3.3312551065922479E-2</v>
      </c>
      <c r="N15" s="99">
        <f>K15/'סכום נכסי הקרן'!$C$42</f>
        <v>1.8648433401080146E-3</v>
      </c>
    </row>
    <row r="16" spans="2:14">
      <c r="B16" s="93" t="s">
        <v>1251</v>
      </c>
      <c r="C16" s="95" t="s">
        <v>1252</v>
      </c>
      <c r="D16" s="96" t="s">
        <v>118</v>
      </c>
      <c r="E16" s="95" t="s">
        <v>1247</v>
      </c>
      <c r="F16" s="96" t="s">
        <v>1248</v>
      </c>
      <c r="G16" s="96" t="s">
        <v>131</v>
      </c>
      <c r="H16" s="98">
        <v>46814.445540000008</v>
      </c>
      <c r="I16" s="106">
        <v>3159</v>
      </c>
      <c r="J16" s="98"/>
      <c r="K16" s="98">
        <v>1478.8683345980005</v>
      </c>
      <c r="L16" s="99">
        <v>6.9058821686328873E-4</v>
      </c>
      <c r="M16" s="99">
        <f t="shared" si="0"/>
        <v>1.3265049124376434E-2</v>
      </c>
      <c r="N16" s="99">
        <f>K16/'סכום נכסי הקרן'!$C$42</f>
        <v>7.4258013043931458E-4</v>
      </c>
    </row>
    <row r="17" spans="2:14">
      <c r="B17" s="93" t="s">
        <v>1253</v>
      </c>
      <c r="C17" s="95" t="s">
        <v>1254</v>
      </c>
      <c r="D17" s="96" t="s">
        <v>118</v>
      </c>
      <c r="E17" s="95" t="s">
        <v>1255</v>
      </c>
      <c r="F17" s="96" t="s">
        <v>1248</v>
      </c>
      <c r="G17" s="96" t="s">
        <v>131</v>
      </c>
      <c r="H17" s="98">
        <v>21339.735406000003</v>
      </c>
      <c r="I17" s="106">
        <v>3114</v>
      </c>
      <c r="J17" s="98"/>
      <c r="K17" s="98">
        <v>664.51936052900021</v>
      </c>
      <c r="L17" s="99">
        <v>2.5013830634926064E-4</v>
      </c>
      <c r="M17" s="99">
        <f t="shared" si="0"/>
        <v>5.9605589999413601E-3</v>
      </c>
      <c r="N17" s="99">
        <f>K17/'סכום נכסי הקרן'!$C$42</f>
        <v>3.3367329726159255E-4</v>
      </c>
    </row>
    <row r="18" spans="2:14">
      <c r="B18" s="93" t="s">
        <v>1256</v>
      </c>
      <c r="C18" s="95" t="s">
        <v>1257</v>
      </c>
      <c r="D18" s="96" t="s">
        <v>118</v>
      </c>
      <c r="E18" s="95" t="s">
        <v>1258</v>
      </c>
      <c r="F18" s="96" t="s">
        <v>1248</v>
      </c>
      <c r="G18" s="96" t="s">
        <v>131</v>
      </c>
      <c r="H18" s="98">
        <v>36172.000000000007</v>
      </c>
      <c r="I18" s="106">
        <v>16950</v>
      </c>
      <c r="J18" s="98"/>
      <c r="K18" s="98">
        <v>6131.1537699999999</v>
      </c>
      <c r="L18" s="99">
        <v>3.0917412592409497E-3</v>
      </c>
      <c r="M18" s="99">
        <f t="shared" si="0"/>
        <v>5.4994791656191387E-2</v>
      </c>
      <c r="N18" s="99">
        <f>K18/'סכום נכסי הקרן'!$C$42</f>
        <v>3.0786195496624105E-3</v>
      </c>
    </row>
    <row r="19" spans="2:14">
      <c r="B19" s="93" t="s">
        <v>1259</v>
      </c>
      <c r="C19" s="95" t="s">
        <v>1260</v>
      </c>
      <c r="D19" s="96" t="s">
        <v>118</v>
      </c>
      <c r="E19" s="95" t="s">
        <v>1258</v>
      </c>
      <c r="F19" s="96" t="s">
        <v>1248</v>
      </c>
      <c r="G19" s="96" t="s">
        <v>131</v>
      </c>
      <c r="H19" s="98">
        <v>2293.8302140000001</v>
      </c>
      <c r="I19" s="106">
        <v>17260</v>
      </c>
      <c r="J19" s="98"/>
      <c r="K19" s="98">
        <v>395.91509493700005</v>
      </c>
      <c r="L19" s="99">
        <v>3.1158576482851873E-4</v>
      </c>
      <c r="M19" s="99">
        <f t="shared" si="0"/>
        <v>3.5512513592692932E-3</v>
      </c>
      <c r="N19" s="99">
        <f>K19/'סכום נכסי הקרן'!$C$42</f>
        <v>1.9879976869011028E-4</v>
      </c>
    </row>
    <row r="20" spans="2:14">
      <c r="B20" s="93" t="s">
        <v>1261</v>
      </c>
      <c r="C20" s="95" t="s">
        <v>1262</v>
      </c>
      <c r="D20" s="96" t="s">
        <v>118</v>
      </c>
      <c r="E20" s="95" t="s">
        <v>1258</v>
      </c>
      <c r="F20" s="96" t="s">
        <v>1248</v>
      </c>
      <c r="G20" s="96" t="s">
        <v>131</v>
      </c>
      <c r="H20" s="98">
        <v>3092.7283890000008</v>
      </c>
      <c r="I20" s="106">
        <v>30560</v>
      </c>
      <c r="J20" s="98"/>
      <c r="K20" s="98">
        <v>945.13779580100015</v>
      </c>
      <c r="L20" s="99">
        <v>4.0560212733589256E-4</v>
      </c>
      <c r="M20" s="99">
        <f t="shared" si="0"/>
        <v>8.4776304944098584E-3</v>
      </c>
      <c r="N20" s="99">
        <f>K20/'סכום נכסי הקרן'!$C$42</f>
        <v>4.7457946814434548E-4</v>
      </c>
    </row>
    <row r="21" spans="2:14">
      <c r="B21" s="93" t="s">
        <v>1263</v>
      </c>
      <c r="C21" s="95" t="s">
        <v>1264</v>
      </c>
      <c r="D21" s="96" t="s">
        <v>118</v>
      </c>
      <c r="E21" s="95" t="s">
        <v>1258</v>
      </c>
      <c r="F21" s="96" t="s">
        <v>1248</v>
      </c>
      <c r="G21" s="96" t="s">
        <v>131</v>
      </c>
      <c r="H21" s="98">
        <v>9209.7037510000009</v>
      </c>
      <c r="I21" s="106">
        <v>17510</v>
      </c>
      <c r="J21" s="98"/>
      <c r="K21" s="98">
        <v>1612.6191266250003</v>
      </c>
      <c r="L21" s="99">
        <v>3.0066741011061134E-4</v>
      </c>
      <c r="M21" s="99">
        <f t="shared" si="0"/>
        <v>1.4464757567078801E-2</v>
      </c>
      <c r="N21" s="99">
        <f>K21/'סכום נכסי הקרן'!$C$42</f>
        <v>8.0974005148581494E-4</v>
      </c>
    </row>
    <row r="22" spans="2:14">
      <c r="B22" s="93" t="s">
        <v>1265</v>
      </c>
      <c r="C22" s="95" t="s">
        <v>1266</v>
      </c>
      <c r="D22" s="96" t="s">
        <v>118</v>
      </c>
      <c r="E22" s="95" t="s">
        <v>1267</v>
      </c>
      <c r="F22" s="96" t="s">
        <v>1248</v>
      </c>
      <c r="G22" s="96" t="s">
        <v>131</v>
      </c>
      <c r="H22" s="98">
        <v>115705.00000000001</v>
      </c>
      <c r="I22" s="106">
        <v>1763</v>
      </c>
      <c r="J22" s="98"/>
      <c r="K22" s="98">
        <v>2039.8791500000004</v>
      </c>
      <c r="L22" s="99">
        <v>1.9588708730029166E-3</v>
      </c>
      <c r="M22" s="99">
        <f t="shared" si="0"/>
        <v>1.8297164459807506E-2</v>
      </c>
      <c r="N22" s="99">
        <f>K22/'סכום נכסי הקרן'!$C$42</f>
        <v>1.0242789637518327E-3</v>
      </c>
    </row>
    <row r="23" spans="2:14">
      <c r="B23" s="93" t="s">
        <v>1268</v>
      </c>
      <c r="C23" s="95" t="s">
        <v>1269</v>
      </c>
      <c r="D23" s="96" t="s">
        <v>118</v>
      </c>
      <c r="E23" s="95" t="s">
        <v>1267</v>
      </c>
      <c r="F23" s="96" t="s">
        <v>1248</v>
      </c>
      <c r="G23" s="96" t="s">
        <v>131</v>
      </c>
      <c r="H23" s="98">
        <v>89444.642820000008</v>
      </c>
      <c r="I23" s="106">
        <v>1757</v>
      </c>
      <c r="J23" s="98"/>
      <c r="K23" s="98">
        <v>1571.5423743470001</v>
      </c>
      <c r="L23" s="99">
        <v>4.9257721973834439E-4</v>
      </c>
      <c r="M23" s="99">
        <f t="shared" si="0"/>
        <v>1.4096310204937105E-2</v>
      </c>
      <c r="N23" s="99">
        <f>K23/'סכום נכסי הקרן'!$C$42</f>
        <v>7.8911429370129087E-4</v>
      </c>
    </row>
    <row r="24" spans="2:14">
      <c r="B24" s="93" t="s">
        <v>1270</v>
      </c>
      <c r="C24" s="95" t="s">
        <v>1271</v>
      </c>
      <c r="D24" s="96" t="s">
        <v>118</v>
      </c>
      <c r="E24" s="95" t="s">
        <v>1267</v>
      </c>
      <c r="F24" s="96" t="s">
        <v>1248</v>
      </c>
      <c r="G24" s="96" t="s">
        <v>131</v>
      </c>
      <c r="H24" s="98">
        <v>21372.981751000007</v>
      </c>
      <c r="I24" s="106">
        <v>1732</v>
      </c>
      <c r="J24" s="98"/>
      <c r="K24" s="98">
        <v>370.18004394000008</v>
      </c>
      <c r="L24" s="99">
        <v>2.5288120416990146E-4</v>
      </c>
      <c r="M24" s="99">
        <f t="shared" si="0"/>
        <v>3.3204149097307797E-3</v>
      </c>
      <c r="N24" s="99">
        <f>K24/'סכום נכסי הקרן'!$C$42</f>
        <v>1.8587749760002749E-4</v>
      </c>
    </row>
    <row r="25" spans="2:14">
      <c r="B25" s="93" t="s">
        <v>1272</v>
      </c>
      <c r="C25" s="95" t="s">
        <v>1273</v>
      </c>
      <c r="D25" s="96" t="s">
        <v>118</v>
      </c>
      <c r="E25" s="95" t="s">
        <v>1267</v>
      </c>
      <c r="F25" s="96" t="s">
        <v>1248</v>
      </c>
      <c r="G25" s="96" t="s">
        <v>131</v>
      </c>
      <c r="H25" s="98">
        <v>88694.940620000023</v>
      </c>
      <c r="I25" s="106">
        <v>3100</v>
      </c>
      <c r="J25" s="98"/>
      <c r="K25" s="98">
        <v>2749.5431592199998</v>
      </c>
      <c r="L25" s="99">
        <v>6.014049758583834E-4</v>
      </c>
      <c r="M25" s="99">
        <f t="shared" si="0"/>
        <v>2.4662658752890837E-2</v>
      </c>
      <c r="N25" s="99">
        <f>K25/'סכום נכסי הקרן'!$C$42</f>
        <v>1.3806206205484286E-3</v>
      </c>
    </row>
    <row r="26" spans="2:14">
      <c r="B26" s="100"/>
      <c r="C26" s="95"/>
      <c r="D26" s="95"/>
      <c r="E26" s="95"/>
      <c r="F26" s="95"/>
      <c r="G26" s="95"/>
      <c r="H26" s="98"/>
      <c r="I26" s="106"/>
      <c r="J26" s="95"/>
      <c r="K26" s="95"/>
      <c r="L26" s="95"/>
      <c r="M26" s="99"/>
      <c r="N26" s="95"/>
    </row>
    <row r="27" spans="2:14">
      <c r="B27" s="92" t="s">
        <v>222</v>
      </c>
      <c r="C27" s="87"/>
      <c r="D27" s="88"/>
      <c r="E27" s="87"/>
      <c r="F27" s="88"/>
      <c r="G27" s="88"/>
      <c r="H27" s="90"/>
      <c r="I27" s="108"/>
      <c r="J27" s="90"/>
      <c r="K27" s="90">
        <v>14941.813859930002</v>
      </c>
      <c r="L27" s="91"/>
      <c r="M27" s="91">
        <f t="shared" si="0"/>
        <v>0.13402403055248169</v>
      </c>
      <c r="N27" s="91">
        <f>K27/'סכום נכסי הקרן'!$C$42</f>
        <v>7.5026923124450143E-3</v>
      </c>
    </row>
    <row r="28" spans="2:14">
      <c r="B28" s="93" t="s">
        <v>1274</v>
      </c>
      <c r="C28" s="95" t="s">
        <v>1275</v>
      </c>
      <c r="D28" s="96" t="s">
        <v>118</v>
      </c>
      <c r="E28" s="95" t="s">
        <v>1247</v>
      </c>
      <c r="F28" s="96" t="s">
        <v>1276</v>
      </c>
      <c r="G28" s="96" t="s">
        <v>131</v>
      </c>
      <c r="H28" s="98">
        <v>61871.600000000006</v>
      </c>
      <c r="I28" s="106">
        <v>359.86</v>
      </c>
      <c r="J28" s="98"/>
      <c r="K28" s="98">
        <v>222.65113976000004</v>
      </c>
      <c r="L28" s="99">
        <v>9.2331204582302921E-4</v>
      </c>
      <c r="M28" s="99">
        <f t="shared" si="0"/>
        <v>1.9971205261607315E-3</v>
      </c>
      <c r="N28" s="99">
        <f>K28/'סכום נכסי הקרן'!$C$42</f>
        <v>1.1179921061085274E-4</v>
      </c>
    </row>
    <row r="29" spans="2:14">
      <c r="B29" s="93" t="s">
        <v>1277</v>
      </c>
      <c r="C29" s="95" t="s">
        <v>1278</v>
      </c>
      <c r="D29" s="96" t="s">
        <v>118</v>
      </c>
      <c r="E29" s="95" t="s">
        <v>1247</v>
      </c>
      <c r="F29" s="96" t="s">
        <v>1276</v>
      </c>
      <c r="G29" s="96" t="s">
        <v>131</v>
      </c>
      <c r="H29" s="98">
        <v>1570228.2288650004</v>
      </c>
      <c r="I29" s="106">
        <v>345.2</v>
      </c>
      <c r="J29" s="98"/>
      <c r="K29" s="98">
        <v>5420.4278460410014</v>
      </c>
      <c r="L29" s="99">
        <v>9.2619167151652207E-3</v>
      </c>
      <c r="M29" s="99">
        <f t="shared" si="0"/>
        <v>4.8619772275005774E-2</v>
      </c>
      <c r="N29" s="99">
        <f>K29/'סכום נכסי הקרן'!$C$42</f>
        <v>2.7217446765091229E-3</v>
      </c>
    </row>
    <row r="30" spans="2:14">
      <c r="B30" s="93" t="s">
        <v>1279</v>
      </c>
      <c r="C30" s="95" t="s">
        <v>1280</v>
      </c>
      <c r="D30" s="96" t="s">
        <v>118</v>
      </c>
      <c r="E30" s="95" t="s">
        <v>1258</v>
      </c>
      <c r="F30" s="96" t="s">
        <v>1276</v>
      </c>
      <c r="G30" s="96" t="s">
        <v>131</v>
      </c>
      <c r="H30" s="98">
        <v>7354.924578000001</v>
      </c>
      <c r="I30" s="106">
        <v>3608</v>
      </c>
      <c r="J30" s="98"/>
      <c r="K30" s="98">
        <v>265.36567878899996</v>
      </c>
      <c r="L30" s="99">
        <v>1.1772812604193663E-3</v>
      </c>
      <c r="M30" s="99">
        <f t="shared" si="0"/>
        <v>2.3802583926556551E-3</v>
      </c>
      <c r="N30" s="99">
        <f>K30/'סכום נכסי הקרן'!$C$42</f>
        <v>1.3324734579756771E-4</v>
      </c>
    </row>
    <row r="31" spans="2:14">
      <c r="B31" s="93" t="s">
        <v>1281</v>
      </c>
      <c r="C31" s="95" t="s">
        <v>1282</v>
      </c>
      <c r="D31" s="96" t="s">
        <v>118</v>
      </c>
      <c r="E31" s="95" t="s">
        <v>1267</v>
      </c>
      <c r="F31" s="96" t="s">
        <v>1276</v>
      </c>
      <c r="G31" s="96" t="s">
        <v>131</v>
      </c>
      <c r="H31" s="98">
        <v>106496.51800000001</v>
      </c>
      <c r="I31" s="106">
        <v>3613</v>
      </c>
      <c r="J31" s="98"/>
      <c r="K31" s="98">
        <v>3847.7191953400006</v>
      </c>
      <c r="L31" s="99">
        <v>1.0543719054657853E-2</v>
      </c>
      <c r="M31" s="99">
        <f t="shared" si="0"/>
        <v>3.451300088649574E-2</v>
      </c>
      <c r="N31" s="99">
        <f>K31/'סכום נכסי הקרן'!$C$42</f>
        <v>1.9320447636375373E-3</v>
      </c>
    </row>
    <row r="32" spans="2:14">
      <c r="B32" s="93" t="s">
        <v>1283</v>
      </c>
      <c r="C32" s="95" t="s">
        <v>1284</v>
      </c>
      <c r="D32" s="96" t="s">
        <v>118</v>
      </c>
      <c r="E32" s="95" t="s">
        <v>1267</v>
      </c>
      <c r="F32" s="96" t="s">
        <v>1276</v>
      </c>
      <c r="G32" s="96" t="s">
        <v>131</v>
      </c>
      <c r="H32" s="98">
        <v>1500000.0000000002</v>
      </c>
      <c r="I32" s="106">
        <v>345.71</v>
      </c>
      <c r="J32" s="98"/>
      <c r="K32" s="98">
        <v>5185.6500000000005</v>
      </c>
      <c r="L32" s="99">
        <v>3.3089425953851405E-3</v>
      </c>
      <c r="M32" s="99">
        <f t="shared" si="0"/>
        <v>4.6513878472163796E-2</v>
      </c>
      <c r="N32" s="99">
        <f>K32/'סכום נכסי הקרן'!$C$42</f>
        <v>2.6038563158899343E-3</v>
      </c>
    </row>
    <row r="33" spans="2:14">
      <c r="B33" s="100"/>
      <c r="C33" s="95"/>
      <c r="D33" s="95"/>
      <c r="E33" s="95"/>
      <c r="F33" s="95"/>
      <c r="G33" s="95"/>
      <c r="H33" s="98"/>
      <c r="I33" s="106"/>
      <c r="J33" s="95"/>
      <c r="K33" s="95"/>
      <c r="L33" s="95"/>
      <c r="M33" s="99"/>
      <c r="N33" s="95"/>
    </row>
    <row r="34" spans="2:14">
      <c r="B34" s="86" t="s">
        <v>194</v>
      </c>
      <c r="C34" s="87"/>
      <c r="D34" s="88"/>
      <c r="E34" s="87"/>
      <c r="F34" s="88"/>
      <c r="G34" s="88"/>
      <c r="H34" s="90"/>
      <c r="I34" s="108"/>
      <c r="J34" s="90"/>
      <c r="K34" s="90">
        <v>73267.302033508022</v>
      </c>
      <c r="L34" s="91"/>
      <c r="M34" s="91">
        <f t="shared" si="0"/>
        <v>0.65718789019118362</v>
      </c>
      <c r="N34" s="91">
        <f>K34/'סכום נכסי הקרן'!$C$42</f>
        <v>3.6789510890277065E-2</v>
      </c>
    </row>
    <row r="35" spans="2:14">
      <c r="B35" s="92" t="s">
        <v>223</v>
      </c>
      <c r="C35" s="87"/>
      <c r="D35" s="88"/>
      <c r="E35" s="87"/>
      <c r="F35" s="88"/>
      <c r="G35" s="88"/>
      <c r="H35" s="90"/>
      <c r="I35" s="108"/>
      <c r="J35" s="90"/>
      <c r="K35" s="90">
        <v>73267.302033508022</v>
      </c>
      <c r="L35" s="91"/>
      <c r="M35" s="91">
        <f t="shared" si="0"/>
        <v>0.65718789019118362</v>
      </c>
      <c r="N35" s="91">
        <f>K35/'סכום נכסי הקרן'!$C$42</f>
        <v>3.6789510890277065E-2</v>
      </c>
    </row>
    <row r="36" spans="2:14">
      <c r="B36" s="93" t="s">
        <v>1285</v>
      </c>
      <c r="C36" s="95" t="s">
        <v>1286</v>
      </c>
      <c r="D36" s="96" t="s">
        <v>26</v>
      </c>
      <c r="E36" s="95"/>
      <c r="F36" s="96" t="s">
        <v>1248</v>
      </c>
      <c r="G36" s="96" t="s">
        <v>130</v>
      </c>
      <c r="H36" s="98">
        <v>20568.243240000003</v>
      </c>
      <c r="I36" s="106">
        <v>6351.4</v>
      </c>
      <c r="J36" s="98"/>
      <c r="K36" s="98">
        <v>4833.5741838310023</v>
      </c>
      <c r="L36" s="99">
        <v>4.6533668944326485E-4</v>
      </c>
      <c r="M36" s="99">
        <f t="shared" si="0"/>
        <v>4.3355853590755937E-2</v>
      </c>
      <c r="N36" s="99">
        <f>K36/'סכום נכסי הקרן'!$C$42</f>
        <v>2.427069444889433E-3</v>
      </c>
    </row>
    <row r="37" spans="2:14">
      <c r="B37" s="93" t="s">
        <v>1287</v>
      </c>
      <c r="C37" s="95" t="s">
        <v>1288</v>
      </c>
      <c r="D37" s="96" t="s">
        <v>1080</v>
      </c>
      <c r="E37" s="95"/>
      <c r="F37" s="96" t="s">
        <v>1248</v>
      </c>
      <c r="G37" s="96" t="s">
        <v>130</v>
      </c>
      <c r="H37" s="98">
        <v>14402.514534000002</v>
      </c>
      <c r="I37" s="106">
        <v>6508</v>
      </c>
      <c r="J37" s="98"/>
      <c r="K37" s="98">
        <v>3468.0678897470007</v>
      </c>
      <c r="L37" s="99">
        <v>7.1636481143994035E-5</v>
      </c>
      <c r="M37" s="99">
        <f t="shared" si="0"/>
        <v>3.1107631320452696E-2</v>
      </c>
      <c r="N37" s="99">
        <f>K37/'סכום נכסי הקרן'!$C$42</f>
        <v>1.7414114872104371E-3</v>
      </c>
    </row>
    <row r="38" spans="2:14">
      <c r="B38" s="93" t="s">
        <v>1289</v>
      </c>
      <c r="C38" s="95" t="s">
        <v>1290</v>
      </c>
      <c r="D38" s="96" t="s">
        <v>1080</v>
      </c>
      <c r="E38" s="95"/>
      <c r="F38" s="96" t="s">
        <v>1248</v>
      </c>
      <c r="G38" s="96" t="s">
        <v>130</v>
      </c>
      <c r="H38" s="98">
        <v>951.43360800000005</v>
      </c>
      <c r="I38" s="106">
        <v>16981</v>
      </c>
      <c r="J38" s="98"/>
      <c r="K38" s="98">
        <v>597.78288132100022</v>
      </c>
      <c r="L38" s="99">
        <v>9.378049389683438E-6</v>
      </c>
      <c r="M38" s="99">
        <f t="shared" si="0"/>
        <v>5.3619508247770131E-3</v>
      </c>
      <c r="N38" s="99">
        <f>K38/'סכום נכסי הקרן'!$C$42</f>
        <v>3.0016309065566889E-4</v>
      </c>
    </row>
    <row r="39" spans="2:14">
      <c r="B39" s="93" t="s">
        <v>1291</v>
      </c>
      <c r="C39" s="95" t="s">
        <v>1292</v>
      </c>
      <c r="D39" s="96" t="s">
        <v>1080</v>
      </c>
      <c r="E39" s="95"/>
      <c r="F39" s="96" t="s">
        <v>1248</v>
      </c>
      <c r="G39" s="96" t="s">
        <v>130</v>
      </c>
      <c r="H39" s="98">
        <v>5113.6512500000008</v>
      </c>
      <c r="I39" s="106">
        <v>7417</v>
      </c>
      <c r="J39" s="98"/>
      <c r="K39" s="98">
        <v>1403.3341988760003</v>
      </c>
      <c r="L39" s="99">
        <v>2.1772094623752828E-5</v>
      </c>
      <c r="M39" s="99">
        <f t="shared" si="0"/>
        <v>1.2587528348876151E-2</v>
      </c>
      <c r="N39" s="99">
        <f>K39/'סכום נכסי הקרן'!$C$42</f>
        <v>7.0465238052078605E-4</v>
      </c>
    </row>
    <row r="40" spans="2:14">
      <c r="B40" s="93" t="s">
        <v>1293</v>
      </c>
      <c r="C40" s="95" t="s">
        <v>1294</v>
      </c>
      <c r="D40" s="96" t="s">
        <v>1080</v>
      </c>
      <c r="E40" s="95"/>
      <c r="F40" s="96" t="s">
        <v>1248</v>
      </c>
      <c r="G40" s="96" t="s">
        <v>130</v>
      </c>
      <c r="H40" s="98">
        <v>1590.2464960000004</v>
      </c>
      <c r="I40" s="106">
        <v>8117</v>
      </c>
      <c r="J40" s="98"/>
      <c r="K40" s="98">
        <v>477.59713995300012</v>
      </c>
      <c r="L40" s="99">
        <v>3.8479210558026618E-6</v>
      </c>
      <c r="M40" s="99">
        <f t="shared" si="0"/>
        <v>4.2839172189459082E-3</v>
      </c>
      <c r="N40" s="99">
        <f>K40/'סכום נכסי הקרן'!$C$42</f>
        <v>2.3981455156394822E-4</v>
      </c>
    </row>
    <row r="41" spans="2:14">
      <c r="B41" s="93" t="s">
        <v>1295</v>
      </c>
      <c r="C41" s="95" t="s">
        <v>1296</v>
      </c>
      <c r="D41" s="96" t="s">
        <v>1080</v>
      </c>
      <c r="E41" s="95"/>
      <c r="F41" s="96" t="s">
        <v>1248</v>
      </c>
      <c r="G41" s="96" t="s">
        <v>130</v>
      </c>
      <c r="H41" s="98">
        <v>13588.230524999999</v>
      </c>
      <c r="I41" s="106">
        <v>3371</v>
      </c>
      <c r="J41" s="98"/>
      <c r="K41" s="98">
        <v>1694.8192286910003</v>
      </c>
      <c r="L41" s="99">
        <v>1.4091356387817858E-5</v>
      </c>
      <c r="M41" s="99">
        <f t="shared" si="0"/>
        <v>1.5202070258428464E-2</v>
      </c>
      <c r="N41" s="99">
        <f>K41/'סכום נכסי הקרן'!$C$42</f>
        <v>8.5101496493569133E-4</v>
      </c>
    </row>
    <row r="42" spans="2:14">
      <c r="B42" s="93" t="s">
        <v>1297</v>
      </c>
      <c r="C42" s="95" t="s">
        <v>1298</v>
      </c>
      <c r="D42" s="96" t="s">
        <v>1062</v>
      </c>
      <c r="E42" s="95"/>
      <c r="F42" s="96" t="s">
        <v>1248</v>
      </c>
      <c r="G42" s="96" t="s">
        <v>130</v>
      </c>
      <c r="H42" s="98">
        <v>5329.4832360000009</v>
      </c>
      <c r="I42" s="106">
        <v>2426</v>
      </c>
      <c r="J42" s="98"/>
      <c r="K42" s="98">
        <v>478.38507423000004</v>
      </c>
      <c r="L42" s="99">
        <v>1.7980712672064782E-4</v>
      </c>
      <c r="M42" s="99">
        <f t="shared" si="0"/>
        <v>4.2909847763792927E-3</v>
      </c>
      <c r="N42" s="99">
        <f>K42/'סכום נכסי הקרן'!$C$42</f>
        <v>2.4021019485720411E-4</v>
      </c>
    </row>
    <row r="43" spans="2:14">
      <c r="B43" s="93" t="s">
        <v>1299</v>
      </c>
      <c r="C43" s="95" t="s">
        <v>1300</v>
      </c>
      <c r="D43" s="96" t="s">
        <v>26</v>
      </c>
      <c r="E43" s="95"/>
      <c r="F43" s="96" t="s">
        <v>1248</v>
      </c>
      <c r="G43" s="96" t="s">
        <v>138</v>
      </c>
      <c r="H43" s="98">
        <v>19074.640456000005</v>
      </c>
      <c r="I43" s="106">
        <v>5040</v>
      </c>
      <c r="J43" s="98"/>
      <c r="K43" s="98">
        <v>2682.0073698790002</v>
      </c>
      <c r="L43" s="99">
        <v>2.7746109218133803E-4</v>
      </c>
      <c r="M43" s="99">
        <f t="shared" si="0"/>
        <v>2.4056880981940445E-2</v>
      </c>
      <c r="N43" s="99">
        <f>K43/'סכום נכסי הקרן'!$C$42</f>
        <v>1.3467090585216482E-3</v>
      </c>
    </row>
    <row r="44" spans="2:14">
      <c r="B44" s="93" t="s">
        <v>1301</v>
      </c>
      <c r="C44" s="95" t="s">
        <v>1302</v>
      </c>
      <c r="D44" s="96" t="s">
        <v>119</v>
      </c>
      <c r="E44" s="95"/>
      <c r="F44" s="96" t="s">
        <v>1248</v>
      </c>
      <c r="G44" s="96" t="s">
        <v>130</v>
      </c>
      <c r="H44" s="98">
        <v>28248.762897000022</v>
      </c>
      <c r="I44" s="106">
        <v>1003</v>
      </c>
      <c r="J44" s="98"/>
      <c r="K44" s="98">
        <v>1048.3398398339998</v>
      </c>
      <c r="L44" s="99">
        <v>1.2373648953868834E-4</v>
      </c>
      <c r="M44" s="99">
        <f t="shared" si="0"/>
        <v>9.4033249269746943E-3</v>
      </c>
      <c r="N44" s="99">
        <f>K44/'סכום נכסי הקרן'!$C$42</f>
        <v>5.2640002953357871E-4</v>
      </c>
    </row>
    <row r="45" spans="2:14">
      <c r="B45" s="93" t="s">
        <v>1303</v>
      </c>
      <c r="C45" s="95" t="s">
        <v>1304</v>
      </c>
      <c r="D45" s="96" t="s">
        <v>119</v>
      </c>
      <c r="E45" s="95"/>
      <c r="F45" s="96" t="s">
        <v>1248</v>
      </c>
      <c r="G45" s="96" t="s">
        <v>130</v>
      </c>
      <c r="H45" s="98">
        <v>32085.664380000002</v>
      </c>
      <c r="I45" s="106">
        <v>446</v>
      </c>
      <c r="J45" s="98"/>
      <c r="K45" s="98">
        <v>529.47763359899989</v>
      </c>
      <c r="L45" s="99">
        <v>5.3713709176358838E-5</v>
      </c>
      <c r="M45" s="99">
        <f t="shared" si="0"/>
        <v>4.7492712201850779E-3</v>
      </c>
      <c r="N45" s="99">
        <f>K45/'סכום נכסי הקרן'!$C$42</f>
        <v>2.658651625869876E-4</v>
      </c>
    </row>
    <row r="46" spans="2:14">
      <c r="B46" s="93" t="s">
        <v>1305</v>
      </c>
      <c r="C46" s="95" t="s">
        <v>1306</v>
      </c>
      <c r="D46" s="96" t="s">
        <v>1080</v>
      </c>
      <c r="E46" s="95"/>
      <c r="F46" s="96" t="s">
        <v>1248</v>
      </c>
      <c r="G46" s="96" t="s">
        <v>130</v>
      </c>
      <c r="H46" s="98">
        <v>7556.1437490000008</v>
      </c>
      <c r="I46" s="106">
        <v>10732</v>
      </c>
      <c r="J46" s="98"/>
      <c r="K46" s="98">
        <v>3000.4237844280005</v>
      </c>
      <c r="L46" s="99">
        <v>5.4566450135763603E-5</v>
      </c>
      <c r="M46" s="99">
        <f t="shared" si="0"/>
        <v>2.6912990131203185E-2</v>
      </c>
      <c r="N46" s="99">
        <f>K46/'סכום נכסי הקרן'!$C$42</f>
        <v>1.5065946258288213E-3</v>
      </c>
    </row>
    <row r="47" spans="2:14">
      <c r="B47" s="93" t="s">
        <v>1307</v>
      </c>
      <c r="C47" s="95" t="s">
        <v>1308</v>
      </c>
      <c r="D47" s="96" t="s">
        <v>26</v>
      </c>
      <c r="E47" s="95"/>
      <c r="F47" s="96" t="s">
        <v>1248</v>
      </c>
      <c r="G47" s="96" t="s">
        <v>130</v>
      </c>
      <c r="H47" s="98">
        <v>4003.1549250000007</v>
      </c>
      <c r="I47" s="106">
        <v>4648</v>
      </c>
      <c r="J47" s="98"/>
      <c r="K47" s="98">
        <v>688.44657138499997</v>
      </c>
      <c r="L47" s="99">
        <v>4.2713445326505144E-4</v>
      </c>
      <c r="M47" s="99">
        <f t="shared" si="0"/>
        <v>6.1751796121951395E-3</v>
      </c>
      <c r="N47" s="99">
        <f>K47/'סכום נכסי הקרן'!$C$42</f>
        <v>3.4568780250375606E-4</v>
      </c>
    </row>
    <row r="48" spans="2:14">
      <c r="B48" s="93" t="s">
        <v>1309</v>
      </c>
      <c r="C48" s="95" t="s">
        <v>1310</v>
      </c>
      <c r="D48" s="96" t="s">
        <v>1080</v>
      </c>
      <c r="E48" s="95"/>
      <c r="F48" s="96" t="s">
        <v>1248</v>
      </c>
      <c r="G48" s="96" t="s">
        <v>130</v>
      </c>
      <c r="H48" s="98">
        <v>11311.556256000002</v>
      </c>
      <c r="I48" s="106">
        <v>6014.5</v>
      </c>
      <c r="J48" s="98"/>
      <c r="K48" s="98">
        <v>2517.2341387640004</v>
      </c>
      <c r="L48" s="99">
        <v>3.3635862564754254E-4</v>
      </c>
      <c r="M48" s="99">
        <f t="shared" si="0"/>
        <v>2.2578909648057737E-2</v>
      </c>
      <c r="N48" s="99">
        <f>K48/'סכום נכסי הקרן'!$C$42</f>
        <v>1.2639719245985366E-3</v>
      </c>
    </row>
    <row r="49" spans="2:14">
      <c r="B49" s="93" t="s">
        <v>1311</v>
      </c>
      <c r="C49" s="95" t="s">
        <v>1312</v>
      </c>
      <c r="D49" s="96" t="s">
        <v>119</v>
      </c>
      <c r="E49" s="95"/>
      <c r="F49" s="96" t="s">
        <v>1248</v>
      </c>
      <c r="G49" s="96" t="s">
        <v>130</v>
      </c>
      <c r="H49" s="98">
        <v>154796.26057600003</v>
      </c>
      <c r="I49" s="106">
        <v>792</v>
      </c>
      <c r="J49" s="98"/>
      <c r="K49" s="98">
        <v>4536.1496199390003</v>
      </c>
      <c r="L49" s="99">
        <v>1.8011468753519335E-4</v>
      </c>
      <c r="M49" s="99">
        <f t="shared" si="0"/>
        <v>4.0688035666386013E-2</v>
      </c>
      <c r="N49" s="99">
        <f>K49/'סכום נכסי הקרן'!$C$42</f>
        <v>2.2777244583996009E-3</v>
      </c>
    </row>
    <row r="50" spans="2:14">
      <c r="B50" s="93" t="s">
        <v>1313</v>
      </c>
      <c r="C50" s="95" t="s">
        <v>1314</v>
      </c>
      <c r="D50" s="96" t="s">
        <v>1315</v>
      </c>
      <c r="E50" s="95"/>
      <c r="F50" s="96" t="s">
        <v>1248</v>
      </c>
      <c r="G50" s="96" t="s">
        <v>135</v>
      </c>
      <c r="H50" s="98">
        <v>37563.965278000003</v>
      </c>
      <c r="I50" s="106">
        <v>1929</v>
      </c>
      <c r="J50" s="98"/>
      <c r="K50" s="98">
        <v>342.15307185700004</v>
      </c>
      <c r="L50" s="99">
        <v>1.4644895051884845E-4</v>
      </c>
      <c r="M50" s="99">
        <f t="shared" si="0"/>
        <v>3.0690205477103211E-3</v>
      </c>
      <c r="N50" s="99">
        <f>K50/'סכום נכסי הקרן'!$C$42</f>
        <v>1.7180439041508626E-4</v>
      </c>
    </row>
    <row r="51" spans="2:14">
      <c r="B51" s="93" t="s">
        <v>1316</v>
      </c>
      <c r="C51" s="95" t="s">
        <v>1317</v>
      </c>
      <c r="D51" s="96" t="s">
        <v>26</v>
      </c>
      <c r="E51" s="95"/>
      <c r="F51" s="96" t="s">
        <v>1248</v>
      </c>
      <c r="G51" s="96" t="s">
        <v>132</v>
      </c>
      <c r="H51" s="98">
        <v>54833.974430000017</v>
      </c>
      <c r="I51" s="106">
        <v>2899</v>
      </c>
      <c r="J51" s="98"/>
      <c r="K51" s="98">
        <v>6387.9559578260014</v>
      </c>
      <c r="L51" s="99">
        <v>2.2604461061767416E-4</v>
      </c>
      <c r="M51" s="99">
        <f t="shared" si="0"/>
        <v>5.7298237850192994E-2</v>
      </c>
      <c r="N51" s="99">
        <f>K51/'סכום נכסי הקרן'!$C$42</f>
        <v>3.2075669330579515E-3</v>
      </c>
    </row>
    <row r="52" spans="2:14">
      <c r="B52" s="93" t="s">
        <v>1318</v>
      </c>
      <c r="C52" s="95" t="s">
        <v>1319</v>
      </c>
      <c r="D52" s="96" t="s">
        <v>26</v>
      </c>
      <c r="E52" s="95"/>
      <c r="F52" s="96" t="s">
        <v>1248</v>
      </c>
      <c r="G52" s="96" t="s">
        <v>130</v>
      </c>
      <c r="H52" s="98">
        <v>5171.7136130000008</v>
      </c>
      <c r="I52" s="106">
        <v>3805</v>
      </c>
      <c r="J52" s="98"/>
      <c r="K52" s="98">
        <v>728.09970103699993</v>
      </c>
      <c r="L52" s="99">
        <v>8.250978961391194E-5</v>
      </c>
      <c r="M52" s="99">
        <f t="shared" si="0"/>
        <v>6.5308574642819715E-3</v>
      </c>
      <c r="N52" s="99">
        <f>K52/'סכום נכסי הקרן'!$C$42</f>
        <v>3.6559872053508528E-4</v>
      </c>
    </row>
    <row r="53" spans="2:14">
      <c r="B53" s="93" t="s">
        <v>1320</v>
      </c>
      <c r="C53" s="95" t="s">
        <v>1321</v>
      </c>
      <c r="D53" s="96" t="s">
        <v>119</v>
      </c>
      <c r="E53" s="95"/>
      <c r="F53" s="96" t="s">
        <v>1248</v>
      </c>
      <c r="G53" s="96" t="s">
        <v>130</v>
      </c>
      <c r="H53" s="98">
        <v>49292.538492000007</v>
      </c>
      <c r="I53" s="106">
        <v>483.55</v>
      </c>
      <c r="J53" s="98"/>
      <c r="K53" s="98">
        <v>881.91005855100013</v>
      </c>
      <c r="L53" s="99">
        <v>4.5618301364300115E-4</v>
      </c>
      <c r="M53" s="99">
        <f t="shared" si="0"/>
        <v>7.9104947859612723E-3</v>
      </c>
      <c r="N53" s="99">
        <f>K53/'סכום נכסי הקרן'!$C$42</f>
        <v>4.428310965847836E-4</v>
      </c>
    </row>
    <row r="54" spans="2:14">
      <c r="B54" s="93" t="s">
        <v>1322</v>
      </c>
      <c r="C54" s="95" t="s">
        <v>1323</v>
      </c>
      <c r="D54" s="96" t="s">
        <v>119</v>
      </c>
      <c r="E54" s="95"/>
      <c r="F54" s="96" t="s">
        <v>1248</v>
      </c>
      <c r="G54" s="96" t="s">
        <v>130</v>
      </c>
      <c r="H54" s="98">
        <v>5758.5005940000001</v>
      </c>
      <c r="I54" s="106">
        <v>3885.75</v>
      </c>
      <c r="J54" s="98"/>
      <c r="K54" s="98">
        <v>827.91546627300011</v>
      </c>
      <c r="L54" s="99">
        <v>5.739952625883772E-5</v>
      </c>
      <c r="M54" s="99">
        <f t="shared" si="0"/>
        <v>7.4261778915752407E-3</v>
      </c>
      <c r="N54" s="99">
        <f>K54/'סכום נכסי הקרן'!$C$42</f>
        <v>4.157189389715679E-4</v>
      </c>
    </row>
    <row r="55" spans="2:14">
      <c r="B55" s="93" t="s">
        <v>1324</v>
      </c>
      <c r="C55" s="95" t="s">
        <v>1325</v>
      </c>
      <c r="D55" s="96" t="s">
        <v>26</v>
      </c>
      <c r="E55" s="95"/>
      <c r="F55" s="96" t="s">
        <v>1248</v>
      </c>
      <c r="G55" s="96" t="s">
        <v>132</v>
      </c>
      <c r="H55" s="98">
        <v>43808.110501000017</v>
      </c>
      <c r="I55" s="106">
        <v>658.2</v>
      </c>
      <c r="J55" s="98"/>
      <c r="K55" s="98">
        <v>1158.7143154350006</v>
      </c>
      <c r="L55" s="99">
        <v>2.0757424660660469E-4</v>
      </c>
      <c r="M55" s="99">
        <f t="shared" si="0"/>
        <v>1.0393354131516798E-2</v>
      </c>
      <c r="N55" s="99">
        <f>K55/'סכום נכסי הקרן'!$C$42</f>
        <v>5.8182206445816966E-4</v>
      </c>
    </row>
    <row r="56" spans="2:14">
      <c r="B56" s="93" t="s">
        <v>1326</v>
      </c>
      <c r="C56" s="95" t="s">
        <v>1327</v>
      </c>
      <c r="D56" s="96" t="s">
        <v>119</v>
      </c>
      <c r="E56" s="95"/>
      <c r="F56" s="96" t="s">
        <v>1248</v>
      </c>
      <c r="G56" s="96" t="s">
        <v>130</v>
      </c>
      <c r="H56" s="98">
        <v>70802.979378999997</v>
      </c>
      <c r="I56" s="106">
        <v>1024</v>
      </c>
      <c r="J56" s="98"/>
      <c r="K56" s="98">
        <v>2682.5832827200006</v>
      </c>
      <c r="L56" s="99">
        <v>3.0539583953894138E-4</v>
      </c>
      <c r="M56" s="99">
        <f t="shared" si="0"/>
        <v>2.4062046764416478E-2</v>
      </c>
      <c r="N56" s="99">
        <f>K56/'סכום נכסי הקרן'!$C$42</f>
        <v>1.3469982400685018E-3</v>
      </c>
    </row>
    <row r="57" spans="2:14">
      <c r="B57" s="93" t="s">
        <v>1328</v>
      </c>
      <c r="C57" s="95" t="s">
        <v>1329</v>
      </c>
      <c r="D57" s="96" t="s">
        <v>1080</v>
      </c>
      <c r="E57" s="95"/>
      <c r="F57" s="96" t="s">
        <v>1248</v>
      </c>
      <c r="G57" s="96" t="s">
        <v>130</v>
      </c>
      <c r="H57" s="98">
        <v>2327.2348710000001</v>
      </c>
      <c r="I57" s="106">
        <v>34591</v>
      </c>
      <c r="J57" s="98"/>
      <c r="K57" s="98">
        <v>2978.5511125830003</v>
      </c>
      <c r="L57" s="99">
        <v>1.2682478861035423E-4</v>
      </c>
      <c r="M57" s="99">
        <f t="shared" si="0"/>
        <v>2.6716798178398837E-2</v>
      </c>
      <c r="N57" s="99">
        <f>K57/'סכום נכסי הקרן'!$C$42</f>
        <v>1.4956117606664998E-3</v>
      </c>
    </row>
    <row r="58" spans="2:14">
      <c r="B58" s="93" t="s">
        <v>1330</v>
      </c>
      <c r="C58" s="95" t="s">
        <v>1331</v>
      </c>
      <c r="D58" s="96" t="s">
        <v>26</v>
      </c>
      <c r="E58" s="95"/>
      <c r="F58" s="96" t="s">
        <v>1248</v>
      </c>
      <c r="G58" s="96" t="s">
        <v>130</v>
      </c>
      <c r="H58" s="98">
        <v>15265.742777000001</v>
      </c>
      <c r="I58" s="106">
        <v>715.79</v>
      </c>
      <c r="J58" s="98"/>
      <c r="K58" s="98">
        <v>404.301442893</v>
      </c>
      <c r="L58" s="99">
        <v>4.1600473701288503E-5</v>
      </c>
      <c r="M58" s="99">
        <f t="shared" si="0"/>
        <v>3.6264746330441646E-3</v>
      </c>
      <c r="N58" s="99">
        <f>K58/'סכום נכסי הקרן'!$C$42</f>
        <v>2.0301078275632785E-4</v>
      </c>
    </row>
    <row r="59" spans="2:14">
      <c r="B59" s="93" t="s">
        <v>1332</v>
      </c>
      <c r="C59" s="95" t="s">
        <v>1333</v>
      </c>
      <c r="D59" s="96" t="s">
        <v>26</v>
      </c>
      <c r="E59" s="95"/>
      <c r="F59" s="96" t="s">
        <v>1248</v>
      </c>
      <c r="G59" s="96" t="s">
        <v>132</v>
      </c>
      <c r="H59" s="98">
        <v>1181.3083580000005</v>
      </c>
      <c r="I59" s="106">
        <v>7477</v>
      </c>
      <c r="J59" s="98"/>
      <c r="K59" s="98">
        <v>354.93974290600016</v>
      </c>
      <c r="L59" s="99">
        <v>3.4795533372606788E-4</v>
      </c>
      <c r="M59" s="99">
        <f t="shared" si="0"/>
        <v>3.1837135299279265E-3</v>
      </c>
      <c r="N59" s="99">
        <f>K59/'סכום נכסי הקרן'!$C$42</f>
        <v>1.782249267355371E-4</v>
      </c>
    </row>
    <row r="60" spans="2:14">
      <c r="B60" s="93" t="s">
        <v>1334</v>
      </c>
      <c r="C60" s="95" t="s">
        <v>1335</v>
      </c>
      <c r="D60" s="96" t="s">
        <v>26</v>
      </c>
      <c r="E60" s="95"/>
      <c r="F60" s="96" t="s">
        <v>1248</v>
      </c>
      <c r="G60" s="96" t="s">
        <v>132</v>
      </c>
      <c r="H60" s="98">
        <v>11923.114459000002</v>
      </c>
      <c r="I60" s="106">
        <v>20830</v>
      </c>
      <c r="J60" s="98"/>
      <c r="K60" s="98">
        <v>9980.2852835730027</v>
      </c>
      <c r="L60" s="99">
        <v>4.2303193436458048E-4</v>
      </c>
      <c r="M60" s="99">
        <f t="shared" si="0"/>
        <v>8.9520460655393139E-2</v>
      </c>
      <c r="N60" s="99">
        <f>K60/'סכום נכסי הקרן'!$C$42</f>
        <v>5.011373476809064E-3</v>
      </c>
    </row>
    <row r="61" spans="2:14">
      <c r="B61" s="93" t="s">
        <v>1336</v>
      </c>
      <c r="C61" s="95" t="s">
        <v>1337</v>
      </c>
      <c r="D61" s="96" t="s">
        <v>26</v>
      </c>
      <c r="E61" s="95"/>
      <c r="F61" s="96" t="s">
        <v>1248</v>
      </c>
      <c r="G61" s="96" t="s">
        <v>132</v>
      </c>
      <c r="H61" s="98">
        <v>1378.9161720000006</v>
      </c>
      <c r="I61" s="106">
        <v>5352.9</v>
      </c>
      <c r="J61" s="98"/>
      <c r="K61" s="98">
        <v>296.61353691100004</v>
      </c>
      <c r="L61" s="99">
        <v>2.6575266578269797E-4</v>
      </c>
      <c r="M61" s="99">
        <f t="shared" si="0"/>
        <v>2.6605432316251436E-3</v>
      </c>
      <c r="N61" s="99">
        <f>K61/'סכום נכסי הקרן'!$C$42</f>
        <v>1.4893774771998874E-4</v>
      </c>
    </row>
    <row r="62" spans="2:14">
      <c r="B62" s="93" t="s">
        <v>1338</v>
      </c>
      <c r="C62" s="95" t="s">
        <v>1339</v>
      </c>
      <c r="D62" s="96" t="s">
        <v>26</v>
      </c>
      <c r="E62" s="95"/>
      <c r="F62" s="96" t="s">
        <v>1248</v>
      </c>
      <c r="G62" s="96" t="s">
        <v>132</v>
      </c>
      <c r="H62" s="98">
        <v>6027.391756</v>
      </c>
      <c r="I62" s="106">
        <v>8269.7999999999993</v>
      </c>
      <c r="J62" s="98"/>
      <c r="K62" s="98">
        <v>2003.0343584360003</v>
      </c>
      <c r="L62" s="99">
        <v>1.0674379198657173E-3</v>
      </c>
      <c r="M62" s="99">
        <f t="shared" si="0"/>
        <v>1.796667664108852E-2</v>
      </c>
      <c r="N62" s="99">
        <f>K62/'סכום נכסי הקרן'!$C$42</f>
        <v>1.0057781888785631E-3</v>
      </c>
    </row>
    <row r="63" spans="2:14">
      <c r="B63" s="93" t="s">
        <v>1340</v>
      </c>
      <c r="C63" s="95" t="s">
        <v>1341</v>
      </c>
      <c r="D63" s="96" t="s">
        <v>26</v>
      </c>
      <c r="E63" s="95"/>
      <c r="F63" s="96" t="s">
        <v>1248</v>
      </c>
      <c r="G63" s="96" t="s">
        <v>132</v>
      </c>
      <c r="H63" s="98">
        <v>9416.0216120000023</v>
      </c>
      <c r="I63" s="106">
        <v>2323.1999999999998</v>
      </c>
      <c r="J63" s="98"/>
      <c r="K63" s="98">
        <v>879.05898716600018</v>
      </c>
      <c r="L63" s="99">
        <v>3.2288302371988038E-4</v>
      </c>
      <c r="M63" s="99">
        <f t="shared" si="0"/>
        <v>7.8849214464730023E-3</v>
      </c>
      <c r="N63" s="99">
        <f>K63/'סכום נכסי הקרן'!$C$42</f>
        <v>4.4139949587264815E-4</v>
      </c>
    </row>
    <row r="64" spans="2:14">
      <c r="B64" s="93" t="s">
        <v>1342</v>
      </c>
      <c r="C64" s="95" t="s">
        <v>1343</v>
      </c>
      <c r="D64" s="96" t="s">
        <v>120</v>
      </c>
      <c r="E64" s="95"/>
      <c r="F64" s="96" t="s">
        <v>1248</v>
      </c>
      <c r="G64" s="96" t="s">
        <v>139</v>
      </c>
      <c r="H64" s="98">
        <v>50862.300919000016</v>
      </c>
      <c r="I64" s="106">
        <v>241950</v>
      </c>
      <c r="J64" s="98"/>
      <c r="K64" s="98">
        <v>3148.1551250430007</v>
      </c>
      <c r="L64" s="99">
        <v>6.3325105536101081E-6</v>
      </c>
      <c r="M64" s="99">
        <f t="shared" si="0"/>
        <v>2.8238100314863082E-2</v>
      </c>
      <c r="N64" s="99">
        <f>K64/'סכום נכסי הקרן'!$C$42</f>
        <v>1.5807745616739429E-3</v>
      </c>
    </row>
    <row r="65" spans="2:14">
      <c r="B65" s="93" t="s">
        <v>1344</v>
      </c>
      <c r="C65" s="95" t="s">
        <v>1345</v>
      </c>
      <c r="D65" s="96" t="s">
        <v>120</v>
      </c>
      <c r="E65" s="95"/>
      <c r="F65" s="96" t="s">
        <v>1248</v>
      </c>
      <c r="G65" s="96" t="s">
        <v>139</v>
      </c>
      <c r="H65" s="98">
        <v>138977.45400000003</v>
      </c>
      <c r="I65" s="106">
        <v>23390</v>
      </c>
      <c r="J65" s="98"/>
      <c r="K65" s="98">
        <v>831.58963528200013</v>
      </c>
      <c r="L65" s="99">
        <v>3.8713181795757963E-4</v>
      </c>
      <c r="M65" s="99">
        <f t="shared" si="0"/>
        <v>7.4591341942124838E-3</v>
      </c>
      <c r="N65" s="99">
        <f>K65/'סכום נכסי הקרן'!$C$42</f>
        <v>4.1756383945265162E-4</v>
      </c>
    </row>
    <row r="66" spans="2:14">
      <c r="B66" s="93" t="s">
        <v>1346</v>
      </c>
      <c r="C66" s="95" t="s">
        <v>1347</v>
      </c>
      <c r="D66" s="96" t="s">
        <v>26</v>
      </c>
      <c r="E66" s="95"/>
      <c r="F66" s="96" t="s">
        <v>1248</v>
      </c>
      <c r="G66" s="96" t="s">
        <v>132</v>
      </c>
      <c r="H66" s="98">
        <v>713.77007600000013</v>
      </c>
      <c r="I66" s="106">
        <v>17672</v>
      </c>
      <c r="J66" s="98"/>
      <c r="K66" s="98">
        <v>506.88333428600004</v>
      </c>
      <c r="L66" s="99">
        <v>1.294116718339226E-4</v>
      </c>
      <c r="M66" s="99">
        <f t="shared" si="0"/>
        <v>4.5466064640969179E-3</v>
      </c>
      <c r="N66" s="99">
        <f>K66/'סכום נכסי הקרן'!$C$42</f>
        <v>2.5451994858888472E-4</v>
      </c>
    </row>
    <row r="67" spans="2:14">
      <c r="B67" s="93" t="s">
        <v>1348</v>
      </c>
      <c r="C67" s="95" t="s">
        <v>1349</v>
      </c>
      <c r="D67" s="96" t="s">
        <v>1080</v>
      </c>
      <c r="E67" s="95"/>
      <c r="F67" s="96" t="s">
        <v>1248</v>
      </c>
      <c r="G67" s="96" t="s">
        <v>130</v>
      </c>
      <c r="H67" s="98">
        <v>7311.4225800000004</v>
      </c>
      <c r="I67" s="106">
        <v>3600</v>
      </c>
      <c r="J67" s="98"/>
      <c r="K67" s="98">
        <v>973.88148765600033</v>
      </c>
      <c r="L67" s="99">
        <v>1.9470067121114181E-4</v>
      </c>
      <c r="M67" s="99">
        <f t="shared" si="0"/>
        <v>8.7354536390078941E-3</v>
      </c>
      <c r="N67" s="99">
        <f>K67/'סכום נכסי הקרן'!$C$42</f>
        <v>4.8901245987703786E-4</v>
      </c>
    </row>
    <row r="68" spans="2:14">
      <c r="B68" s="93" t="s">
        <v>1350</v>
      </c>
      <c r="C68" s="95" t="s">
        <v>1351</v>
      </c>
      <c r="D68" s="96" t="s">
        <v>26</v>
      </c>
      <c r="E68" s="95"/>
      <c r="F68" s="96" t="s">
        <v>1248</v>
      </c>
      <c r="G68" s="96" t="s">
        <v>132</v>
      </c>
      <c r="H68" s="98">
        <v>942.87138900000025</v>
      </c>
      <c r="I68" s="106">
        <v>22655</v>
      </c>
      <c r="J68" s="98"/>
      <c r="K68" s="98">
        <v>858.38179073900017</v>
      </c>
      <c r="L68" s="99">
        <v>7.9199612683746349E-4</v>
      </c>
      <c r="M68" s="99">
        <f t="shared" si="0"/>
        <v>7.6994525849511993E-3</v>
      </c>
      <c r="N68" s="99">
        <f>K68/'סכום נכסי הקרן'!$C$42</f>
        <v>4.3101691152712916E-4</v>
      </c>
    </row>
    <row r="69" spans="2:14">
      <c r="B69" s="93" t="s">
        <v>1352</v>
      </c>
      <c r="C69" s="95" t="s">
        <v>1353</v>
      </c>
      <c r="D69" s="96" t="s">
        <v>26</v>
      </c>
      <c r="E69" s="95"/>
      <c r="F69" s="96" t="s">
        <v>1248</v>
      </c>
      <c r="G69" s="96" t="s">
        <v>132</v>
      </c>
      <c r="H69" s="98">
        <v>2685.8903630000023</v>
      </c>
      <c r="I69" s="106">
        <v>19926</v>
      </c>
      <c r="J69" s="98"/>
      <c r="K69" s="98">
        <v>2150.6630778280005</v>
      </c>
      <c r="L69" s="99">
        <v>8.7817242537191508E-4</v>
      </c>
      <c r="M69" s="99">
        <f t="shared" si="0"/>
        <v>1.9290866340123485E-2</v>
      </c>
      <c r="N69" s="99">
        <f>K69/'סכום נכסי הקרן'!$C$42</f>
        <v>1.0799065958083797E-3</v>
      </c>
    </row>
    <row r="70" spans="2:14">
      <c r="B70" s="93" t="s">
        <v>1354</v>
      </c>
      <c r="C70" s="95" t="s">
        <v>1355</v>
      </c>
      <c r="D70" s="96" t="s">
        <v>119</v>
      </c>
      <c r="E70" s="95"/>
      <c r="F70" s="96" t="s">
        <v>1248</v>
      </c>
      <c r="G70" s="96" t="s">
        <v>130</v>
      </c>
      <c r="H70" s="98">
        <v>13897.745400000003</v>
      </c>
      <c r="I70" s="106">
        <v>3005.25</v>
      </c>
      <c r="J70" s="98"/>
      <c r="K70" s="98">
        <v>1545.349376444</v>
      </c>
      <c r="L70" s="99">
        <v>7.3533044444444465E-4</v>
      </c>
      <c r="M70" s="99">
        <f t="shared" si="0"/>
        <v>1.3861366095465431E-2</v>
      </c>
      <c r="N70" s="99">
        <f>K70/'סכום נכסי הקרן'!$C$42</f>
        <v>7.759620749781186E-4</v>
      </c>
    </row>
    <row r="71" spans="2:14">
      <c r="B71" s="93" t="s">
        <v>1356</v>
      </c>
      <c r="C71" s="95" t="s">
        <v>1357</v>
      </c>
      <c r="D71" s="96" t="s">
        <v>1080</v>
      </c>
      <c r="E71" s="95"/>
      <c r="F71" s="96" t="s">
        <v>1248</v>
      </c>
      <c r="G71" s="96" t="s">
        <v>130</v>
      </c>
      <c r="H71" s="98">
        <v>3725.0549970000006</v>
      </c>
      <c r="I71" s="106">
        <v>17386</v>
      </c>
      <c r="J71" s="98"/>
      <c r="K71" s="98">
        <v>2396.260828630001</v>
      </c>
      <c r="L71" s="99">
        <v>1.2983542812994188E-5</v>
      </c>
      <c r="M71" s="99">
        <f t="shared" si="0"/>
        <v>2.1493811763328104E-2</v>
      </c>
      <c r="N71" s="99">
        <f>K71/'סכום נכסי הקרן'!$C$42</f>
        <v>1.2032279257466036E-3</v>
      </c>
    </row>
    <row r="72" spans="2:14">
      <c r="B72" s="93" t="s">
        <v>1358</v>
      </c>
      <c r="C72" s="95" t="s">
        <v>1359</v>
      </c>
      <c r="D72" s="96" t="s">
        <v>1080</v>
      </c>
      <c r="E72" s="95"/>
      <c r="F72" s="96" t="s">
        <v>1248</v>
      </c>
      <c r="G72" s="96" t="s">
        <v>130</v>
      </c>
      <c r="H72" s="98">
        <v>2175.2992800000006</v>
      </c>
      <c r="I72" s="106">
        <v>6544</v>
      </c>
      <c r="J72" s="98"/>
      <c r="K72" s="98">
        <v>526.7008640680001</v>
      </c>
      <c r="L72" s="99">
        <v>9.3531425847136267E-6</v>
      </c>
      <c r="M72" s="99">
        <f t="shared" si="0"/>
        <v>4.7243643482384311E-3</v>
      </c>
      <c r="N72" s="99">
        <f>K72/'סכום נכסי הקרן'!$C$42</f>
        <v>2.6447087086250472E-4</v>
      </c>
    </row>
    <row r="73" spans="2:14">
      <c r="B73" s="93" t="s">
        <v>1360</v>
      </c>
      <c r="C73" s="95" t="s">
        <v>1361</v>
      </c>
      <c r="D73" s="96" t="s">
        <v>1080</v>
      </c>
      <c r="E73" s="95"/>
      <c r="F73" s="96" t="s">
        <v>1248</v>
      </c>
      <c r="G73" s="96" t="s">
        <v>130</v>
      </c>
      <c r="H73" s="98">
        <v>1296.1158210000001</v>
      </c>
      <c r="I73" s="106">
        <v>15225</v>
      </c>
      <c r="J73" s="98"/>
      <c r="K73" s="98">
        <v>730.13444486500009</v>
      </c>
      <c r="L73" s="99">
        <v>2.1285530167785609E-5</v>
      </c>
      <c r="M73" s="99">
        <f t="shared" si="0"/>
        <v>6.5491085662918612E-3</v>
      </c>
      <c r="N73" s="99">
        <f>K73/'סכום נכסי הקרן'!$C$42</f>
        <v>3.6662042091358292E-4</v>
      </c>
    </row>
    <row r="74" spans="2:14">
      <c r="B74" s="93" t="s">
        <v>1362</v>
      </c>
      <c r="C74" s="95" t="s">
        <v>1363</v>
      </c>
      <c r="D74" s="96" t="s">
        <v>121</v>
      </c>
      <c r="E74" s="95"/>
      <c r="F74" s="96" t="s">
        <v>1248</v>
      </c>
      <c r="G74" s="96" t="s">
        <v>134</v>
      </c>
      <c r="H74" s="98">
        <v>7868.4442150000013</v>
      </c>
      <c r="I74" s="106">
        <v>9007</v>
      </c>
      <c r="J74" s="98"/>
      <c r="K74" s="98">
        <v>1737.5461960230002</v>
      </c>
      <c r="L74" s="99">
        <v>5.751051724142595E-5</v>
      </c>
      <c r="M74" s="99">
        <f t="shared" si="0"/>
        <v>1.5585319603441096E-2</v>
      </c>
      <c r="N74" s="99">
        <f>K74/'סכום נכסי הקרן'!$C$42</f>
        <v>8.7246934071235401E-4</v>
      </c>
    </row>
    <row r="75" spans="2:14">
      <c r="B75" s="102"/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2:14">
      <c r="B76" s="102"/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2:14">
      <c r="B77" s="102"/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115" t="s">
        <v>218</v>
      </c>
      <c r="C78" s="102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2:14">
      <c r="B79" s="115" t="s">
        <v>110</v>
      </c>
      <c r="C79" s="102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2:14">
      <c r="B80" s="115" t="s">
        <v>201</v>
      </c>
      <c r="C80" s="102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115" t="s">
        <v>209</v>
      </c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2:14">
      <c r="B82" s="115" t="s">
        <v>216</v>
      </c>
      <c r="C82" s="102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2:14">
      <c r="B83" s="102"/>
      <c r="C83" s="102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</row>
    <row r="84" spans="2:14">
      <c r="B84" s="102"/>
      <c r="C84" s="102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2:14">
      <c r="B85" s="102"/>
      <c r="C85" s="102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2:14">
      <c r="B86" s="102"/>
      <c r="C86" s="10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2:14">
      <c r="B87" s="102"/>
      <c r="C87" s="102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2:14">
      <c r="B88" s="102"/>
      <c r="C88" s="102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2:14">
      <c r="B89" s="102"/>
      <c r="C89" s="102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2:14">
      <c r="B90" s="102"/>
      <c r="C90" s="102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2:14">
      <c r="B91" s="102"/>
      <c r="C91" s="102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2:14">
      <c r="B92" s="102"/>
      <c r="C92" s="102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</row>
    <row r="93" spans="2:14">
      <c r="B93" s="102"/>
      <c r="C93" s="102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</row>
    <row r="94" spans="2:14">
      <c r="B94" s="102"/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</row>
    <row r="95" spans="2:14">
      <c r="B95" s="102"/>
      <c r="C95" s="102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</row>
    <row r="96" spans="2:14">
      <c r="B96" s="102"/>
      <c r="C96" s="102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2:14">
      <c r="B97" s="102"/>
      <c r="C97" s="102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</row>
    <row r="98" spans="2:14">
      <c r="B98" s="102"/>
      <c r="C98" s="102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</row>
    <row r="99" spans="2:14">
      <c r="B99" s="102"/>
      <c r="C99" s="102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</row>
    <row r="100" spans="2:14">
      <c r="B100" s="102"/>
      <c r="C100" s="102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2:14">
      <c r="B101" s="102"/>
      <c r="C101" s="102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</row>
    <row r="102" spans="2:14">
      <c r="B102" s="102"/>
      <c r="C102" s="102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2:14">
      <c r="B103" s="102"/>
      <c r="C103" s="102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2:14">
      <c r="B104" s="102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</row>
    <row r="105" spans="2:14">
      <c r="B105" s="102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2:14">
      <c r="B106" s="102"/>
      <c r="C106" s="102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2:14">
      <c r="B107" s="102"/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</row>
    <row r="108" spans="2:14">
      <c r="B108" s="102"/>
      <c r="C108" s="102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2:14">
      <c r="B109" s="102"/>
      <c r="C109" s="102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2:14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</row>
    <row r="111" spans="2:14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2:14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</row>
    <row r="113" spans="2:14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2:14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2:14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2:14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2:14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2:14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  <row r="119" spans="2:14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</row>
    <row r="120" spans="2:14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</row>
    <row r="121" spans="2:14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</row>
    <row r="122" spans="2:14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2:14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2:14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</row>
    <row r="125" spans="2:14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</row>
    <row r="126" spans="2:14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</row>
    <row r="127" spans="2:14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</row>
    <row r="128" spans="2:14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</row>
    <row r="129" spans="2:14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</row>
    <row r="130" spans="2:14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</row>
    <row r="131" spans="2:14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</row>
    <row r="132" spans="2:14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</row>
    <row r="133" spans="2:14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</row>
    <row r="134" spans="2:14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</row>
    <row r="135" spans="2:14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2:14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</row>
    <row r="137" spans="2:14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</row>
    <row r="138" spans="2:14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</row>
    <row r="139" spans="2:14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</row>
    <row r="140" spans="2:14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</row>
    <row r="141" spans="2:14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</row>
    <row r="142" spans="2:14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</row>
    <row r="143" spans="2:14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</row>
    <row r="144" spans="2:14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</row>
    <row r="145" spans="2:14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</row>
    <row r="146" spans="2:14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</row>
    <row r="147" spans="2:14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</row>
    <row r="148" spans="2:14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</row>
    <row r="149" spans="2:14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</row>
    <row r="150" spans="2:14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</row>
    <row r="151" spans="2:14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</row>
    <row r="152" spans="2:14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</row>
    <row r="153" spans="2:14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</row>
    <row r="154" spans="2:14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</row>
    <row r="155" spans="2:14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</row>
    <row r="156" spans="2:14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</row>
    <row r="157" spans="2:14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</row>
    <row r="158" spans="2:14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</row>
    <row r="159" spans="2:14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</row>
    <row r="160" spans="2:14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</row>
    <row r="161" spans="2:14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</row>
    <row r="162" spans="2:14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</row>
    <row r="163" spans="2:14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</row>
    <row r="164" spans="2:14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</row>
    <row r="165" spans="2:14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</row>
    <row r="166" spans="2:14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</row>
    <row r="167" spans="2:14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</row>
    <row r="168" spans="2:14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</row>
    <row r="169" spans="2:14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</row>
    <row r="170" spans="2:14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</row>
    <row r="171" spans="2:14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</row>
    <row r="172" spans="2:14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</row>
    <row r="173" spans="2:14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</row>
    <row r="174" spans="2:14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</row>
    <row r="175" spans="2:14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</row>
    <row r="176" spans="2:14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</row>
    <row r="177" spans="2:14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</row>
    <row r="178" spans="2:14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</row>
    <row r="179" spans="2:14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</row>
    <row r="180" spans="2:14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</row>
    <row r="181" spans="2:14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</row>
    <row r="182" spans="2:14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</row>
    <row r="183" spans="2:14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</row>
    <row r="184" spans="2:14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</row>
    <row r="185" spans="2:14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</row>
    <row r="186" spans="2:14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</row>
    <row r="187" spans="2:14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</row>
    <row r="188" spans="2:14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</row>
    <row r="189" spans="2:14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</row>
    <row r="190" spans="2:14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</row>
    <row r="191" spans="2:14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</row>
    <row r="192" spans="2:14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</row>
    <row r="193" spans="2:14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</row>
    <row r="194" spans="2:14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2:14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</row>
    <row r="196" spans="2:14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</row>
    <row r="197" spans="2:14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</row>
    <row r="198" spans="2:14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</row>
    <row r="199" spans="2:14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</row>
    <row r="200" spans="2:14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</row>
    <row r="201" spans="2:14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</row>
    <row r="202" spans="2:14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</row>
    <row r="203" spans="2:14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</row>
    <row r="204" spans="2:14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</row>
    <row r="205" spans="2:14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</row>
    <row r="206" spans="2:14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</row>
    <row r="207" spans="2:14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</row>
    <row r="208" spans="2:14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</row>
    <row r="209" spans="2:14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</row>
    <row r="210" spans="2:14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</row>
    <row r="211" spans="2:14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</row>
    <row r="212" spans="2:14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</row>
    <row r="213" spans="2:14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</row>
    <row r="214" spans="2:14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</row>
    <row r="215" spans="2:14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</row>
    <row r="216" spans="2:14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</row>
    <row r="217" spans="2:14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</row>
    <row r="218" spans="2:14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</row>
    <row r="219" spans="2:14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</row>
    <row r="220" spans="2:14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</row>
    <row r="221" spans="2:14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</row>
    <row r="222" spans="2:14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</row>
    <row r="223" spans="2:14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</row>
    <row r="224" spans="2:14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</row>
    <row r="225" spans="2:14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</row>
    <row r="226" spans="2:14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</row>
    <row r="227" spans="2:14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</row>
    <row r="228" spans="2:14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</row>
    <row r="229" spans="2:14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</row>
    <row r="230" spans="2:14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</row>
    <row r="231" spans="2:14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</row>
    <row r="232" spans="2:14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</row>
    <row r="233" spans="2:14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</row>
    <row r="234" spans="2:14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</row>
    <row r="235" spans="2:14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</row>
    <row r="236" spans="2:14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</row>
    <row r="237" spans="2:14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</row>
    <row r="238" spans="2:14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</row>
    <row r="239" spans="2:14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</row>
    <row r="240" spans="2:14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</row>
    <row r="241" spans="2:14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</row>
    <row r="242" spans="2:14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</row>
    <row r="243" spans="2:14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</row>
    <row r="244" spans="2:14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</row>
    <row r="245" spans="2:14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</row>
    <row r="246" spans="2:14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</row>
    <row r="247" spans="2:14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</row>
    <row r="248" spans="2:14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</row>
    <row r="249" spans="2:14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</row>
    <row r="250" spans="2:14">
      <c r="B250" s="118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</row>
    <row r="251" spans="2:14">
      <c r="B251" s="118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</row>
    <row r="252" spans="2:14">
      <c r="B252" s="119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</row>
    <row r="253" spans="2:14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</row>
    <row r="254" spans="2:14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</row>
    <row r="255" spans="2:14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</row>
    <row r="256" spans="2:14">
      <c r="B256" s="102"/>
      <c r="C256" s="102"/>
      <c r="D256" s="102"/>
      <c r="E256" s="102"/>
      <c r="F256" s="102"/>
      <c r="G256" s="102"/>
      <c r="H256" s="103"/>
      <c r="I256" s="103"/>
      <c r="J256" s="103"/>
      <c r="K256" s="103"/>
      <c r="L256" s="103"/>
      <c r="M256" s="103"/>
      <c r="N256" s="103"/>
    </row>
    <row r="257" spans="2:14">
      <c r="B257" s="102"/>
      <c r="C257" s="102"/>
      <c r="D257" s="102"/>
      <c r="E257" s="102"/>
      <c r="F257" s="102"/>
      <c r="G257" s="102"/>
      <c r="H257" s="103"/>
      <c r="I257" s="103"/>
      <c r="J257" s="103"/>
      <c r="K257" s="103"/>
      <c r="L257" s="103"/>
      <c r="M257" s="103"/>
      <c r="N257" s="103"/>
    </row>
    <row r="258" spans="2:14">
      <c r="B258" s="102"/>
      <c r="C258" s="102"/>
      <c r="D258" s="102"/>
      <c r="E258" s="102"/>
      <c r="F258" s="102"/>
      <c r="G258" s="102"/>
      <c r="H258" s="103"/>
      <c r="I258" s="103"/>
      <c r="J258" s="103"/>
      <c r="K258" s="103"/>
      <c r="L258" s="103"/>
      <c r="M258" s="103"/>
      <c r="N258" s="103"/>
    </row>
    <row r="259" spans="2:14">
      <c r="B259" s="102"/>
      <c r="C259" s="102"/>
      <c r="D259" s="102"/>
      <c r="E259" s="102"/>
      <c r="F259" s="102"/>
      <c r="G259" s="102"/>
      <c r="H259" s="103"/>
      <c r="I259" s="103"/>
      <c r="J259" s="103"/>
      <c r="K259" s="103"/>
      <c r="L259" s="103"/>
      <c r="M259" s="103"/>
      <c r="N259" s="103"/>
    </row>
    <row r="260" spans="2:14">
      <c r="B260" s="102"/>
      <c r="C260" s="102"/>
      <c r="D260" s="102"/>
      <c r="E260" s="102"/>
      <c r="F260" s="102"/>
      <c r="G260" s="102"/>
      <c r="H260" s="103"/>
      <c r="I260" s="103"/>
      <c r="J260" s="103"/>
      <c r="K260" s="103"/>
      <c r="L260" s="103"/>
      <c r="M260" s="103"/>
      <c r="N260" s="103"/>
    </row>
    <row r="261" spans="2:14">
      <c r="B261" s="102"/>
      <c r="C261" s="102"/>
      <c r="D261" s="102"/>
      <c r="E261" s="102"/>
      <c r="F261" s="102"/>
      <c r="G261" s="102"/>
      <c r="H261" s="103"/>
      <c r="I261" s="103"/>
      <c r="J261" s="103"/>
      <c r="K261" s="103"/>
      <c r="L261" s="103"/>
      <c r="M261" s="103"/>
      <c r="N261" s="103"/>
    </row>
    <row r="262" spans="2:14">
      <c r="B262" s="102"/>
      <c r="C262" s="102"/>
      <c r="D262" s="102"/>
      <c r="E262" s="102"/>
      <c r="F262" s="102"/>
      <c r="G262" s="102"/>
      <c r="H262" s="103"/>
      <c r="I262" s="103"/>
      <c r="J262" s="103"/>
      <c r="K262" s="103"/>
      <c r="L262" s="103"/>
      <c r="M262" s="103"/>
      <c r="N262" s="103"/>
    </row>
    <row r="263" spans="2:14">
      <c r="B263" s="102"/>
      <c r="C263" s="102"/>
      <c r="D263" s="102"/>
      <c r="E263" s="102"/>
      <c r="F263" s="102"/>
      <c r="G263" s="102"/>
      <c r="H263" s="103"/>
      <c r="I263" s="103"/>
      <c r="J263" s="103"/>
      <c r="K263" s="103"/>
      <c r="L263" s="103"/>
      <c r="M263" s="103"/>
      <c r="N263" s="103"/>
    </row>
    <row r="264" spans="2:14">
      <c r="B264" s="102"/>
      <c r="C264" s="102"/>
      <c r="D264" s="102"/>
      <c r="E264" s="102"/>
      <c r="F264" s="102"/>
      <c r="G264" s="102"/>
      <c r="H264" s="103"/>
      <c r="I264" s="103"/>
      <c r="J264" s="103"/>
      <c r="K264" s="103"/>
      <c r="L264" s="103"/>
      <c r="M264" s="103"/>
      <c r="N264" s="103"/>
    </row>
    <row r="265" spans="2:14">
      <c r="B265" s="102"/>
      <c r="C265" s="102"/>
      <c r="D265" s="102"/>
      <c r="E265" s="102"/>
      <c r="F265" s="102"/>
      <c r="G265" s="102"/>
      <c r="H265" s="103"/>
      <c r="I265" s="103"/>
      <c r="J265" s="103"/>
      <c r="K265" s="103"/>
      <c r="L265" s="103"/>
      <c r="M265" s="103"/>
      <c r="N265" s="103"/>
    </row>
    <row r="266" spans="2:14">
      <c r="B266" s="102"/>
      <c r="C266" s="102"/>
      <c r="D266" s="102"/>
      <c r="E266" s="102"/>
      <c r="F266" s="102"/>
      <c r="G266" s="102"/>
      <c r="H266" s="103"/>
      <c r="I266" s="103"/>
      <c r="J266" s="103"/>
      <c r="K266" s="103"/>
      <c r="L266" s="103"/>
      <c r="M266" s="103"/>
      <c r="N266" s="103"/>
    </row>
    <row r="267" spans="2:14">
      <c r="B267" s="102"/>
      <c r="C267" s="102"/>
      <c r="D267" s="102"/>
      <c r="E267" s="102"/>
      <c r="F267" s="102"/>
      <c r="G267" s="102"/>
      <c r="H267" s="103"/>
      <c r="I267" s="103"/>
      <c r="J267" s="103"/>
      <c r="K267" s="103"/>
      <c r="L267" s="103"/>
      <c r="M267" s="103"/>
      <c r="N267" s="103"/>
    </row>
    <row r="268" spans="2:14">
      <c r="B268" s="102"/>
      <c r="C268" s="102"/>
      <c r="D268" s="102"/>
      <c r="E268" s="102"/>
      <c r="F268" s="102"/>
      <c r="G268" s="102"/>
      <c r="H268" s="103"/>
      <c r="I268" s="103"/>
      <c r="J268" s="103"/>
      <c r="K268" s="103"/>
      <c r="L268" s="103"/>
      <c r="M268" s="103"/>
      <c r="N268" s="103"/>
    </row>
    <row r="269" spans="2:14">
      <c r="B269" s="102"/>
      <c r="C269" s="102"/>
      <c r="D269" s="102"/>
      <c r="E269" s="102"/>
      <c r="F269" s="102"/>
      <c r="G269" s="102"/>
      <c r="H269" s="103"/>
      <c r="I269" s="103"/>
      <c r="J269" s="103"/>
      <c r="K269" s="103"/>
      <c r="L269" s="103"/>
      <c r="M269" s="103"/>
      <c r="N269" s="103"/>
    </row>
    <row r="270" spans="2:14">
      <c r="B270" s="102"/>
      <c r="C270" s="102"/>
      <c r="D270" s="102"/>
      <c r="E270" s="102"/>
      <c r="F270" s="102"/>
      <c r="G270" s="102"/>
      <c r="H270" s="103"/>
      <c r="I270" s="103"/>
      <c r="J270" s="103"/>
      <c r="K270" s="103"/>
      <c r="L270" s="103"/>
      <c r="M270" s="103"/>
      <c r="N270" s="103"/>
    </row>
    <row r="271" spans="2:14">
      <c r="B271" s="102"/>
      <c r="C271" s="102"/>
      <c r="D271" s="102"/>
      <c r="E271" s="102"/>
      <c r="F271" s="102"/>
      <c r="G271" s="102"/>
      <c r="H271" s="103"/>
      <c r="I271" s="103"/>
      <c r="J271" s="103"/>
      <c r="K271" s="103"/>
      <c r="L271" s="103"/>
      <c r="M271" s="103"/>
      <c r="N271" s="103"/>
    </row>
    <row r="272" spans="2:14">
      <c r="B272" s="102"/>
      <c r="C272" s="102"/>
      <c r="D272" s="102"/>
      <c r="E272" s="102"/>
      <c r="F272" s="102"/>
      <c r="G272" s="102"/>
      <c r="H272" s="103"/>
      <c r="I272" s="103"/>
      <c r="J272" s="103"/>
      <c r="K272" s="103"/>
      <c r="L272" s="103"/>
      <c r="M272" s="103"/>
      <c r="N272" s="103"/>
    </row>
    <row r="273" spans="2:14">
      <c r="B273" s="102"/>
      <c r="C273" s="102"/>
      <c r="D273" s="102"/>
      <c r="E273" s="102"/>
      <c r="F273" s="102"/>
      <c r="G273" s="102"/>
      <c r="H273" s="103"/>
      <c r="I273" s="103"/>
      <c r="J273" s="103"/>
      <c r="K273" s="103"/>
      <c r="L273" s="103"/>
      <c r="M273" s="103"/>
      <c r="N273" s="103"/>
    </row>
    <row r="274" spans="2:14">
      <c r="B274" s="102"/>
      <c r="C274" s="102"/>
      <c r="D274" s="102"/>
      <c r="E274" s="102"/>
      <c r="F274" s="102"/>
      <c r="G274" s="102"/>
      <c r="H274" s="103"/>
      <c r="I274" s="103"/>
      <c r="J274" s="103"/>
      <c r="K274" s="103"/>
      <c r="L274" s="103"/>
      <c r="M274" s="103"/>
      <c r="N274" s="103"/>
    </row>
    <row r="275" spans="2:14">
      <c r="B275" s="102"/>
      <c r="C275" s="102"/>
      <c r="D275" s="102"/>
      <c r="E275" s="102"/>
      <c r="F275" s="102"/>
      <c r="G275" s="102"/>
      <c r="H275" s="103"/>
      <c r="I275" s="103"/>
      <c r="J275" s="103"/>
      <c r="K275" s="103"/>
      <c r="L275" s="103"/>
      <c r="M275" s="103"/>
      <c r="N275" s="103"/>
    </row>
    <row r="276" spans="2:14">
      <c r="B276" s="102"/>
      <c r="C276" s="102"/>
      <c r="D276" s="102"/>
      <c r="E276" s="102"/>
      <c r="F276" s="102"/>
      <c r="G276" s="102"/>
      <c r="H276" s="103"/>
      <c r="I276" s="103"/>
      <c r="J276" s="103"/>
      <c r="K276" s="103"/>
      <c r="L276" s="103"/>
      <c r="M276" s="103"/>
      <c r="N276" s="103"/>
    </row>
    <row r="277" spans="2:14">
      <c r="B277" s="102"/>
      <c r="C277" s="102"/>
      <c r="D277" s="102"/>
      <c r="E277" s="102"/>
      <c r="F277" s="102"/>
      <c r="G277" s="102"/>
      <c r="H277" s="103"/>
      <c r="I277" s="103"/>
      <c r="J277" s="103"/>
      <c r="K277" s="103"/>
      <c r="L277" s="103"/>
      <c r="M277" s="103"/>
      <c r="N277" s="103"/>
    </row>
    <row r="278" spans="2:14">
      <c r="B278" s="102"/>
      <c r="C278" s="102"/>
      <c r="D278" s="102"/>
      <c r="E278" s="102"/>
      <c r="F278" s="102"/>
      <c r="G278" s="102"/>
      <c r="H278" s="103"/>
      <c r="I278" s="103"/>
      <c r="J278" s="103"/>
      <c r="K278" s="103"/>
      <c r="L278" s="103"/>
      <c r="M278" s="103"/>
      <c r="N278" s="103"/>
    </row>
    <row r="279" spans="2:14">
      <c r="B279" s="102"/>
      <c r="C279" s="102"/>
      <c r="D279" s="102"/>
      <c r="E279" s="102"/>
      <c r="F279" s="102"/>
      <c r="G279" s="102"/>
      <c r="H279" s="103"/>
      <c r="I279" s="103"/>
      <c r="J279" s="103"/>
      <c r="K279" s="103"/>
      <c r="L279" s="103"/>
      <c r="M279" s="103"/>
      <c r="N279" s="103"/>
    </row>
    <row r="280" spans="2:14">
      <c r="B280" s="102"/>
      <c r="C280" s="102"/>
      <c r="D280" s="102"/>
      <c r="E280" s="102"/>
      <c r="F280" s="102"/>
      <c r="G280" s="102"/>
      <c r="H280" s="103"/>
      <c r="I280" s="103"/>
      <c r="J280" s="103"/>
      <c r="K280" s="103"/>
      <c r="L280" s="103"/>
      <c r="M280" s="103"/>
      <c r="N280" s="103"/>
    </row>
    <row r="281" spans="2:14">
      <c r="B281" s="102"/>
      <c r="C281" s="102"/>
      <c r="D281" s="102"/>
      <c r="E281" s="102"/>
      <c r="F281" s="102"/>
      <c r="G281" s="102"/>
      <c r="H281" s="103"/>
      <c r="I281" s="103"/>
      <c r="J281" s="103"/>
      <c r="K281" s="103"/>
      <c r="L281" s="103"/>
      <c r="M281" s="103"/>
      <c r="N281" s="103"/>
    </row>
    <row r="282" spans="2:14">
      <c r="B282" s="102"/>
      <c r="C282" s="102"/>
      <c r="D282" s="102"/>
      <c r="E282" s="102"/>
      <c r="F282" s="102"/>
      <c r="G282" s="102"/>
      <c r="H282" s="103"/>
      <c r="I282" s="103"/>
      <c r="J282" s="103"/>
      <c r="K282" s="103"/>
      <c r="L282" s="103"/>
      <c r="M282" s="103"/>
      <c r="N282" s="103"/>
    </row>
    <row r="283" spans="2:14">
      <c r="B283" s="102"/>
      <c r="C283" s="102"/>
      <c r="D283" s="102"/>
      <c r="E283" s="102"/>
      <c r="F283" s="102"/>
      <c r="G283" s="102"/>
      <c r="H283" s="103"/>
      <c r="I283" s="103"/>
      <c r="J283" s="103"/>
      <c r="K283" s="103"/>
      <c r="L283" s="103"/>
      <c r="M283" s="103"/>
      <c r="N283" s="103"/>
    </row>
    <row r="284" spans="2:14">
      <c r="B284" s="102"/>
      <c r="C284" s="102"/>
      <c r="D284" s="102"/>
      <c r="E284" s="102"/>
      <c r="F284" s="102"/>
      <c r="G284" s="102"/>
      <c r="H284" s="103"/>
      <c r="I284" s="103"/>
      <c r="J284" s="103"/>
      <c r="K284" s="103"/>
      <c r="L284" s="103"/>
      <c r="M284" s="103"/>
      <c r="N284" s="103"/>
    </row>
    <row r="285" spans="2:14">
      <c r="B285" s="102"/>
      <c r="C285" s="102"/>
      <c r="D285" s="102"/>
      <c r="E285" s="102"/>
      <c r="F285" s="102"/>
      <c r="G285" s="102"/>
      <c r="H285" s="103"/>
      <c r="I285" s="103"/>
      <c r="J285" s="103"/>
      <c r="K285" s="103"/>
      <c r="L285" s="103"/>
      <c r="M285" s="103"/>
      <c r="N285" s="103"/>
    </row>
    <row r="286" spans="2:14">
      <c r="B286" s="102"/>
      <c r="C286" s="102"/>
      <c r="D286" s="102"/>
      <c r="E286" s="102"/>
      <c r="F286" s="102"/>
      <c r="G286" s="102"/>
      <c r="H286" s="103"/>
      <c r="I286" s="103"/>
      <c r="J286" s="103"/>
      <c r="K286" s="103"/>
      <c r="L286" s="103"/>
      <c r="M286" s="103"/>
      <c r="N286" s="103"/>
    </row>
    <row r="287" spans="2:14">
      <c r="B287" s="102"/>
      <c r="C287" s="102"/>
      <c r="D287" s="102"/>
      <c r="E287" s="102"/>
      <c r="F287" s="102"/>
      <c r="G287" s="102"/>
      <c r="H287" s="103"/>
      <c r="I287" s="103"/>
      <c r="J287" s="103"/>
      <c r="K287" s="103"/>
      <c r="L287" s="103"/>
      <c r="M287" s="103"/>
      <c r="N287" s="103"/>
    </row>
    <row r="288" spans="2:14">
      <c r="B288" s="102"/>
      <c r="C288" s="102"/>
      <c r="D288" s="102"/>
      <c r="E288" s="102"/>
      <c r="F288" s="102"/>
      <c r="G288" s="102"/>
      <c r="H288" s="103"/>
      <c r="I288" s="103"/>
      <c r="J288" s="103"/>
      <c r="K288" s="103"/>
      <c r="L288" s="103"/>
      <c r="M288" s="103"/>
      <c r="N288" s="103"/>
    </row>
    <row r="289" spans="2:14">
      <c r="B289" s="102"/>
      <c r="C289" s="102"/>
      <c r="D289" s="102"/>
      <c r="E289" s="102"/>
      <c r="F289" s="102"/>
      <c r="G289" s="102"/>
      <c r="H289" s="103"/>
      <c r="I289" s="103"/>
      <c r="J289" s="103"/>
      <c r="K289" s="103"/>
      <c r="L289" s="103"/>
      <c r="M289" s="103"/>
      <c r="N289" s="103"/>
    </row>
    <row r="290" spans="2:14">
      <c r="B290" s="102"/>
      <c r="C290" s="102"/>
      <c r="D290" s="102"/>
      <c r="E290" s="102"/>
      <c r="F290" s="102"/>
      <c r="G290" s="102"/>
      <c r="H290" s="103"/>
      <c r="I290" s="103"/>
      <c r="J290" s="103"/>
      <c r="K290" s="103"/>
      <c r="L290" s="103"/>
      <c r="M290" s="103"/>
      <c r="N290" s="103"/>
    </row>
    <row r="291" spans="2:14">
      <c r="B291" s="102"/>
      <c r="C291" s="102"/>
      <c r="D291" s="102"/>
      <c r="E291" s="102"/>
      <c r="F291" s="102"/>
      <c r="G291" s="102"/>
      <c r="H291" s="103"/>
      <c r="I291" s="103"/>
      <c r="J291" s="103"/>
      <c r="K291" s="103"/>
      <c r="L291" s="103"/>
      <c r="M291" s="103"/>
      <c r="N291" s="103"/>
    </row>
    <row r="292" spans="2:14">
      <c r="B292" s="102"/>
      <c r="C292" s="102"/>
      <c r="D292" s="102"/>
      <c r="E292" s="102"/>
      <c r="F292" s="102"/>
      <c r="G292" s="102"/>
      <c r="H292" s="103"/>
      <c r="I292" s="103"/>
      <c r="J292" s="103"/>
      <c r="K292" s="103"/>
      <c r="L292" s="103"/>
      <c r="M292" s="103"/>
      <c r="N292" s="103"/>
    </row>
    <row r="293" spans="2:14">
      <c r="B293" s="102"/>
      <c r="C293" s="102"/>
      <c r="D293" s="102"/>
      <c r="E293" s="102"/>
      <c r="F293" s="102"/>
      <c r="G293" s="102"/>
      <c r="H293" s="103"/>
      <c r="I293" s="103"/>
      <c r="J293" s="103"/>
      <c r="K293" s="103"/>
      <c r="L293" s="103"/>
      <c r="M293" s="103"/>
      <c r="N293" s="103"/>
    </row>
    <row r="294" spans="2:14">
      <c r="B294" s="102"/>
      <c r="C294" s="102"/>
      <c r="D294" s="102"/>
      <c r="E294" s="102"/>
      <c r="F294" s="102"/>
      <c r="G294" s="102"/>
      <c r="H294" s="103"/>
      <c r="I294" s="103"/>
      <c r="J294" s="103"/>
      <c r="K294" s="103"/>
      <c r="L294" s="103"/>
      <c r="M294" s="103"/>
      <c r="N294" s="103"/>
    </row>
    <row r="295" spans="2:14">
      <c r="B295" s="102"/>
      <c r="C295" s="102"/>
      <c r="D295" s="102"/>
      <c r="E295" s="102"/>
      <c r="F295" s="102"/>
      <c r="G295" s="102"/>
      <c r="H295" s="103"/>
      <c r="I295" s="103"/>
      <c r="J295" s="103"/>
      <c r="K295" s="103"/>
      <c r="L295" s="103"/>
      <c r="M295" s="103"/>
      <c r="N295" s="103"/>
    </row>
    <row r="296" spans="2:14">
      <c r="B296" s="102"/>
      <c r="C296" s="102"/>
      <c r="D296" s="102"/>
      <c r="E296" s="102"/>
      <c r="F296" s="102"/>
      <c r="G296" s="102"/>
      <c r="H296" s="103"/>
      <c r="I296" s="103"/>
      <c r="J296" s="103"/>
      <c r="K296" s="103"/>
      <c r="L296" s="103"/>
      <c r="M296" s="103"/>
      <c r="N296" s="103"/>
    </row>
    <row r="297" spans="2:14">
      <c r="B297" s="102"/>
      <c r="C297" s="102"/>
      <c r="D297" s="102"/>
      <c r="E297" s="102"/>
      <c r="F297" s="102"/>
      <c r="G297" s="102"/>
      <c r="H297" s="103"/>
      <c r="I297" s="103"/>
      <c r="J297" s="103"/>
      <c r="K297" s="103"/>
      <c r="L297" s="103"/>
      <c r="M297" s="103"/>
      <c r="N297" s="103"/>
    </row>
    <row r="298" spans="2:14">
      <c r="B298" s="102"/>
      <c r="C298" s="102"/>
      <c r="D298" s="102"/>
      <c r="E298" s="102"/>
      <c r="F298" s="102"/>
      <c r="G298" s="102"/>
      <c r="H298" s="103"/>
      <c r="I298" s="103"/>
      <c r="J298" s="103"/>
      <c r="K298" s="103"/>
      <c r="L298" s="103"/>
      <c r="M298" s="103"/>
      <c r="N298" s="103"/>
    </row>
    <row r="299" spans="2:14">
      <c r="B299" s="102"/>
      <c r="C299" s="102"/>
      <c r="D299" s="102"/>
      <c r="E299" s="102"/>
      <c r="F299" s="102"/>
      <c r="G299" s="102"/>
      <c r="H299" s="103"/>
      <c r="I299" s="103"/>
      <c r="J299" s="103"/>
      <c r="K299" s="103"/>
      <c r="L299" s="103"/>
      <c r="M299" s="103"/>
      <c r="N299" s="103"/>
    </row>
    <row r="300" spans="2:14">
      <c r="B300" s="102"/>
      <c r="C300" s="102"/>
      <c r="D300" s="102"/>
      <c r="E300" s="102"/>
      <c r="F300" s="102"/>
      <c r="G300" s="102"/>
      <c r="H300" s="103"/>
      <c r="I300" s="103"/>
      <c r="J300" s="103"/>
      <c r="K300" s="103"/>
      <c r="L300" s="103"/>
      <c r="M300" s="103"/>
      <c r="N300" s="103"/>
    </row>
    <row r="301" spans="2:14">
      <c r="B301" s="102"/>
      <c r="C301" s="102"/>
      <c r="D301" s="102"/>
      <c r="E301" s="102"/>
      <c r="F301" s="102"/>
      <c r="G301" s="102"/>
      <c r="H301" s="103"/>
      <c r="I301" s="103"/>
      <c r="J301" s="103"/>
      <c r="K301" s="103"/>
      <c r="L301" s="103"/>
      <c r="M301" s="103"/>
      <c r="N301" s="103"/>
    </row>
    <row r="302" spans="2:14">
      <c r="B302" s="102"/>
      <c r="C302" s="102"/>
      <c r="D302" s="102"/>
      <c r="E302" s="102"/>
      <c r="F302" s="102"/>
      <c r="G302" s="102"/>
      <c r="H302" s="103"/>
      <c r="I302" s="103"/>
      <c r="J302" s="103"/>
      <c r="K302" s="103"/>
      <c r="L302" s="103"/>
      <c r="M302" s="103"/>
      <c r="N302" s="103"/>
    </row>
    <row r="303" spans="2:14">
      <c r="B303" s="102"/>
      <c r="C303" s="102"/>
      <c r="D303" s="102"/>
      <c r="E303" s="102"/>
      <c r="F303" s="102"/>
      <c r="G303" s="102"/>
      <c r="H303" s="103"/>
      <c r="I303" s="103"/>
      <c r="J303" s="103"/>
      <c r="K303" s="103"/>
      <c r="L303" s="103"/>
      <c r="M303" s="103"/>
      <c r="N303" s="103"/>
    </row>
    <row r="304" spans="2:14">
      <c r="B304" s="102"/>
      <c r="C304" s="102"/>
      <c r="D304" s="102"/>
      <c r="E304" s="102"/>
      <c r="F304" s="102"/>
      <c r="G304" s="102"/>
      <c r="H304" s="103"/>
      <c r="I304" s="103"/>
      <c r="J304" s="103"/>
      <c r="K304" s="103"/>
      <c r="L304" s="103"/>
      <c r="M304" s="103"/>
      <c r="N304" s="103"/>
    </row>
    <row r="305" spans="2:14">
      <c r="B305" s="102"/>
      <c r="C305" s="102"/>
      <c r="D305" s="102"/>
      <c r="E305" s="102"/>
      <c r="F305" s="102"/>
      <c r="G305" s="102"/>
      <c r="H305" s="103"/>
      <c r="I305" s="103"/>
      <c r="J305" s="103"/>
      <c r="K305" s="103"/>
      <c r="L305" s="103"/>
      <c r="M305" s="103"/>
      <c r="N305" s="103"/>
    </row>
    <row r="306" spans="2:14">
      <c r="B306" s="102"/>
      <c r="C306" s="102"/>
      <c r="D306" s="102"/>
      <c r="E306" s="102"/>
      <c r="F306" s="102"/>
      <c r="G306" s="102"/>
      <c r="H306" s="103"/>
      <c r="I306" s="103"/>
      <c r="J306" s="103"/>
      <c r="K306" s="103"/>
      <c r="L306" s="103"/>
      <c r="M306" s="103"/>
      <c r="N306" s="103"/>
    </row>
    <row r="307" spans="2:14">
      <c r="B307" s="102"/>
      <c r="C307" s="102"/>
      <c r="D307" s="102"/>
      <c r="E307" s="102"/>
      <c r="F307" s="102"/>
      <c r="G307" s="102"/>
      <c r="H307" s="103"/>
      <c r="I307" s="103"/>
      <c r="J307" s="103"/>
      <c r="K307" s="103"/>
      <c r="L307" s="103"/>
      <c r="M307" s="103"/>
      <c r="N307" s="103"/>
    </row>
    <row r="308" spans="2:14">
      <c r="B308" s="102"/>
      <c r="C308" s="102"/>
      <c r="D308" s="102"/>
      <c r="E308" s="102"/>
      <c r="F308" s="102"/>
      <c r="G308" s="102"/>
      <c r="H308" s="103"/>
      <c r="I308" s="103"/>
      <c r="J308" s="103"/>
      <c r="K308" s="103"/>
      <c r="L308" s="103"/>
      <c r="M308" s="103"/>
      <c r="N308" s="103"/>
    </row>
    <row r="309" spans="2:14">
      <c r="B309" s="102"/>
      <c r="C309" s="102"/>
      <c r="D309" s="102"/>
      <c r="E309" s="102"/>
      <c r="F309" s="102"/>
      <c r="G309" s="102"/>
      <c r="H309" s="103"/>
      <c r="I309" s="103"/>
      <c r="J309" s="103"/>
      <c r="K309" s="103"/>
      <c r="L309" s="103"/>
      <c r="M309" s="103"/>
      <c r="N309" s="103"/>
    </row>
    <row r="310" spans="2:14">
      <c r="B310" s="102"/>
      <c r="C310" s="102"/>
      <c r="D310" s="102"/>
      <c r="E310" s="102"/>
      <c r="F310" s="102"/>
      <c r="G310" s="102"/>
      <c r="H310" s="103"/>
      <c r="I310" s="103"/>
      <c r="J310" s="103"/>
      <c r="K310" s="103"/>
      <c r="L310" s="103"/>
      <c r="M310" s="103"/>
      <c r="N310" s="103"/>
    </row>
    <row r="311" spans="2:14">
      <c r="B311" s="102"/>
      <c r="C311" s="102"/>
      <c r="D311" s="102"/>
      <c r="E311" s="102"/>
      <c r="F311" s="102"/>
      <c r="G311" s="102"/>
      <c r="H311" s="103"/>
      <c r="I311" s="103"/>
      <c r="J311" s="103"/>
      <c r="K311" s="103"/>
      <c r="L311" s="103"/>
      <c r="M311" s="103"/>
      <c r="N311" s="103"/>
    </row>
    <row r="312" spans="2:14">
      <c r="B312" s="102"/>
      <c r="C312" s="102"/>
      <c r="D312" s="102"/>
      <c r="E312" s="102"/>
      <c r="F312" s="102"/>
      <c r="G312" s="102"/>
      <c r="H312" s="103"/>
      <c r="I312" s="103"/>
      <c r="J312" s="103"/>
      <c r="K312" s="103"/>
      <c r="L312" s="103"/>
      <c r="M312" s="103"/>
      <c r="N312" s="103"/>
    </row>
    <row r="313" spans="2:14">
      <c r="B313" s="102"/>
      <c r="C313" s="102"/>
      <c r="D313" s="102"/>
      <c r="E313" s="102"/>
      <c r="F313" s="102"/>
      <c r="G313" s="102"/>
      <c r="H313" s="103"/>
      <c r="I313" s="103"/>
      <c r="J313" s="103"/>
      <c r="K313" s="103"/>
      <c r="L313" s="103"/>
      <c r="M313" s="103"/>
      <c r="N313" s="103"/>
    </row>
    <row r="314" spans="2:14">
      <c r="B314" s="102"/>
      <c r="C314" s="102"/>
      <c r="D314" s="102"/>
      <c r="E314" s="102"/>
      <c r="F314" s="102"/>
      <c r="G314" s="102"/>
      <c r="H314" s="103"/>
      <c r="I314" s="103"/>
      <c r="J314" s="103"/>
      <c r="K314" s="103"/>
      <c r="L314" s="103"/>
      <c r="M314" s="103"/>
      <c r="N314" s="103"/>
    </row>
    <row r="315" spans="2:14">
      <c r="B315" s="102"/>
      <c r="C315" s="102"/>
      <c r="D315" s="102"/>
      <c r="E315" s="102"/>
      <c r="F315" s="102"/>
      <c r="G315" s="102"/>
      <c r="H315" s="103"/>
      <c r="I315" s="103"/>
      <c r="J315" s="103"/>
      <c r="K315" s="103"/>
      <c r="L315" s="103"/>
      <c r="M315" s="103"/>
      <c r="N315" s="103"/>
    </row>
    <row r="316" spans="2:14">
      <c r="B316" s="102"/>
      <c r="C316" s="102"/>
      <c r="D316" s="102"/>
      <c r="E316" s="102"/>
      <c r="F316" s="102"/>
      <c r="G316" s="102"/>
      <c r="H316" s="103"/>
      <c r="I316" s="103"/>
      <c r="J316" s="103"/>
      <c r="K316" s="103"/>
      <c r="L316" s="103"/>
      <c r="M316" s="103"/>
      <c r="N316" s="103"/>
    </row>
    <row r="317" spans="2:14">
      <c r="B317" s="102"/>
      <c r="C317" s="102"/>
      <c r="D317" s="102"/>
      <c r="E317" s="102"/>
      <c r="F317" s="102"/>
      <c r="G317" s="102"/>
      <c r="H317" s="103"/>
      <c r="I317" s="103"/>
      <c r="J317" s="103"/>
      <c r="K317" s="103"/>
      <c r="L317" s="103"/>
      <c r="M317" s="103"/>
      <c r="N317" s="103"/>
    </row>
    <row r="318" spans="2:14">
      <c r="B318" s="102"/>
      <c r="C318" s="102"/>
      <c r="D318" s="102"/>
      <c r="E318" s="102"/>
      <c r="F318" s="102"/>
      <c r="G318" s="102"/>
      <c r="H318" s="103"/>
      <c r="I318" s="103"/>
      <c r="J318" s="103"/>
      <c r="K318" s="103"/>
      <c r="L318" s="103"/>
      <c r="M318" s="103"/>
      <c r="N318" s="103"/>
    </row>
    <row r="319" spans="2:14">
      <c r="B319" s="102"/>
      <c r="C319" s="102"/>
      <c r="D319" s="102"/>
      <c r="E319" s="102"/>
      <c r="F319" s="102"/>
      <c r="G319" s="102"/>
      <c r="H319" s="103"/>
      <c r="I319" s="103"/>
      <c r="J319" s="103"/>
      <c r="K319" s="103"/>
      <c r="L319" s="103"/>
      <c r="M319" s="103"/>
      <c r="N319" s="103"/>
    </row>
    <row r="320" spans="2:14">
      <c r="B320" s="102"/>
      <c r="C320" s="102"/>
      <c r="D320" s="102"/>
      <c r="E320" s="102"/>
      <c r="F320" s="102"/>
      <c r="G320" s="102"/>
      <c r="H320" s="103"/>
      <c r="I320" s="103"/>
      <c r="J320" s="103"/>
      <c r="K320" s="103"/>
      <c r="L320" s="103"/>
      <c r="M320" s="103"/>
      <c r="N320" s="103"/>
    </row>
    <row r="321" spans="2:14">
      <c r="B321" s="102"/>
      <c r="C321" s="102"/>
      <c r="D321" s="102"/>
      <c r="E321" s="102"/>
      <c r="F321" s="102"/>
      <c r="G321" s="102"/>
      <c r="H321" s="103"/>
      <c r="I321" s="103"/>
      <c r="J321" s="103"/>
      <c r="K321" s="103"/>
      <c r="L321" s="103"/>
      <c r="M321" s="103"/>
      <c r="N321" s="103"/>
    </row>
    <row r="322" spans="2:14">
      <c r="B322" s="102"/>
      <c r="C322" s="102"/>
      <c r="D322" s="102"/>
      <c r="E322" s="102"/>
      <c r="F322" s="102"/>
      <c r="G322" s="102"/>
      <c r="H322" s="103"/>
      <c r="I322" s="103"/>
      <c r="J322" s="103"/>
      <c r="K322" s="103"/>
      <c r="L322" s="103"/>
      <c r="M322" s="103"/>
      <c r="N322" s="103"/>
    </row>
    <row r="323" spans="2:14">
      <c r="B323" s="102"/>
      <c r="C323" s="102"/>
      <c r="D323" s="102"/>
      <c r="E323" s="102"/>
      <c r="F323" s="102"/>
      <c r="G323" s="102"/>
      <c r="H323" s="103"/>
      <c r="I323" s="103"/>
      <c r="J323" s="103"/>
      <c r="K323" s="103"/>
      <c r="L323" s="103"/>
      <c r="M323" s="103"/>
      <c r="N323" s="103"/>
    </row>
    <row r="324" spans="2:14">
      <c r="B324" s="102"/>
      <c r="C324" s="102"/>
      <c r="D324" s="102"/>
      <c r="E324" s="102"/>
      <c r="F324" s="102"/>
      <c r="G324" s="102"/>
      <c r="H324" s="103"/>
      <c r="I324" s="103"/>
      <c r="J324" s="103"/>
      <c r="K324" s="103"/>
      <c r="L324" s="103"/>
      <c r="M324" s="103"/>
      <c r="N324" s="103"/>
    </row>
    <row r="325" spans="2:14">
      <c r="B325" s="102"/>
      <c r="C325" s="102"/>
      <c r="D325" s="102"/>
      <c r="E325" s="102"/>
      <c r="F325" s="102"/>
      <c r="G325" s="102"/>
      <c r="H325" s="103"/>
      <c r="I325" s="103"/>
      <c r="J325" s="103"/>
      <c r="K325" s="103"/>
      <c r="L325" s="103"/>
      <c r="M325" s="103"/>
      <c r="N325" s="103"/>
    </row>
    <row r="326" spans="2:14">
      <c r="B326" s="102"/>
      <c r="C326" s="102"/>
      <c r="D326" s="102"/>
      <c r="E326" s="102"/>
      <c r="F326" s="102"/>
      <c r="G326" s="102"/>
      <c r="H326" s="103"/>
      <c r="I326" s="103"/>
      <c r="J326" s="103"/>
      <c r="K326" s="103"/>
      <c r="L326" s="103"/>
      <c r="M326" s="103"/>
      <c r="N326" s="103"/>
    </row>
    <row r="327" spans="2:14">
      <c r="B327" s="102"/>
      <c r="C327" s="102"/>
      <c r="D327" s="102"/>
      <c r="E327" s="102"/>
      <c r="F327" s="102"/>
      <c r="G327" s="102"/>
      <c r="H327" s="103"/>
      <c r="I327" s="103"/>
      <c r="J327" s="103"/>
      <c r="K327" s="103"/>
      <c r="L327" s="103"/>
      <c r="M327" s="103"/>
      <c r="N327" s="103"/>
    </row>
    <row r="328" spans="2:14">
      <c r="B328" s="102"/>
      <c r="C328" s="102"/>
      <c r="D328" s="102"/>
      <c r="E328" s="102"/>
      <c r="F328" s="102"/>
      <c r="G328" s="102"/>
      <c r="H328" s="103"/>
      <c r="I328" s="103"/>
      <c r="J328" s="103"/>
      <c r="K328" s="103"/>
      <c r="L328" s="103"/>
      <c r="M328" s="103"/>
      <c r="N328" s="103"/>
    </row>
    <row r="329" spans="2:14">
      <c r="B329" s="102"/>
      <c r="C329" s="102"/>
      <c r="D329" s="102"/>
      <c r="E329" s="102"/>
      <c r="F329" s="102"/>
      <c r="G329" s="102"/>
      <c r="H329" s="103"/>
      <c r="I329" s="103"/>
      <c r="J329" s="103"/>
      <c r="K329" s="103"/>
      <c r="L329" s="103"/>
      <c r="M329" s="103"/>
      <c r="N329" s="103"/>
    </row>
    <row r="330" spans="2:14">
      <c r="B330" s="102"/>
      <c r="C330" s="102"/>
      <c r="D330" s="102"/>
      <c r="E330" s="102"/>
      <c r="F330" s="102"/>
      <c r="G330" s="102"/>
      <c r="H330" s="103"/>
      <c r="I330" s="103"/>
      <c r="J330" s="103"/>
      <c r="K330" s="103"/>
      <c r="L330" s="103"/>
      <c r="M330" s="103"/>
      <c r="N330" s="103"/>
    </row>
    <row r="331" spans="2:14">
      <c r="B331" s="102"/>
      <c r="C331" s="102"/>
      <c r="D331" s="102"/>
      <c r="E331" s="102"/>
      <c r="F331" s="102"/>
      <c r="G331" s="102"/>
      <c r="H331" s="103"/>
      <c r="I331" s="103"/>
      <c r="J331" s="103"/>
      <c r="K331" s="103"/>
      <c r="L331" s="103"/>
      <c r="M331" s="103"/>
      <c r="N331" s="103"/>
    </row>
    <row r="332" spans="2:14">
      <c r="B332" s="102"/>
      <c r="C332" s="102"/>
      <c r="D332" s="102"/>
      <c r="E332" s="102"/>
      <c r="F332" s="102"/>
      <c r="G332" s="102"/>
      <c r="H332" s="103"/>
      <c r="I332" s="103"/>
      <c r="J332" s="103"/>
      <c r="K332" s="103"/>
      <c r="L332" s="103"/>
      <c r="M332" s="103"/>
      <c r="N332" s="103"/>
    </row>
    <row r="333" spans="2:14">
      <c r="B333" s="102"/>
      <c r="C333" s="102"/>
      <c r="D333" s="102"/>
      <c r="E333" s="102"/>
      <c r="F333" s="102"/>
      <c r="G333" s="102"/>
      <c r="H333" s="103"/>
      <c r="I333" s="103"/>
      <c r="J333" s="103"/>
      <c r="K333" s="103"/>
      <c r="L333" s="103"/>
      <c r="M333" s="103"/>
      <c r="N333" s="103"/>
    </row>
    <row r="334" spans="2:14">
      <c r="B334" s="102"/>
      <c r="C334" s="102"/>
      <c r="D334" s="102"/>
      <c r="E334" s="102"/>
      <c r="F334" s="102"/>
      <c r="G334" s="102"/>
      <c r="H334" s="103"/>
      <c r="I334" s="103"/>
      <c r="J334" s="103"/>
      <c r="K334" s="103"/>
      <c r="L334" s="103"/>
      <c r="M334" s="103"/>
      <c r="N334" s="103"/>
    </row>
    <row r="335" spans="2:14">
      <c r="B335" s="102"/>
      <c r="C335" s="102"/>
      <c r="D335" s="102"/>
      <c r="E335" s="102"/>
      <c r="F335" s="102"/>
      <c r="G335" s="102"/>
      <c r="H335" s="103"/>
      <c r="I335" s="103"/>
      <c r="J335" s="103"/>
      <c r="K335" s="103"/>
      <c r="L335" s="103"/>
      <c r="M335" s="103"/>
      <c r="N335" s="103"/>
    </row>
    <row r="336" spans="2:14">
      <c r="B336" s="102"/>
      <c r="C336" s="102"/>
      <c r="D336" s="102"/>
      <c r="E336" s="102"/>
      <c r="F336" s="102"/>
      <c r="G336" s="102"/>
      <c r="H336" s="103"/>
      <c r="I336" s="103"/>
      <c r="J336" s="103"/>
      <c r="K336" s="103"/>
      <c r="L336" s="103"/>
      <c r="M336" s="103"/>
      <c r="N336" s="103"/>
    </row>
    <row r="337" spans="2:14">
      <c r="B337" s="102"/>
      <c r="C337" s="102"/>
      <c r="D337" s="102"/>
      <c r="E337" s="102"/>
      <c r="F337" s="102"/>
      <c r="G337" s="102"/>
      <c r="H337" s="103"/>
      <c r="I337" s="103"/>
      <c r="J337" s="103"/>
      <c r="K337" s="103"/>
      <c r="L337" s="103"/>
      <c r="M337" s="103"/>
      <c r="N337" s="103"/>
    </row>
    <row r="338" spans="2:14">
      <c r="B338" s="102"/>
      <c r="C338" s="102"/>
      <c r="D338" s="102"/>
      <c r="E338" s="102"/>
      <c r="F338" s="102"/>
      <c r="G338" s="102"/>
      <c r="H338" s="103"/>
      <c r="I338" s="103"/>
      <c r="J338" s="103"/>
      <c r="K338" s="103"/>
      <c r="L338" s="103"/>
      <c r="M338" s="103"/>
      <c r="N338" s="103"/>
    </row>
    <row r="339" spans="2:14">
      <c r="B339" s="102"/>
      <c r="C339" s="102"/>
      <c r="D339" s="102"/>
      <c r="E339" s="102"/>
      <c r="F339" s="102"/>
      <c r="G339" s="102"/>
      <c r="H339" s="103"/>
      <c r="I339" s="103"/>
      <c r="J339" s="103"/>
      <c r="K339" s="103"/>
      <c r="L339" s="103"/>
      <c r="M339" s="103"/>
      <c r="N339" s="103"/>
    </row>
    <row r="340" spans="2:14">
      <c r="B340" s="102"/>
      <c r="C340" s="102"/>
      <c r="D340" s="102"/>
      <c r="E340" s="102"/>
      <c r="F340" s="102"/>
      <c r="G340" s="102"/>
      <c r="H340" s="103"/>
      <c r="I340" s="103"/>
      <c r="J340" s="103"/>
      <c r="K340" s="103"/>
      <c r="L340" s="103"/>
      <c r="M340" s="103"/>
      <c r="N340" s="103"/>
    </row>
    <row r="341" spans="2:14">
      <c r="B341" s="102"/>
      <c r="C341" s="102"/>
      <c r="D341" s="102"/>
      <c r="E341" s="102"/>
      <c r="F341" s="102"/>
      <c r="G341" s="102"/>
      <c r="H341" s="103"/>
      <c r="I341" s="103"/>
      <c r="J341" s="103"/>
      <c r="K341" s="103"/>
      <c r="L341" s="103"/>
      <c r="M341" s="103"/>
      <c r="N341" s="103"/>
    </row>
    <row r="342" spans="2:14">
      <c r="B342" s="102"/>
      <c r="C342" s="102"/>
      <c r="D342" s="102"/>
      <c r="E342" s="102"/>
      <c r="F342" s="102"/>
      <c r="G342" s="102"/>
      <c r="H342" s="103"/>
      <c r="I342" s="103"/>
      <c r="J342" s="103"/>
      <c r="K342" s="103"/>
      <c r="L342" s="103"/>
      <c r="M342" s="103"/>
      <c r="N342" s="103"/>
    </row>
    <row r="343" spans="2:14">
      <c r="B343" s="102"/>
      <c r="C343" s="102"/>
      <c r="D343" s="102"/>
      <c r="E343" s="102"/>
      <c r="F343" s="102"/>
      <c r="G343" s="102"/>
      <c r="H343" s="103"/>
      <c r="I343" s="103"/>
      <c r="J343" s="103"/>
      <c r="K343" s="103"/>
      <c r="L343" s="103"/>
      <c r="M343" s="103"/>
      <c r="N343" s="103"/>
    </row>
    <row r="344" spans="2:14">
      <c r="B344" s="102"/>
      <c r="C344" s="102"/>
      <c r="D344" s="102"/>
      <c r="E344" s="102"/>
      <c r="F344" s="102"/>
      <c r="G344" s="102"/>
      <c r="H344" s="103"/>
      <c r="I344" s="103"/>
      <c r="J344" s="103"/>
      <c r="K344" s="103"/>
      <c r="L344" s="103"/>
      <c r="M344" s="103"/>
      <c r="N344" s="103"/>
    </row>
    <row r="345" spans="2:14">
      <c r="B345" s="102"/>
      <c r="C345" s="102"/>
      <c r="D345" s="102"/>
      <c r="E345" s="102"/>
      <c r="F345" s="102"/>
      <c r="G345" s="102"/>
      <c r="H345" s="103"/>
      <c r="I345" s="103"/>
      <c r="J345" s="103"/>
      <c r="K345" s="103"/>
      <c r="L345" s="103"/>
      <c r="M345" s="103"/>
      <c r="N345" s="103"/>
    </row>
    <row r="346" spans="2:14">
      <c r="B346" s="102"/>
      <c r="C346" s="102"/>
      <c r="D346" s="102"/>
      <c r="E346" s="102"/>
      <c r="F346" s="102"/>
      <c r="G346" s="102"/>
      <c r="H346" s="103"/>
      <c r="I346" s="103"/>
      <c r="J346" s="103"/>
      <c r="K346" s="103"/>
      <c r="L346" s="103"/>
      <c r="M346" s="103"/>
      <c r="N346" s="103"/>
    </row>
    <row r="347" spans="2:14">
      <c r="B347" s="102"/>
      <c r="C347" s="102"/>
      <c r="D347" s="102"/>
      <c r="E347" s="102"/>
      <c r="F347" s="102"/>
      <c r="G347" s="102"/>
      <c r="H347" s="103"/>
      <c r="I347" s="103"/>
      <c r="J347" s="103"/>
      <c r="K347" s="103"/>
      <c r="L347" s="103"/>
      <c r="M347" s="103"/>
      <c r="N347" s="103"/>
    </row>
    <row r="348" spans="2:14">
      <c r="B348" s="102"/>
      <c r="C348" s="102"/>
      <c r="D348" s="102"/>
      <c r="E348" s="102"/>
      <c r="F348" s="102"/>
      <c r="G348" s="102"/>
      <c r="H348" s="103"/>
      <c r="I348" s="103"/>
      <c r="J348" s="103"/>
      <c r="K348" s="103"/>
      <c r="L348" s="103"/>
      <c r="M348" s="103"/>
      <c r="N348" s="103"/>
    </row>
    <row r="349" spans="2:14">
      <c r="B349" s="102"/>
      <c r="C349" s="102"/>
      <c r="D349" s="102"/>
      <c r="E349" s="102"/>
      <c r="F349" s="102"/>
      <c r="G349" s="102"/>
      <c r="H349" s="103"/>
      <c r="I349" s="103"/>
      <c r="J349" s="103"/>
      <c r="K349" s="103"/>
      <c r="L349" s="103"/>
      <c r="M349" s="103"/>
      <c r="N349" s="103"/>
    </row>
    <row r="350" spans="2:14">
      <c r="B350" s="102"/>
      <c r="C350" s="102"/>
      <c r="D350" s="102"/>
      <c r="E350" s="102"/>
      <c r="F350" s="102"/>
      <c r="G350" s="102"/>
      <c r="H350" s="103"/>
      <c r="I350" s="103"/>
      <c r="J350" s="103"/>
      <c r="K350" s="103"/>
      <c r="L350" s="103"/>
      <c r="M350" s="103"/>
      <c r="N350" s="103"/>
    </row>
    <row r="351" spans="2:14">
      <c r="B351" s="102"/>
      <c r="C351" s="102"/>
      <c r="D351" s="102"/>
      <c r="E351" s="102"/>
      <c r="F351" s="102"/>
      <c r="G351" s="102"/>
      <c r="H351" s="103"/>
      <c r="I351" s="103"/>
      <c r="J351" s="103"/>
      <c r="K351" s="103"/>
      <c r="L351" s="103"/>
      <c r="M351" s="103"/>
      <c r="N351" s="103"/>
    </row>
    <row r="352" spans="2:14">
      <c r="B352" s="102"/>
      <c r="C352" s="102"/>
      <c r="D352" s="102"/>
      <c r="E352" s="102"/>
      <c r="F352" s="102"/>
      <c r="G352" s="102"/>
      <c r="H352" s="103"/>
      <c r="I352" s="103"/>
      <c r="J352" s="103"/>
      <c r="K352" s="103"/>
      <c r="L352" s="103"/>
      <c r="M352" s="103"/>
      <c r="N352" s="103"/>
    </row>
    <row r="353" spans="2:14">
      <c r="B353" s="102"/>
      <c r="C353" s="102"/>
      <c r="D353" s="102"/>
      <c r="E353" s="102"/>
      <c r="F353" s="102"/>
      <c r="G353" s="102"/>
      <c r="H353" s="103"/>
      <c r="I353" s="103"/>
      <c r="J353" s="103"/>
      <c r="K353" s="103"/>
      <c r="L353" s="103"/>
      <c r="M353" s="103"/>
      <c r="N353" s="103"/>
    </row>
    <row r="354" spans="2:14">
      <c r="B354" s="102"/>
      <c r="C354" s="102"/>
      <c r="D354" s="102"/>
      <c r="E354" s="102"/>
      <c r="F354" s="102"/>
      <c r="G354" s="102"/>
      <c r="H354" s="103"/>
      <c r="I354" s="103"/>
      <c r="J354" s="103"/>
      <c r="K354" s="103"/>
      <c r="L354" s="103"/>
      <c r="M354" s="103"/>
      <c r="N354" s="103"/>
    </row>
    <row r="355" spans="2:14">
      <c r="B355" s="102"/>
      <c r="C355" s="102"/>
      <c r="D355" s="102"/>
      <c r="E355" s="102"/>
      <c r="F355" s="102"/>
      <c r="G355" s="102"/>
      <c r="H355" s="103"/>
      <c r="I355" s="103"/>
      <c r="J355" s="103"/>
      <c r="K355" s="103"/>
      <c r="L355" s="103"/>
      <c r="M355" s="103"/>
      <c r="N355" s="103"/>
    </row>
    <row r="356" spans="2:14">
      <c r="B356" s="102"/>
      <c r="C356" s="102"/>
      <c r="D356" s="102"/>
      <c r="E356" s="102"/>
      <c r="F356" s="102"/>
      <c r="G356" s="102"/>
      <c r="H356" s="103"/>
      <c r="I356" s="103"/>
      <c r="J356" s="103"/>
      <c r="K356" s="103"/>
      <c r="L356" s="103"/>
      <c r="M356" s="103"/>
      <c r="N356" s="103"/>
    </row>
    <row r="357" spans="2:14">
      <c r="B357" s="102"/>
      <c r="C357" s="102"/>
      <c r="D357" s="102"/>
      <c r="E357" s="102"/>
      <c r="F357" s="102"/>
      <c r="G357" s="102"/>
      <c r="H357" s="103"/>
      <c r="I357" s="103"/>
      <c r="J357" s="103"/>
      <c r="K357" s="103"/>
      <c r="L357" s="103"/>
      <c r="M357" s="103"/>
      <c r="N357" s="103"/>
    </row>
    <row r="358" spans="2:14">
      <c r="B358" s="102"/>
      <c r="C358" s="102"/>
      <c r="D358" s="102"/>
      <c r="E358" s="102"/>
      <c r="F358" s="102"/>
      <c r="G358" s="102"/>
      <c r="H358" s="103"/>
      <c r="I358" s="103"/>
      <c r="J358" s="103"/>
      <c r="K358" s="103"/>
      <c r="L358" s="103"/>
      <c r="M358" s="103"/>
      <c r="N358" s="103"/>
    </row>
    <row r="359" spans="2:14">
      <c r="B359" s="102"/>
      <c r="C359" s="102"/>
      <c r="D359" s="102"/>
      <c r="E359" s="102"/>
      <c r="F359" s="102"/>
      <c r="G359" s="102"/>
      <c r="H359" s="103"/>
      <c r="I359" s="103"/>
      <c r="J359" s="103"/>
      <c r="K359" s="103"/>
      <c r="L359" s="103"/>
      <c r="M359" s="103"/>
      <c r="N359" s="103"/>
    </row>
    <row r="360" spans="2:14">
      <c r="B360" s="102"/>
      <c r="C360" s="102"/>
      <c r="D360" s="102"/>
      <c r="E360" s="102"/>
      <c r="F360" s="102"/>
      <c r="G360" s="102"/>
      <c r="H360" s="103"/>
      <c r="I360" s="103"/>
      <c r="J360" s="103"/>
      <c r="K360" s="103"/>
      <c r="L360" s="103"/>
      <c r="M360" s="103"/>
      <c r="N360" s="103"/>
    </row>
    <row r="361" spans="2:14">
      <c r="B361" s="102"/>
      <c r="C361" s="102"/>
      <c r="D361" s="102"/>
      <c r="E361" s="102"/>
      <c r="F361" s="102"/>
      <c r="G361" s="102"/>
      <c r="H361" s="103"/>
      <c r="I361" s="103"/>
      <c r="J361" s="103"/>
      <c r="K361" s="103"/>
      <c r="L361" s="103"/>
      <c r="M361" s="103"/>
      <c r="N361" s="103"/>
    </row>
    <row r="362" spans="2:14">
      <c r="B362" s="102"/>
      <c r="C362" s="102"/>
      <c r="D362" s="102"/>
      <c r="E362" s="102"/>
      <c r="F362" s="102"/>
      <c r="G362" s="102"/>
      <c r="H362" s="103"/>
      <c r="I362" s="103"/>
      <c r="J362" s="103"/>
      <c r="K362" s="103"/>
      <c r="L362" s="103"/>
      <c r="M362" s="103"/>
      <c r="N362" s="103"/>
    </row>
    <row r="363" spans="2:14">
      <c r="B363" s="102"/>
      <c r="C363" s="102"/>
      <c r="D363" s="102"/>
      <c r="E363" s="102"/>
      <c r="F363" s="102"/>
      <c r="G363" s="102"/>
      <c r="H363" s="103"/>
      <c r="I363" s="103"/>
      <c r="J363" s="103"/>
      <c r="K363" s="103"/>
      <c r="L363" s="103"/>
      <c r="M363" s="103"/>
      <c r="N363" s="103"/>
    </row>
    <row r="364" spans="2:14">
      <c r="B364" s="102"/>
      <c r="C364" s="102"/>
      <c r="D364" s="102"/>
      <c r="E364" s="102"/>
      <c r="F364" s="102"/>
      <c r="G364" s="102"/>
      <c r="H364" s="103"/>
      <c r="I364" s="103"/>
      <c r="J364" s="103"/>
      <c r="K364" s="103"/>
      <c r="L364" s="103"/>
      <c r="M364" s="103"/>
      <c r="N364" s="103"/>
    </row>
    <row r="365" spans="2:14">
      <c r="B365" s="102"/>
      <c r="C365" s="102"/>
      <c r="D365" s="102"/>
      <c r="E365" s="102"/>
      <c r="F365" s="102"/>
      <c r="G365" s="102"/>
      <c r="H365" s="103"/>
      <c r="I365" s="103"/>
      <c r="J365" s="103"/>
      <c r="K365" s="103"/>
      <c r="L365" s="103"/>
      <c r="M365" s="103"/>
      <c r="N365" s="103"/>
    </row>
    <row r="366" spans="2:14">
      <c r="B366" s="102"/>
      <c r="C366" s="102"/>
      <c r="D366" s="102"/>
      <c r="E366" s="102"/>
      <c r="F366" s="102"/>
      <c r="G366" s="102"/>
      <c r="H366" s="103"/>
      <c r="I366" s="103"/>
      <c r="J366" s="103"/>
      <c r="K366" s="103"/>
      <c r="L366" s="103"/>
      <c r="M366" s="103"/>
      <c r="N366" s="103"/>
    </row>
    <row r="367" spans="2:14">
      <c r="B367" s="102"/>
      <c r="C367" s="102"/>
      <c r="D367" s="102"/>
      <c r="E367" s="102"/>
      <c r="F367" s="102"/>
      <c r="G367" s="102"/>
      <c r="H367" s="103"/>
      <c r="I367" s="103"/>
      <c r="J367" s="103"/>
      <c r="K367" s="103"/>
      <c r="L367" s="103"/>
      <c r="M367" s="103"/>
      <c r="N367" s="103"/>
    </row>
    <row r="368" spans="2:14">
      <c r="B368" s="102"/>
      <c r="C368" s="102"/>
      <c r="D368" s="102"/>
      <c r="E368" s="102"/>
      <c r="F368" s="102"/>
      <c r="G368" s="102"/>
      <c r="H368" s="103"/>
      <c r="I368" s="103"/>
      <c r="J368" s="103"/>
      <c r="K368" s="103"/>
      <c r="L368" s="103"/>
      <c r="M368" s="103"/>
      <c r="N368" s="103"/>
    </row>
    <row r="369" spans="2:14">
      <c r="B369" s="102"/>
      <c r="C369" s="102"/>
      <c r="D369" s="102"/>
      <c r="E369" s="102"/>
      <c r="F369" s="102"/>
      <c r="G369" s="102"/>
      <c r="H369" s="103"/>
      <c r="I369" s="103"/>
      <c r="J369" s="103"/>
      <c r="K369" s="103"/>
      <c r="L369" s="103"/>
      <c r="M369" s="103"/>
      <c r="N369" s="103"/>
    </row>
    <row r="370" spans="2:14">
      <c r="B370" s="102"/>
      <c r="C370" s="102"/>
      <c r="D370" s="102"/>
      <c r="E370" s="102"/>
      <c r="F370" s="102"/>
      <c r="G370" s="102"/>
      <c r="H370" s="103"/>
      <c r="I370" s="103"/>
      <c r="J370" s="103"/>
      <c r="K370" s="103"/>
      <c r="L370" s="103"/>
      <c r="M370" s="103"/>
      <c r="N370" s="103"/>
    </row>
    <row r="371" spans="2:14">
      <c r="B371" s="102"/>
      <c r="C371" s="102"/>
      <c r="D371" s="102"/>
      <c r="E371" s="102"/>
      <c r="F371" s="102"/>
      <c r="G371" s="102"/>
      <c r="H371" s="103"/>
      <c r="I371" s="103"/>
      <c r="J371" s="103"/>
      <c r="K371" s="103"/>
      <c r="L371" s="103"/>
      <c r="M371" s="103"/>
      <c r="N371" s="103"/>
    </row>
    <row r="372" spans="2:14">
      <c r="B372" s="102"/>
      <c r="C372" s="102"/>
      <c r="D372" s="102"/>
      <c r="E372" s="102"/>
      <c r="F372" s="102"/>
      <c r="G372" s="102"/>
      <c r="H372" s="103"/>
      <c r="I372" s="103"/>
      <c r="J372" s="103"/>
      <c r="K372" s="103"/>
      <c r="L372" s="103"/>
      <c r="M372" s="103"/>
      <c r="N372" s="103"/>
    </row>
    <row r="373" spans="2:14">
      <c r="B373" s="102"/>
      <c r="C373" s="102"/>
      <c r="D373" s="102"/>
      <c r="E373" s="102"/>
      <c r="F373" s="102"/>
      <c r="G373" s="102"/>
      <c r="H373" s="103"/>
      <c r="I373" s="103"/>
      <c r="J373" s="103"/>
      <c r="K373" s="103"/>
      <c r="L373" s="103"/>
      <c r="M373" s="103"/>
      <c r="N373" s="103"/>
    </row>
    <row r="374" spans="2:14">
      <c r="B374" s="102"/>
      <c r="C374" s="102"/>
      <c r="D374" s="102"/>
      <c r="E374" s="102"/>
      <c r="F374" s="102"/>
      <c r="G374" s="102"/>
      <c r="H374" s="103"/>
      <c r="I374" s="103"/>
      <c r="J374" s="103"/>
      <c r="K374" s="103"/>
      <c r="L374" s="103"/>
      <c r="M374" s="103"/>
      <c r="N374" s="103"/>
    </row>
    <row r="375" spans="2:14">
      <c r="B375" s="102"/>
      <c r="C375" s="102"/>
      <c r="D375" s="102"/>
      <c r="E375" s="102"/>
      <c r="F375" s="102"/>
      <c r="G375" s="102"/>
      <c r="H375" s="103"/>
      <c r="I375" s="103"/>
      <c r="J375" s="103"/>
      <c r="K375" s="103"/>
      <c r="L375" s="103"/>
      <c r="M375" s="103"/>
      <c r="N375" s="103"/>
    </row>
    <row r="376" spans="2:14">
      <c r="B376" s="102"/>
      <c r="C376" s="102"/>
      <c r="D376" s="102"/>
      <c r="E376" s="102"/>
      <c r="F376" s="102"/>
      <c r="G376" s="102"/>
      <c r="H376" s="103"/>
      <c r="I376" s="103"/>
      <c r="J376" s="103"/>
      <c r="K376" s="103"/>
      <c r="L376" s="103"/>
      <c r="M376" s="103"/>
      <c r="N376" s="103"/>
    </row>
    <row r="377" spans="2:14">
      <c r="B377" s="102"/>
      <c r="C377" s="102"/>
      <c r="D377" s="102"/>
      <c r="E377" s="102"/>
      <c r="F377" s="102"/>
      <c r="G377" s="102"/>
      <c r="H377" s="103"/>
      <c r="I377" s="103"/>
      <c r="J377" s="103"/>
      <c r="K377" s="103"/>
      <c r="L377" s="103"/>
      <c r="M377" s="103"/>
      <c r="N377" s="103"/>
    </row>
    <row r="378" spans="2:14">
      <c r="B378" s="102"/>
      <c r="C378" s="102"/>
      <c r="D378" s="102"/>
      <c r="E378" s="102"/>
      <c r="F378" s="102"/>
      <c r="G378" s="102"/>
      <c r="H378" s="103"/>
      <c r="I378" s="103"/>
      <c r="J378" s="103"/>
      <c r="K378" s="103"/>
      <c r="L378" s="103"/>
      <c r="M378" s="103"/>
      <c r="N378" s="103"/>
    </row>
    <row r="379" spans="2:14">
      <c r="B379" s="102"/>
      <c r="C379" s="102"/>
      <c r="D379" s="102"/>
      <c r="E379" s="102"/>
      <c r="F379" s="102"/>
      <c r="G379" s="102"/>
      <c r="H379" s="103"/>
      <c r="I379" s="103"/>
      <c r="J379" s="103"/>
      <c r="K379" s="103"/>
      <c r="L379" s="103"/>
      <c r="M379" s="103"/>
      <c r="N379" s="103"/>
    </row>
    <row r="380" spans="2:14">
      <c r="B380" s="102"/>
      <c r="C380" s="102"/>
      <c r="D380" s="102"/>
      <c r="E380" s="102"/>
      <c r="F380" s="102"/>
      <c r="G380" s="102"/>
      <c r="H380" s="103"/>
      <c r="I380" s="103"/>
      <c r="J380" s="103"/>
      <c r="K380" s="103"/>
      <c r="L380" s="103"/>
      <c r="M380" s="103"/>
      <c r="N380" s="103"/>
    </row>
    <row r="381" spans="2:14">
      <c r="B381" s="102"/>
      <c r="C381" s="102"/>
      <c r="D381" s="102"/>
      <c r="E381" s="102"/>
      <c r="F381" s="102"/>
      <c r="G381" s="102"/>
      <c r="H381" s="103"/>
      <c r="I381" s="103"/>
      <c r="J381" s="103"/>
      <c r="K381" s="103"/>
      <c r="L381" s="103"/>
      <c r="M381" s="103"/>
      <c r="N381" s="103"/>
    </row>
    <row r="382" spans="2:14">
      <c r="B382" s="102"/>
      <c r="C382" s="102"/>
      <c r="D382" s="102"/>
      <c r="E382" s="102"/>
      <c r="F382" s="102"/>
      <c r="G382" s="102"/>
      <c r="H382" s="103"/>
      <c r="I382" s="103"/>
      <c r="J382" s="103"/>
      <c r="K382" s="103"/>
      <c r="L382" s="103"/>
      <c r="M382" s="103"/>
      <c r="N382" s="103"/>
    </row>
    <row r="383" spans="2:14">
      <c r="B383" s="102"/>
      <c r="C383" s="102"/>
      <c r="D383" s="102"/>
      <c r="E383" s="102"/>
      <c r="F383" s="102"/>
      <c r="G383" s="102"/>
      <c r="H383" s="103"/>
      <c r="I383" s="103"/>
      <c r="J383" s="103"/>
      <c r="K383" s="103"/>
      <c r="L383" s="103"/>
      <c r="M383" s="103"/>
      <c r="N383" s="103"/>
    </row>
    <row r="384" spans="2:14">
      <c r="B384" s="102"/>
      <c r="C384" s="102"/>
      <c r="D384" s="102"/>
      <c r="E384" s="102"/>
      <c r="F384" s="102"/>
      <c r="G384" s="102"/>
      <c r="H384" s="103"/>
      <c r="I384" s="103"/>
      <c r="J384" s="103"/>
      <c r="K384" s="103"/>
      <c r="L384" s="103"/>
      <c r="M384" s="103"/>
      <c r="N384" s="103"/>
    </row>
    <row r="385" spans="2:14">
      <c r="B385" s="102"/>
      <c r="C385" s="102"/>
      <c r="D385" s="102"/>
      <c r="E385" s="102"/>
      <c r="F385" s="102"/>
      <c r="G385" s="102"/>
      <c r="H385" s="103"/>
      <c r="I385" s="103"/>
      <c r="J385" s="103"/>
      <c r="K385" s="103"/>
      <c r="L385" s="103"/>
      <c r="M385" s="103"/>
      <c r="N385" s="103"/>
    </row>
    <row r="386" spans="2:14">
      <c r="B386" s="102"/>
      <c r="C386" s="102"/>
      <c r="D386" s="102"/>
      <c r="E386" s="102"/>
      <c r="F386" s="102"/>
      <c r="G386" s="102"/>
      <c r="H386" s="103"/>
      <c r="I386" s="103"/>
      <c r="J386" s="103"/>
      <c r="K386" s="103"/>
      <c r="L386" s="103"/>
      <c r="M386" s="103"/>
      <c r="N386" s="103"/>
    </row>
    <row r="387" spans="2:14">
      <c r="B387" s="102"/>
      <c r="C387" s="102"/>
      <c r="D387" s="102"/>
      <c r="E387" s="102"/>
      <c r="F387" s="102"/>
      <c r="G387" s="102"/>
      <c r="H387" s="103"/>
      <c r="I387" s="103"/>
      <c r="J387" s="103"/>
      <c r="K387" s="103"/>
      <c r="L387" s="103"/>
      <c r="M387" s="103"/>
      <c r="N387" s="103"/>
    </row>
    <row r="388" spans="2:14">
      <c r="B388" s="102"/>
      <c r="C388" s="102"/>
      <c r="D388" s="102"/>
      <c r="E388" s="102"/>
      <c r="F388" s="102"/>
      <c r="G388" s="102"/>
      <c r="H388" s="103"/>
      <c r="I388" s="103"/>
      <c r="J388" s="103"/>
      <c r="K388" s="103"/>
      <c r="L388" s="103"/>
      <c r="M388" s="103"/>
      <c r="N388" s="103"/>
    </row>
    <row r="389" spans="2:14">
      <c r="B389" s="102"/>
      <c r="C389" s="102"/>
      <c r="D389" s="102"/>
      <c r="E389" s="102"/>
      <c r="F389" s="102"/>
      <c r="G389" s="102"/>
      <c r="H389" s="103"/>
      <c r="I389" s="103"/>
      <c r="J389" s="103"/>
      <c r="K389" s="103"/>
      <c r="L389" s="103"/>
      <c r="M389" s="103"/>
      <c r="N389" s="103"/>
    </row>
    <row r="390" spans="2:14">
      <c r="B390" s="102"/>
      <c r="C390" s="102"/>
      <c r="D390" s="102"/>
      <c r="E390" s="102"/>
      <c r="F390" s="102"/>
      <c r="G390" s="102"/>
      <c r="H390" s="103"/>
      <c r="I390" s="103"/>
      <c r="J390" s="103"/>
      <c r="K390" s="103"/>
      <c r="L390" s="103"/>
      <c r="M390" s="103"/>
      <c r="N390" s="103"/>
    </row>
    <row r="391" spans="2:14">
      <c r="B391" s="102"/>
      <c r="C391" s="102"/>
      <c r="D391" s="102"/>
      <c r="E391" s="102"/>
      <c r="F391" s="102"/>
      <c r="G391" s="102"/>
      <c r="H391" s="103"/>
      <c r="I391" s="103"/>
      <c r="J391" s="103"/>
      <c r="K391" s="103"/>
      <c r="L391" s="103"/>
      <c r="M391" s="103"/>
      <c r="N391" s="103"/>
    </row>
    <row r="392" spans="2:14">
      <c r="B392" s="102"/>
      <c r="C392" s="102"/>
      <c r="D392" s="102"/>
      <c r="E392" s="102"/>
      <c r="F392" s="102"/>
      <c r="G392" s="102"/>
      <c r="H392" s="103"/>
      <c r="I392" s="103"/>
      <c r="J392" s="103"/>
      <c r="K392" s="103"/>
      <c r="L392" s="103"/>
      <c r="M392" s="103"/>
      <c r="N392" s="103"/>
    </row>
    <row r="393" spans="2:14">
      <c r="B393" s="102"/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</row>
    <row r="394" spans="2:14">
      <c r="B394" s="102"/>
      <c r="C394" s="102"/>
      <c r="D394" s="102"/>
      <c r="E394" s="102"/>
      <c r="F394" s="102"/>
      <c r="G394" s="102"/>
      <c r="H394" s="103"/>
      <c r="I394" s="103"/>
      <c r="J394" s="103"/>
      <c r="K394" s="103"/>
      <c r="L394" s="103"/>
      <c r="M394" s="103"/>
      <c r="N394" s="103"/>
    </row>
    <row r="395" spans="2:14">
      <c r="B395" s="102"/>
      <c r="C395" s="102"/>
      <c r="D395" s="102"/>
      <c r="E395" s="102"/>
      <c r="F395" s="102"/>
      <c r="G395" s="102"/>
      <c r="H395" s="103"/>
      <c r="I395" s="103"/>
      <c r="J395" s="103"/>
      <c r="K395" s="103"/>
      <c r="L395" s="103"/>
      <c r="M395" s="103"/>
      <c r="N395" s="103"/>
    </row>
    <row r="396" spans="2:14">
      <c r="B396" s="102"/>
      <c r="C396" s="102"/>
      <c r="D396" s="102"/>
      <c r="E396" s="102"/>
      <c r="F396" s="102"/>
      <c r="G396" s="102"/>
      <c r="H396" s="103"/>
      <c r="I396" s="103"/>
      <c r="J396" s="103"/>
      <c r="K396" s="103"/>
      <c r="L396" s="103"/>
      <c r="M396" s="103"/>
      <c r="N396" s="103"/>
    </row>
    <row r="397" spans="2:14">
      <c r="B397" s="102"/>
      <c r="C397" s="102"/>
      <c r="D397" s="102"/>
      <c r="E397" s="102"/>
      <c r="F397" s="102"/>
      <c r="G397" s="102"/>
      <c r="H397" s="103"/>
      <c r="I397" s="103"/>
      <c r="J397" s="103"/>
      <c r="K397" s="103"/>
      <c r="L397" s="103"/>
      <c r="M397" s="103"/>
      <c r="N397" s="103"/>
    </row>
    <row r="398" spans="2:14">
      <c r="B398" s="102"/>
      <c r="C398" s="102"/>
      <c r="D398" s="102"/>
      <c r="E398" s="102"/>
      <c r="F398" s="102"/>
      <c r="G398" s="102"/>
      <c r="H398" s="103"/>
      <c r="I398" s="103"/>
      <c r="J398" s="103"/>
      <c r="K398" s="103"/>
      <c r="L398" s="103"/>
      <c r="M398" s="103"/>
      <c r="N398" s="103"/>
    </row>
    <row r="399" spans="2:14">
      <c r="B399" s="102"/>
      <c r="C399" s="102"/>
      <c r="D399" s="102"/>
      <c r="E399" s="102"/>
      <c r="F399" s="102"/>
      <c r="G399" s="102"/>
      <c r="H399" s="103"/>
      <c r="I399" s="103"/>
      <c r="J399" s="103"/>
      <c r="K399" s="103"/>
      <c r="L399" s="103"/>
      <c r="M399" s="103"/>
      <c r="N399" s="103"/>
    </row>
    <row r="400" spans="2:14">
      <c r="B400" s="102"/>
      <c r="C400" s="102"/>
      <c r="D400" s="102"/>
      <c r="E400" s="102"/>
      <c r="F400" s="102"/>
      <c r="G400" s="102"/>
      <c r="H400" s="103"/>
      <c r="I400" s="103"/>
      <c r="J400" s="103"/>
      <c r="K400" s="103"/>
      <c r="L400" s="103"/>
      <c r="M400" s="103"/>
      <c r="N400" s="103"/>
    </row>
    <row r="401" spans="2:14">
      <c r="B401" s="102"/>
      <c r="C401" s="102"/>
      <c r="D401" s="102"/>
      <c r="E401" s="102"/>
      <c r="F401" s="102"/>
      <c r="G401" s="102"/>
      <c r="H401" s="103"/>
      <c r="I401" s="103"/>
      <c r="J401" s="103"/>
      <c r="K401" s="103"/>
      <c r="L401" s="103"/>
      <c r="M401" s="103"/>
      <c r="N401" s="103"/>
    </row>
    <row r="402" spans="2:14">
      <c r="B402" s="102"/>
      <c r="C402" s="102"/>
      <c r="D402" s="102"/>
      <c r="E402" s="102"/>
      <c r="F402" s="102"/>
      <c r="G402" s="102"/>
      <c r="H402" s="103"/>
      <c r="I402" s="103"/>
      <c r="J402" s="103"/>
      <c r="K402" s="103"/>
      <c r="L402" s="103"/>
      <c r="M402" s="103"/>
      <c r="N402" s="103"/>
    </row>
    <row r="403" spans="2:14">
      <c r="B403" s="102"/>
      <c r="C403" s="102"/>
      <c r="D403" s="102"/>
      <c r="E403" s="102"/>
      <c r="F403" s="102"/>
      <c r="G403" s="102"/>
      <c r="H403" s="103"/>
      <c r="I403" s="103"/>
      <c r="J403" s="103"/>
      <c r="K403" s="103"/>
      <c r="L403" s="103"/>
      <c r="M403" s="103"/>
      <c r="N403" s="103"/>
    </row>
    <row r="404" spans="2:14">
      <c r="B404" s="102"/>
      <c r="C404" s="102"/>
      <c r="D404" s="102"/>
      <c r="E404" s="102"/>
      <c r="F404" s="102"/>
      <c r="G404" s="102"/>
      <c r="H404" s="103"/>
      <c r="I404" s="103"/>
      <c r="J404" s="103"/>
      <c r="K404" s="103"/>
      <c r="L404" s="103"/>
      <c r="M404" s="103"/>
      <c r="N404" s="103"/>
    </row>
    <row r="405" spans="2:14">
      <c r="B405" s="102"/>
      <c r="C405" s="102"/>
      <c r="D405" s="102"/>
      <c r="E405" s="102"/>
      <c r="F405" s="102"/>
      <c r="G405" s="102"/>
      <c r="H405" s="103"/>
      <c r="I405" s="103"/>
      <c r="J405" s="103"/>
      <c r="K405" s="103"/>
      <c r="L405" s="103"/>
      <c r="M405" s="103"/>
      <c r="N405" s="103"/>
    </row>
    <row r="406" spans="2:14">
      <c r="B406" s="102"/>
      <c r="C406" s="102"/>
      <c r="D406" s="102"/>
      <c r="E406" s="102"/>
      <c r="F406" s="102"/>
      <c r="G406" s="102"/>
      <c r="H406" s="103"/>
      <c r="I406" s="103"/>
      <c r="J406" s="103"/>
      <c r="K406" s="103"/>
      <c r="L406" s="103"/>
      <c r="M406" s="103"/>
      <c r="N406" s="103"/>
    </row>
    <row r="407" spans="2:14">
      <c r="B407" s="102"/>
      <c r="C407" s="102"/>
      <c r="D407" s="102"/>
      <c r="E407" s="102"/>
      <c r="F407" s="102"/>
      <c r="G407" s="102"/>
      <c r="H407" s="103"/>
      <c r="I407" s="103"/>
      <c r="J407" s="103"/>
      <c r="K407" s="103"/>
      <c r="L407" s="103"/>
      <c r="M407" s="103"/>
      <c r="N407" s="103"/>
    </row>
    <row r="408" spans="2:14">
      <c r="B408" s="102"/>
      <c r="C408" s="102"/>
      <c r="D408" s="102"/>
      <c r="E408" s="102"/>
      <c r="F408" s="102"/>
      <c r="G408" s="102"/>
      <c r="H408" s="103"/>
      <c r="I408" s="103"/>
      <c r="J408" s="103"/>
      <c r="K408" s="103"/>
      <c r="L408" s="103"/>
      <c r="M408" s="103"/>
      <c r="N408" s="103"/>
    </row>
    <row r="409" spans="2:14">
      <c r="B409" s="102"/>
      <c r="C409" s="102"/>
      <c r="D409" s="102"/>
      <c r="E409" s="102"/>
      <c r="F409" s="102"/>
      <c r="G409" s="102"/>
      <c r="H409" s="103"/>
      <c r="I409" s="103"/>
      <c r="J409" s="103"/>
      <c r="K409" s="103"/>
      <c r="L409" s="103"/>
      <c r="M409" s="103"/>
      <c r="N409" s="103"/>
    </row>
    <row r="410" spans="2:14">
      <c r="B410" s="102"/>
      <c r="C410" s="102"/>
      <c r="D410" s="102"/>
      <c r="E410" s="102"/>
      <c r="F410" s="102"/>
      <c r="G410" s="102"/>
      <c r="H410" s="103"/>
      <c r="I410" s="103"/>
      <c r="J410" s="103"/>
      <c r="K410" s="103"/>
      <c r="L410" s="103"/>
      <c r="M410" s="103"/>
      <c r="N410" s="103"/>
    </row>
    <row r="411" spans="2:14">
      <c r="B411" s="102"/>
      <c r="C411" s="102"/>
      <c r="D411" s="102"/>
      <c r="E411" s="102"/>
      <c r="F411" s="102"/>
      <c r="G411" s="102"/>
      <c r="H411" s="103"/>
      <c r="I411" s="103"/>
      <c r="J411" s="103"/>
      <c r="K411" s="103"/>
      <c r="L411" s="103"/>
      <c r="M411" s="103"/>
      <c r="N411" s="103"/>
    </row>
    <row r="412" spans="2:14">
      <c r="B412" s="102"/>
      <c r="C412" s="102"/>
      <c r="D412" s="102"/>
      <c r="E412" s="102"/>
      <c r="F412" s="102"/>
      <c r="G412" s="102"/>
      <c r="H412" s="103"/>
      <c r="I412" s="103"/>
      <c r="J412" s="103"/>
      <c r="K412" s="103"/>
      <c r="L412" s="103"/>
      <c r="M412" s="103"/>
      <c r="N412" s="103"/>
    </row>
    <row r="413" spans="2:14">
      <c r="B413" s="102"/>
      <c r="C413" s="102"/>
      <c r="D413" s="102"/>
      <c r="E413" s="102"/>
      <c r="F413" s="102"/>
      <c r="G413" s="102"/>
      <c r="H413" s="103"/>
      <c r="I413" s="103"/>
      <c r="J413" s="103"/>
      <c r="K413" s="103"/>
      <c r="L413" s="103"/>
      <c r="M413" s="103"/>
      <c r="N413" s="103"/>
    </row>
    <row r="414" spans="2:14">
      <c r="B414" s="102"/>
      <c r="C414" s="102"/>
      <c r="D414" s="102"/>
      <c r="E414" s="102"/>
      <c r="F414" s="102"/>
      <c r="G414" s="102"/>
      <c r="H414" s="103"/>
      <c r="I414" s="103"/>
      <c r="J414" s="103"/>
      <c r="K414" s="103"/>
      <c r="L414" s="103"/>
      <c r="M414" s="103"/>
      <c r="N414" s="103"/>
    </row>
    <row r="415" spans="2:14">
      <c r="B415" s="102"/>
      <c r="C415" s="102"/>
      <c r="D415" s="102"/>
      <c r="E415" s="102"/>
      <c r="F415" s="102"/>
      <c r="G415" s="102"/>
      <c r="H415" s="103"/>
      <c r="I415" s="103"/>
      <c r="J415" s="103"/>
      <c r="K415" s="103"/>
      <c r="L415" s="103"/>
      <c r="M415" s="103"/>
      <c r="N415" s="103"/>
    </row>
    <row r="416" spans="2:14">
      <c r="B416" s="102"/>
      <c r="C416" s="102"/>
      <c r="D416" s="102"/>
      <c r="E416" s="102"/>
      <c r="F416" s="102"/>
      <c r="G416" s="102"/>
      <c r="H416" s="103"/>
      <c r="I416" s="103"/>
      <c r="J416" s="103"/>
      <c r="K416" s="103"/>
      <c r="L416" s="103"/>
      <c r="M416" s="103"/>
      <c r="N416" s="103"/>
    </row>
    <row r="417" spans="2:14">
      <c r="B417" s="102"/>
      <c r="C417" s="102"/>
      <c r="D417" s="102"/>
      <c r="E417" s="102"/>
      <c r="F417" s="102"/>
      <c r="G417" s="102"/>
      <c r="H417" s="103"/>
      <c r="I417" s="103"/>
      <c r="J417" s="103"/>
      <c r="K417" s="103"/>
      <c r="L417" s="103"/>
      <c r="M417" s="103"/>
      <c r="N417" s="103"/>
    </row>
    <row r="418" spans="2:14">
      <c r="B418" s="102"/>
      <c r="C418" s="102"/>
      <c r="D418" s="102"/>
      <c r="E418" s="102"/>
      <c r="F418" s="102"/>
      <c r="G418" s="102"/>
      <c r="H418" s="103"/>
      <c r="I418" s="103"/>
      <c r="J418" s="103"/>
      <c r="K418" s="103"/>
      <c r="L418" s="103"/>
      <c r="M418" s="103"/>
      <c r="N418" s="103"/>
    </row>
    <row r="419" spans="2:14">
      <c r="B419" s="102"/>
      <c r="C419" s="102"/>
      <c r="D419" s="102"/>
      <c r="E419" s="102"/>
      <c r="F419" s="102"/>
      <c r="G419" s="102"/>
      <c r="H419" s="103"/>
      <c r="I419" s="103"/>
      <c r="J419" s="103"/>
      <c r="K419" s="103"/>
      <c r="L419" s="103"/>
      <c r="M419" s="103"/>
      <c r="N419" s="103"/>
    </row>
    <row r="420" spans="2:14">
      <c r="B420" s="102"/>
      <c r="C420" s="102"/>
      <c r="D420" s="102"/>
      <c r="E420" s="102"/>
      <c r="F420" s="102"/>
      <c r="G420" s="102"/>
      <c r="H420" s="103"/>
      <c r="I420" s="103"/>
      <c r="J420" s="103"/>
      <c r="K420" s="103"/>
      <c r="L420" s="103"/>
      <c r="M420" s="103"/>
      <c r="N420" s="103"/>
    </row>
    <row r="421" spans="2:14">
      <c r="B421" s="102"/>
      <c r="C421" s="102"/>
      <c r="D421" s="102"/>
      <c r="E421" s="102"/>
      <c r="F421" s="102"/>
      <c r="G421" s="102"/>
      <c r="H421" s="103"/>
      <c r="I421" s="103"/>
      <c r="J421" s="103"/>
      <c r="K421" s="103"/>
      <c r="L421" s="103"/>
      <c r="M421" s="103"/>
      <c r="N421" s="103"/>
    </row>
    <row r="422" spans="2:14">
      <c r="B422" s="102"/>
      <c r="C422" s="102"/>
      <c r="D422" s="102"/>
      <c r="E422" s="102"/>
      <c r="F422" s="102"/>
      <c r="G422" s="102"/>
      <c r="H422" s="103"/>
      <c r="I422" s="103"/>
      <c r="J422" s="103"/>
      <c r="K422" s="103"/>
      <c r="L422" s="103"/>
      <c r="M422" s="103"/>
      <c r="N422" s="103"/>
    </row>
    <row r="423" spans="2:14">
      <c r="B423" s="102"/>
      <c r="C423" s="102"/>
      <c r="D423" s="102"/>
      <c r="E423" s="102"/>
      <c r="F423" s="102"/>
      <c r="G423" s="102"/>
      <c r="H423" s="103"/>
      <c r="I423" s="103"/>
      <c r="J423" s="103"/>
      <c r="K423" s="103"/>
      <c r="L423" s="103"/>
      <c r="M423" s="103"/>
      <c r="N423" s="103"/>
    </row>
    <row r="424" spans="2:14">
      <c r="B424" s="102"/>
      <c r="C424" s="102"/>
      <c r="D424" s="102"/>
      <c r="E424" s="102"/>
      <c r="F424" s="102"/>
      <c r="G424" s="102"/>
      <c r="H424" s="103"/>
      <c r="I424" s="103"/>
      <c r="J424" s="103"/>
      <c r="K424" s="103"/>
      <c r="L424" s="103"/>
      <c r="M424" s="103"/>
      <c r="N424" s="103"/>
    </row>
    <row r="425" spans="2:14">
      <c r="B425" s="102"/>
      <c r="C425" s="102"/>
      <c r="D425" s="102"/>
      <c r="E425" s="102"/>
      <c r="F425" s="102"/>
      <c r="G425" s="102"/>
      <c r="H425" s="103"/>
      <c r="I425" s="103"/>
      <c r="J425" s="103"/>
      <c r="K425" s="103"/>
      <c r="L425" s="103"/>
      <c r="M425" s="103"/>
      <c r="N425" s="103"/>
    </row>
    <row r="426" spans="2:14">
      <c r="B426" s="102"/>
      <c r="C426" s="102"/>
      <c r="D426" s="102"/>
      <c r="E426" s="102"/>
      <c r="F426" s="102"/>
      <c r="G426" s="102"/>
      <c r="H426" s="103"/>
      <c r="I426" s="103"/>
      <c r="J426" s="103"/>
      <c r="K426" s="103"/>
      <c r="L426" s="103"/>
      <c r="M426" s="103"/>
      <c r="N426" s="103"/>
    </row>
    <row r="427" spans="2:14">
      <c r="B427" s="102"/>
      <c r="C427" s="102"/>
      <c r="D427" s="102"/>
      <c r="E427" s="102"/>
      <c r="F427" s="102"/>
      <c r="G427" s="102"/>
      <c r="H427" s="103"/>
      <c r="I427" s="103"/>
      <c r="J427" s="103"/>
      <c r="K427" s="103"/>
      <c r="L427" s="103"/>
      <c r="M427" s="103"/>
      <c r="N427" s="103"/>
    </row>
    <row r="428" spans="2:14">
      <c r="B428" s="102"/>
      <c r="C428" s="102"/>
      <c r="D428" s="102"/>
      <c r="E428" s="102"/>
      <c r="F428" s="102"/>
      <c r="G428" s="102"/>
      <c r="H428" s="103"/>
      <c r="I428" s="103"/>
      <c r="J428" s="103"/>
      <c r="K428" s="103"/>
      <c r="L428" s="103"/>
      <c r="M428" s="103"/>
      <c r="N428" s="103"/>
    </row>
    <row r="429" spans="2:14">
      <c r="B429" s="102"/>
      <c r="C429" s="102"/>
      <c r="D429" s="102"/>
      <c r="E429" s="102"/>
      <c r="F429" s="102"/>
      <c r="G429" s="102"/>
      <c r="H429" s="103"/>
      <c r="I429" s="103"/>
      <c r="J429" s="103"/>
      <c r="K429" s="103"/>
      <c r="L429" s="103"/>
      <c r="M429" s="103"/>
      <c r="N429" s="103"/>
    </row>
    <row r="430" spans="2:14">
      <c r="B430" s="102"/>
      <c r="C430" s="102"/>
      <c r="D430" s="102"/>
      <c r="E430" s="102"/>
      <c r="F430" s="102"/>
      <c r="G430" s="102"/>
      <c r="H430" s="103"/>
      <c r="I430" s="103"/>
      <c r="J430" s="103"/>
      <c r="K430" s="103"/>
      <c r="L430" s="103"/>
      <c r="M430" s="103"/>
      <c r="N430" s="103"/>
    </row>
    <row r="431" spans="2:14">
      <c r="B431" s="102"/>
      <c r="C431" s="102"/>
      <c r="D431" s="102"/>
      <c r="E431" s="102"/>
      <c r="F431" s="102"/>
      <c r="G431" s="102"/>
      <c r="H431" s="103"/>
      <c r="I431" s="103"/>
      <c r="J431" s="103"/>
      <c r="K431" s="103"/>
      <c r="L431" s="103"/>
      <c r="M431" s="103"/>
      <c r="N431" s="103"/>
    </row>
    <row r="432" spans="2:14">
      <c r="B432" s="102"/>
      <c r="C432" s="102"/>
      <c r="D432" s="102"/>
      <c r="E432" s="102"/>
      <c r="F432" s="102"/>
      <c r="G432" s="102"/>
      <c r="H432" s="103"/>
      <c r="I432" s="103"/>
      <c r="J432" s="103"/>
      <c r="K432" s="103"/>
      <c r="L432" s="103"/>
      <c r="M432" s="103"/>
      <c r="N432" s="103"/>
    </row>
    <row r="433" spans="2:14">
      <c r="B433" s="102"/>
      <c r="C433" s="102"/>
      <c r="D433" s="102"/>
      <c r="E433" s="102"/>
      <c r="F433" s="102"/>
      <c r="G433" s="102"/>
      <c r="H433" s="103"/>
      <c r="I433" s="103"/>
      <c r="J433" s="103"/>
      <c r="K433" s="103"/>
      <c r="L433" s="103"/>
      <c r="M433" s="103"/>
      <c r="N433" s="103"/>
    </row>
    <row r="434" spans="2:14">
      <c r="B434" s="102"/>
      <c r="C434" s="102"/>
      <c r="D434" s="102"/>
      <c r="E434" s="102"/>
      <c r="F434" s="102"/>
      <c r="G434" s="102"/>
      <c r="H434" s="103"/>
      <c r="I434" s="103"/>
      <c r="J434" s="103"/>
      <c r="K434" s="103"/>
      <c r="L434" s="103"/>
      <c r="M434" s="103"/>
      <c r="N434" s="103"/>
    </row>
    <row r="435" spans="2:14">
      <c r="B435" s="102"/>
      <c r="C435" s="102"/>
      <c r="D435" s="102"/>
      <c r="E435" s="102"/>
      <c r="F435" s="102"/>
      <c r="G435" s="102"/>
      <c r="H435" s="103"/>
      <c r="I435" s="103"/>
      <c r="J435" s="103"/>
      <c r="K435" s="103"/>
      <c r="L435" s="103"/>
      <c r="M435" s="103"/>
      <c r="N435" s="103"/>
    </row>
    <row r="436" spans="2:14">
      <c r="B436" s="102"/>
      <c r="C436" s="102"/>
      <c r="D436" s="102"/>
      <c r="E436" s="102"/>
      <c r="F436" s="102"/>
      <c r="G436" s="102"/>
      <c r="H436" s="103"/>
      <c r="I436" s="103"/>
      <c r="J436" s="103"/>
      <c r="K436" s="103"/>
      <c r="L436" s="103"/>
      <c r="M436" s="103"/>
      <c r="N436" s="103"/>
    </row>
    <row r="437" spans="2:14">
      <c r="B437" s="102"/>
      <c r="C437" s="102"/>
      <c r="D437" s="102"/>
      <c r="E437" s="102"/>
      <c r="F437" s="102"/>
      <c r="G437" s="102"/>
      <c r="H437" s="103"/>
      <c r="I437" s="103"/>
      <c r="J437" s="103"/>
      <c r="K437" s="103"/>
      <c r="L437" s="103"/>
      <c r="M437" s="103"/>
      <c r="N437" s="103"/>
    </row>
    <row r="438" spans="2:14">
      <c r="B438" s="102"/>
      <c r="C438" s="102"/>
      <c r="D438" s="102"/>
      <c r="E438" s="102"/>
      <c r="F438" s="102"/>
      <c r="G438" s="102"/>
      <c r="H438" s="103"/>
      <c r="I438" s="103"/>
      <c r="J438" s="103"/>
      <c r="K438" s="103"/>
      <c r="L438" s="103"/>
      <c r="M438" s="103"/>
      <c r="N438" s="103"/>
    </row>
    <row r="439" spans="2:14">
      <c r="B439" s="102"/>
      <c r="C439" s="102"/>
      <c r="D439" s="102"/>
      <c r="E439" s="102"/>
      <c r="F439" s="102"/>
      <c r="G439" s="102"/>
      <c r="H439" s="103"/>
      <c r="I439" s="103"/>
      <c r="J439" s="103"/>
      <c r="K439" s="103"/>
      <c r="L439" s="103"/>
      <c r="M439" s="103"/>
      <c r="N439" s="103"/>
    </row>
    <row r="440" spans="2:14">
      <c r="B440" s="102"/>
      <c r="C440" s="102"/>
      <c r="D440" s="102"/>
      <c r="E440" s="102"/>
      <c r="F440" s="102"/>
      <c r="G440" s="102"/>
      <c r="H440" s="103"/>
      <c r="I440" s="103"/>
      <c r="J440" s="103"/>
      <c r="K440" s="103"/>
      <c r="L440" s="103"/>
      <c r="M440" s="103"/>
      <c r="N440" s="103"/>
    </row>
    <row r="441" spans="2:14">
      <c r="B441" s="102"/>
      <c r="C441" s="102"/>
      <c r="D441" s="102"/>
      <c r="E441" s="102"/>
      <c r="F441" s="102"/>
      <c r="G441" s="102"/>
      <c r="H441" s="103"/>
      <c r="I441" s="103"/>
      <c r="J441" s="103"/>
      <c r="K441" s="103"/>
      <c r="L441" s="103"/>
      <c r="M441" s="103"/>
      <c r="N441" s="103"/>
    </row>
    <row r="442" spans="2:14">
      <c r="B442" s="102"/>
      <c r="C442" s="102"/>
      <c r="D442" s="102"/>
      <c r="E442" s="102"/>
      <c r="F442" s="102"/>
      <c r="G442" s="102"/>
      <c r="H442" s="103"/>
      <c r="I442" s="103"/>
      <c r="J442" s="103"/>
      <c r="K442" s="103"/>
      <c r="L442" s="103"/>
      <c r="M442" s="103"/>
      <c r="N442" s="103"/>
    </row>
    <row r="443" spans="2:14">
      <c r="B443" s="102"/>
      <c r="C443" s="102"/>
      <c r="D443" s="102"/>
      <c r="E443" s="102"/>
      <c r="F443" s="102"/>
      <c r="G443" s="102"/>
      <c r="H443" s="103"/>
      <c r="I443" s="103"/>
      <c r="J443" s="103"/>
      <c r="K443" s="103"/>
      <c r="L443" s="103"/>
      <c r="M443" s="103"/>
      <c r="N443" s="103"/>
    </row>
    <row r="444" spans="2:14">
      <c r="B444" s="102"/>
      <c r="C444" s="102"/>
      <c r="D444" s="102"/>
      <c r="E444" s="102"/>
      <c r="F444" s="102"/>
      <c r="G444" s="102"/>
      <c r="H444" s="103"/>
      <c r="I444" s="103"/>
      <c r="J444" s="103"/>
      <c r="K444" s="103"/>
      <c r="L444" s="103"/>
      <c r="M444" s="103"/>
      <c r="N444" s="103"/>
    </row>
    <row r="445" spans="2:14">
      <c r="B445" s="102"/>
      <c r="C445" s="102"/>
      <c r="D445" s="102"/>
      <c r="E445" s="102"/>
      <c r="F445" s="102"/>
      <c r="G445" s="102"/>
      <c r="H445" s="103"/>
      <c r="I445" s="103"/>
      <c r="J445" s="103"/>
      <c r="K445" s="103"/>
      <c r="L445" s="103"/>
      <c r="M445" s="103"/>
      <c r="N445" s="103"/>
    </row>
    <row r="446" spans="2:14">
      <c r="B446" s="102"/>
      <c r="C446" s="102"/>
      <c r="D446" s="102"/>
      <c r="E446" s="102"/>
      <c r="F446" s="102"/>
      <c r="G446" s="102"/>
      <c r="H446" s="103"/>
      <c r="I446" s="103"/>
      <c r="J446" s="103"/>
      <c r="K446" s="103"/>
      <c r="L446" s="103"/>
      <c r="M446" s="103"/>
      <c r="N446" s="103"/>
    </row>
    <row r="447" spans="2:14">
      <c r="B447" s="102"/>
      <c r="C447" s="102"/>
      <c r="D447" s="102"/>
      <c r="E447" s="102"/>
      <c r="F447" s="102"/>
      <c r="G447" s="102"/>
      <c r="H447" s="103"/>
      <c r="I447" s="103"/>
      <c r="J447" s="103"/>
      <c r="K447" s="103"/>
      <c r="L447" s="103"/>
      <c r="M447" s="103"/>
      <c r="N447" s="103"/>
    </row>
    <row r="448" spans="2:14">
      <c r="B448" s="102"/>
      <c r="C448" s="102"/>
      <c r="D448" s="102"/>
      <c r="E448" s="102"/>
      <c r="F448" s="102"/>
      <c r="G448" s="102"/>
      <c r="H448" s="103"/>
      <c r="I448" s="103"/>
      <c r="J448" s="103"/>
      <c r="K448" s="103"/>
      <c r="L448" s="103"/>
      <c r="M448" s="103"/>
      <c r="N448" s="103"/>
    </row>
    <row r="449" spans="2:14">
      <c r="B449" s="102"/>
      <c r="C449" s="102"/>
      <c r="D449" s="102"/>
      <c r="E449" s="102"/>
      <c r="F449" s="102"/>
      <c r="G449" s="102"/>
      <c r="H449" s="103"/>
      <c r="I449" s="103"/>
      <c r="J449" s="103"/>
      <c r="K449" s="103"/>
      <c r="L449" s="103"/>
      <c r="M449" s="103"/>
      <c r="N449" s="103"/>
    </row>
    <row r="450" spans="2:14">
      <c r="B450" s="102"/>
      <c r="C450" s="102"/>
      <c r="D450" s="102"/>
      <c r="E450" s="102"/>
      <c r="F450" s="102"/>
      <c r="G450" s="102"/>
      <c r="H450" s="103"/>
      <c r="I450" s="103"/>
      <c r="J450" s="103"/>
      <c r="K450" s="103"/>
      <c r="L450" s="103"/>
      <c r="M450" s="103"/>
      <c r="N450" s="103"/>
    </row>
    <row r="451" spans="2:14">
      <c r="B451" s="102"/>
      <c r="C451" s="102"/>
      <c r="D451" s="102"/>
      <c r="E451" s="102"/>
      <c r="F451" s="102"/>
      <c r="G451" s="102"/>
      <c r="H451" s="103"/>
      <c r="I451" s="103"/>
      <c r="J451" s="103"/>
      <c r="K451" s="103"/>
      <c r="L451" s="103"/>
      <c r="M451" s="103"/>
      <c r="N451" s="103"/>
    </row>
    <row r="452" spans="2:14">
      <c r="B452" s="102"/>
      <c r="C452" s="102"/>
      <c r="D452" s="102"/>
      <c r="E452" s="102"/>
      <c r="F452" s="102"/>
      <c r="G452" s="102"/>
      <c r="H452" s="103"/>
      <c r="I452" s="103"/>
      <c r="J452" s="103"/>
      <c r="K452" s="103"/>
      <c r="L452" s="103"/>
      <c r="M452" s="103"/>
      <c r="N452" s="103"/>
    </row>
    <row r="453" spans="2:14">
      <c r="B453" s="102"/>
      <c r="C453" s="102"/>
      <c r="D453" s="102"/>
      <c r="E453" s="102"/>
      <c r="F453" s="102"/>
      <c r="G453" s="102"/>
      <c r="H453" s="103"/>
      <c r="I453" s="103"/>
      <c r="J453" s="103"/>
      <c r="K453" s="103"/>
      <c r="L453" s="103"/>
      <c r="M453" s="103"/>
      <c r="N453" s="103"/>
    </row>
    <row r="454" spans="2:14">
      <c r="B454" s="102"/>
      <c r="C454" s="102"/>
      <c r="D454" s="102"/>
      <c r="E454" s="102"/>
      <c r="F454" s="102"/>
      <c r="G454" s="102"/>
      <c r="H454" s="103"/>
      <c r="I454" s="103"/>
      <c r="J454" s="103"/>
      <c r="K454" s="103"/>
      <c r="L454" s="103"/>
      <c r="M454" s="103"/>
      <c r="N454" s="103"/>
    </row>
    <row r="455" spans="2:14">
      <c r="B455" s="102"/>
      <c r="C455" s="102"/>
      <c r="D455" s="102"/>
      <c r="E455" s="102"/>
      <c r="F455" s="102"/>
      <c r="G455" s="102"/>
      <c r="H455" s="103"/>
      <c r="I455" s="103"/>
      <c r="J455" s="103"/>
      <c r="K455" s="103"/>
      <c r="L455" s="103"/>
      <c r="M455" s="103"/>
      <c r="N455" s="103"/>
    </row>
    <row r="456" spans="2:14">
      <c r="B456" s="102"/>
      <c r="C456" s="102"/>
      <c r="D456" s="102"/>
      <c r="E456" s="102"/>
      <c r="F456" s="102"/>
      <c r="G456" s="102"/>
      <c r="H456" s="103"/>
      <c r="I456" s="103"/>
      <c r="J456" s="103"/>
      <c r="K456" s="103"/>
      <c r="L456" s="103"/>
      <c r="M456" s="103"/>
      <c r="N456" s="103"/>
    </row>
    <row r="457" spans="2:14">
      <c r="B457" s="102"/>
      <c r="C457" s="102"/>
      <c r="D457" s="102"/>
      <c r="E457" s="102"/>
      <c r="F457" s="102"/>
      <c r="G457" s="102"/>
      <c r="H457" s="103"/>
      <c r="I457" s="103"/>
      <c r="J457" s="103"/>
      <c r="K457" s="103"/>
      <c r="L457" s="103"/>
      <c r="M457" s="103"/>
      <c r="N457" s="103"/>
    </row>
    <row r="458" spans="2:14">
      <c r="B458" s="102"/>
      <c r="C458" s="102"/>
      <c r="D458" s="102"/>
      <c r="E458" s="102"/>
      <c r="F458" s="102"/>
      <c r="G458" s="102"/>
      <c r="H458" s="103"/>
      <c r="I458" s="103"/>
      <c r="J458" s="103"/>
      <c r="K458" s="103"/>
      <c r="L458" s="103"/>
      <c r="M458" s="103"/>
      <c r="N458" s="103"/>
    </row>
    <row r="459" spans="2:14">
      <c r="B459" s="102"/>
      <c r="C459" s="102"/>
      <c r="D459" s="102"/>
      <c r="E459" s="102"/>
      <c r="F459" s="102"/>
      <c r="G459" s="102"/>
      <c r="H459" s="103"/>
      <c r="I459" s="103"/>
      <c r="J459" s="103"/>
      <c r="K459" s="103"/>
      <c r="L459" s="103"/>
      <c r="M459" s="103"/>
      <c r="N459" s="103"/>
    </row>
    <row r="460" spans="2:14">
      <c r="B460" s="102"/>
      <c r="C460" s="102"/>
      <c r="D460" s="102"/>
      <c r="E460" s="102"/>
      <c r="F460" s="102"/>
      <c r="G460" s="102"/>
      <c r="H460" s="103"/>
      <c r="I460" s="103"/>
      <c r="J460" s="103"/>
      <c r="K460" s="103"/>
      <c r="L460" s="103"/>
      <c r="M460" s="103"/>
      <c r="N460" s="103"/>
    </row>
    <row r="461" spans="2:14">
      <c r="B461" s="102"/>
      <c r="C461" s="102"/>
      <c r="D461" s="102"/>
      <c r="E461" s="102"/>
      <c r="F461" s="102"/>
      <c r="G461" s="102"/>
      <c r="H461" s="103"/>
      <c r="I461" s="103"/>
      <c r="J461" s="103"/>
      <c r="K461" s="103"/>
      <c r="L461" s="103"/>
      <c r="M461" s="103"/>
      <c r="N461" s="103"/>
    </row>
    <row r="462" spans="2:14">
      <c r="B462" s="102"/>
      <c r="C462" s="102"/>
      <c r="D462" s="102"/>
      <c r="E462" s="102"/>
      <c r="F462" s="102"/>
      <c r="G462" s="102"/>
      <c r="H462" s="103"/>
      <c r="I462" s="103"/>
      <c r="J462" s="103"/>
      <c r="K462" s="103"/>
      <c r="L462" s="103"/>
      <c r="M462" s="103"/>
      <c r="N462" s="103"/>
    </row>
    <row r="463" spans="2:14">
      <c r="B463" s="102"/>
      <c r="C463" s="102"/>
      <c r="D463" s="102"/>
      <c r="E463" s="102"/>
      <c r="F463" s="102"/>
      <c r="G463" s="102"/>
      <c r="H463" s="103"/>
      <c r="I463" s="103"/>
      <c r="J463" s="103"/>
      <c r="K463" s="103"/>
      <c r="L463" s="103"/>
      <c r="M463" s="103"/>
      <c r="N463" s="103"/>
    </row>
    <row r="464" spans="2:14">
      <c r="B464" s="102"/>
      <c r="C464" s="102"/>
      <c r="D464" s="102"/>
      <c r="E464" s="102"/>
      <c r="F464" s="102"/>
      <c r="G464" s="102"/>
      <c r="H464" s="103"/>
      <c r="I464" s="103"/>
      <c r="J464" s="103"/>
      <c r="K464" s="103"/>
      <c r="L464" s="103"/>
      <c r="M464" s="103"/>
      <c r="N464" s="103"/>
    </row>
    <row r="465" spans="2:14">
      <c r="B465" s="102"/>
      <c r="C465" s="102"/>
      <c r="D465" s="102"/>
      <c r="E465" s="102"/>
      <c r="F465" s="102"/>
      <c r="G465" s="102"/>
      <c r="H465" s="103"/>
      <c r="I465" s="103"/>
      <c r="J465" s="103"/>
      <c r="K465" s="103"/>
      <c r="L465" s="103"/>
      <c r="M465" s="103"/>
      <c r="N465" s="103"/>
    </row>
    <row r="466" spans="2:14">
      <c r="B466" s="102"/>
      <c r="C466" s="102"/>
      <c r="D466" s="102"/>
      <c r="E466" s="102"/>
      <c r="F466" s="102"/>
      <c r="G466" s="102"/>
      <c r="H466" s="103"/>
      <c r="I466" s="103"/>
      <c r="J466" s="103"/>
      <c r="K466" s="103"/>
      <c r="L466" s="103"/>
      <c r="M466" s="103"/>
      <c r="N466" s="103"/>
    </row>
    <row r="467" spans="2:14">
      <c r="B467" s="102"/>
      <c r="C467" s="102"/>
      <c r="D467" s="102"/>
      <c r="E467" s="102"/>
      <c r="F467" s="102"/>
      <c r="G467" s="102"/>
      <c r="H467" s="103"/>
      <c r="I467" s="103"/>
      <c r="J467" s="103"/>
      <c r="K467" s="103"/>
      <c r="L467" s="103"/>
      <c r="M467" s="103"/>
      <c r="N467" s="103"/>
    </row>
    <row r="468" spans="2:14">
      <c r="B468" s="102"/>
      <c r="C468" s="102"/>
      <c r="D468" s="102"/>
      <c r="E468" s="102"/>
      <c r="F468" s="102"/>
      <c r="G468" s="102"/>
      <c r="H468" s="103"/>
      <c r="I468" s="103"/>
      <c r="J468" s="103"/>
      <c r="K468" s="103"/>
      <c r="L468" s="103"/>
      <c r="M468" s="103"/>
      <c r="N468" s="103"/>
    </row>
    <row r="469" spans="2:14">
      <c r="B469" s="102"/>
      <c r="C469" s="102"/>
      <c r="D469" s="102"/>
      <c r="E469" s="102"/>
      <c r="F469" s="102"/>
      <c r="G469" s="102"/>
      <c r="H469" s="103"/>
      <c r="I469" s="103"/>
      <c r="J469" s="103"/>
      <c r="K469" s="103"/>
      <c r="L469" s="103"/>
      <c r="M469" s="103"/>
      <c r="N469" s="103"/>
    </row>
    <row r="470" spans="2:14">
      <c r="B470" s="102"/>
      <c r="C470" s="102"/>
      <c r="D470" s="102"/>
      <c r="E470" s="102"/>
      <c r="F470" s="102"/>
      <c r="G470" s="102"/>
      <c r="H470" s="103"/>
      <c r="I470" s="103"/>
      <c r="J470" s="103"/>
      <c r="K470" s="103"/>
      <c r="L470" s="103"/>
      <c r="M470" s="103"/>
      <c r="N470" s="103"/>
    </row>
    <row r="471" spans="2:14">
      <c r="B471" s="102"/>
      <c r="C471" s="102"/>
      <c r="D471" s="102"/>
      <c r="E471" s="102"/>
      <c r="F471" s="102"/>
      <c r="G471" s="102"/>
      <c r="H471" s="103"/>
      <c r="I471" s="103"/>
      <c r="J471" s="103"/>
      <c r="K471" s="103"/>
      <c r="L471" s="103"/>
      <c r="M471" s="103"/>
      <c r="N471" s="103"/>
    </row>
    <row r="472" spans="2:14">
      <c r="B472" s="102"/>
      <c r="C472" s="102"/>
      <c r="D472" s="102"/>
      <c r="E472" s="102"/>
      <c r="F472" s="102"/>
      <c r="G472" s="102"/>
      <c r="H472" s="103"/>
      <c r="I472" s="103"/>
      <c r="J472" s="103"/>
      <c r="K472" s="103"/>
      <c r="L472" s="103"/>
      <c r="M472" s="103"/>
      <c r="N472" s="103"/>
    </row>
    <row r="473" spans="2:14">
      <c r="B473" s="102"/>
      <c r="C473" s="102"/>
      <c r="D473" s="102"/>
      <c r="E473" s="102"/>
      <c r="F473" s="102"/>
      <c r="G473" s="102"/>
      <c r="H473" s="103"/>
      <c r="I473" s="103"/>
      <c r="J473" s="103"/>
      <c r="K473" s="103"/>
      <c r="L473" s="103"/>
      <c r="M473" s="103"/>
      <c r="N473" s="103"/>
    </row>
    <row r="474" spans="2:14">
      <c r="B474" s="102"/>
      <c r="C474" s="102"/>
      <c r="D474" s="102"/>
      <c r="E474" s="102"/>
      <c r="F474" s="102"/>
      <c r="G474" s="102"/>
      <c r="H474" s="103"/>
      <c r="I474" s="103"/>
      <c r="J474" s="103"/>
      <c r="K474" s="103"/>
      <c r="L474" s="103"/>
      <c r="M474" s="103"/>
      <c r="N474" s="103"/>
    </row>
    <row r="475" spans="2:14">
      <c r="B475" s="102"/>
      <c r="C475" s="102"/>
      <c r="D475" s="102"/>
      <c r="E475" s="102"/>
      <c r="F475" s="102"/>
      <c r="G475" s="102"/>
      <c r="H475" s="103"/>
      <c r="I475" s="103"/>
      <c r="J475" s="103"/>
      <c r="K475" s="103"/>
      <c r="L475" s="103"/>
      <c r="M475" s="103"/>
      <c r="N475" s="103"/>
    </row>
    <row r="476" spans="2:14">
      <c r="B476" s="102"/>
      <c r="C476" s="102"/>
      <c r="D476" s="102"/>
      <c r="E476" s="102"/>
      <c r="F476" s="102"/>
      <c r="G476" s="102"/>
      <c r="H476" s="103"/>
      <c r="I476" s="103"/>
      <c r="J476" s="103"/>
      <c r="K476" s="103"/>
      <c r="L476" s="103"/>
      <c r="M476" s="103"/>
      <c r="N476" s="103"/>
    </row>
    <row r="477" spans="2:14">
      <c r="B477" s="102"/>
      <c r="C477" s="102"/>
      <c r="D477" s="102"/>
      <c r="E477" s="102"/>
      <c r="F477" s="102"/>
      <c r="G477" s="102"/>
      <c r="H477" s="103"/>
      <c r="I477" s="103"/>
      <c r="J477" s="103"/>
      <c r="K477" s="103"/>
      <c r="L477" s="103"/>
      <c r="M477" s="103"/>
      <c r="N477" s="103"/>
    </row>
    <row r="478" spans="2:14">
      <c r="B478" s="102"/>
      <c r="C478" s="102"/>
      <c r="D478" s="102"/>
      <c r="E478" s="102"/>
      <c r="F478" s="102"/>
      <c r="G478" s="102"/>
      <c r="H478" s="103"/>
      <c r="I478" s="103"/>
      <c r="J478" s="103"/>
      <c r="K478" s="103"/>
      <c r="L478" s="103"/>
      <c r="M478" s="103"/>
      <c r="N478" s="103"/>
    </row>
    <row r="479" spans="2:14">
      <c r="B479" s="102"/>
      <c r="C479" s="102"/>
      <c r="D479" s="102"/>
      <c r="E479" s="102"/>
      <c r="F479" s="102"/>
      <c r="G479" s="102"/>
      <c r="H479" s="103"/>
      <c r="I479" s="103"/>
      <c r="J479" s="103"/>
      <c r="K479" s="103"/>
      <c r="L479" s="103"/>
      <c r="M479" s="103"/>
      <c r="N479" s="103"/>
    </row>
    <row r="480" spans="2:14">
      <c r="B480" s="102"/>
      <c r="C480" s="102"/>
      <c r="D480" s="102"/>
      <c r="E480" s="102"/>
      <c r="F480" s="102"/>
      <c r="G480" s="102"/>
      <c r="H480" s="103"/>
      <c r="I480" s="103"/>
      <c r="J480" s="103"/>
      <c r="K480" s="103"/>
      <c r="L480" s="103"/>
      <c r="M480" s="103"/>
      <c r="N480" s="103"/>
    </row>
    <row r="481" spans="2:14">
      <c r="B481" s="102"/>
      <c r="C481" s="102"/>
      <c r="D481" s="102"/>
      <c r="E481" s="102"/>
      <c r="F481" s="102"/>
      <c r="G481" s="102"/>
      <c r="H481" s="103"/>
      <c r="I481" s="103"/>
      <c r="J481" s="103"/>
      <c r="K481" s="103"/>
      <c r="L481" s="103"/>
      <c r="M481" s="103"/>
      <c r="N481" s="103"/>
    </row>
    <row r="482" spans="2:14">
      <c r="B482" s="102"/>
      <c r="C482" s="102"/>
      <c r="D482" s="102"/>
      <c r="E482" s="102"/>
      <c r="F482" s="102"/>
      <c r="G482" s="102"/>
      <c r="H482" s="103"/>
      <c r="I482" s="103"/>
      <c r="J482" s="103"/>
      <c r="K482" s="103"/>
      <c r="L482" s="103"/>
      <c r="M482" s="103"/>
      <c r="N482" s="103"/>
    </row>
    <row r="483" spans="2:14">
      <c r="B483" s="102"/>
      <c r="C483" s="102"/>
      <c r="D483" s="102"/>
      <c r="E483" s="102"/>
      <c r="F483" s="102"/>
      <c r="G483" s="102"/>
      <c r="H483" s="103"/>
      <c r="I483" s="103"/>
      <c r="J483" s="103"/>
      <c r="K483" s="103"/>
      <c r="L483" s="103"/>
      <c r="M483" s="103"/>
      <c r="N483" s="103"/>
    </row>
    <row r="484" spans="2:14">
      <c r="B484" s="102"/>
      <c r="C484" s="102"/>
      <c r="D484" s="102"/>
      <c r="E484" s="102"/>
      <c r="F484" s="102"/>
      <c r="G484" s="102"/>
      <c r="H484" s="103"/>
      <c r="I484" s="103"/>
      <c r="J484" s="103"/>
      <c r="K484" s="103"/>
      <c r="L484" s="103"/>
      <c r="M484" s="103"/>
      <c r="N484" s="103"/>
    </row>
    <row r="485" spans="2:14">
      <c r="B485" s="102"/>
      <c r="C485" s="102"/>
      <c r="D485" s="102"/>
      <c r="E485" s="102"/>
      <c r="F485" s="102"/>
      <c r="G485" s="102"/>
      <c r="H485" s="103"/>
      <c r="I485" s="103"/>
      <c r="J485" s="103"/>
      <c r="K485" s="103"/>
      <c r="L485" s="103"/>
      <c r="M485" s="103"/>
      <c r="N485" s="103"/>
    </row>
    <row r="486" spans="2:14">
      <c r="B486" s="102"/>
      <c r="C486" s="102"/>
      <c r="D486" s="102"/>
      <c r="E486" s="102"/>
      <c r="F486" s="102"/>
      <c r="G486" s="102"/>
      <c r="H486" s="103"/>
      <c r="I486" s="103"/>
      <c r="J486" s="103"/>
      <c r="K486" s="103"/>
      <c r="L486" s="103"/>
      <c r="M486" s="103"/>
      <c r="N486" s="103"/>
    </row>
    <row r="487" spans="2:14">
      <c r="B487" s="102"/>
      <c r="C487" s="102"/>
      <c r="D487" s="102"/>
      <c r="E487" s="102"/>
      <c r="F487" s="102"/>
      <c r="G487" s="102"/>
      <c r="H487" s="103"/>
      <c r="I487" s="103"/>
      <c r="J487" s="103"/>
      <c r="K487" s="103"/>
      <c r="L487" s="103"/>
      <c r="M487" s="103"/>
      <c r="N487" s="103"/>
    </row>
    <row r="488" spans="2:14">
      <c r="B488" s="102"/>
      <c r="C488" s="102"/>
      <c r="D488" s="102"/>
      <c r="E488" s="102"/>
      <c r="F488" s="102"/>
      <c r="G488" s="102"/>
      <c r="H488" s="103"/>
      <c r="I488" s="103"/>
      <c r="J488" s="103"/>
      <c r="K488" s="103"/>
      <c r="L488" s="103"/>
      <c r="M488" s="103"/>
      <c r="N488" s="103"/>
    </row>
    <row r="489" spans="2:14">
      <c r="B489" s="102"/>
      <c r="C489" s="102"/>
      <c r="D489" s="102"/>
      <c r="E489" s="102"/>
      <c r="F489" s="102"/>
      <c r="G489" s="102"/>
      <c r="H489" s="103"/>
      <c r="I489" s="103"/>
      <c r="J489" s="103"/>
      <c r="K489" s="103"/>
      <c r="L489" s="103"/>
      <c r="M489" s="103"/>
      <c r="N489" s="103"/>
    </row>
    <row r="490" spans="2:14">
      <c r="B490" s="102"/>
      <c r="C490" s="102"/>
      <c r="D490" s="102"/>
      <c r="E490" s="102"/>
      <c r="F490" s="102"/>
      <c r="G490" s="102"/>
      <c r="H490" s="103"/>
      <c r="I490" s="103"/>
      <c r="J490" s="103"/>
      <c r="K490" s="103"/>
      <c r="L490" s="103"/>
      <c r="M490" s="103"/>
      <c r="N490" s="103"/>
    </row>
    <row r="491" spans="2:14">
      <c r="B491" s="102"/>
      <c r="C491" s="102"/>
      <c r="D491" s="102"/>
      <c r="E491" s="102"/>
      <c r="F491" s="102"/>
      <c r="G491" s="102"/>
      <c r="H491" s="103"/>
      <c r="I491" s="103"/>
      <c r="J491" s="103"/>
      <c r="K491" s="103"/>
      <c r="L491" s="103"/>
      <c r="M491" s="103"/>
      <c r="N491" s="103"/>
    </row>
    <row r="492" spans="2:14">
      <c r="B492" s="102"/>
      <c r="C492" s="102"/>
      <c r="D492" s="102"/>
      <c r="E492" s="102"/>
      <c r="F492" s="102"/>
      <c r="G492" s="102"/>
      <c r="H492" s="103"/>
      <c r="I492" s="103"/>
      <c r="J492" s="103"/>
      <c r="K492" s="103"/>
      <c r="L492" s="103"/>
      <c r="M492" s="103"/>
      <c r="N492" s="103"/>
    </row>
    <row r="493" spans="2:14">
      <c r="B493" s="102"/>
      <c r="C493" s="102"/>
      <c r="D493" s="102"/>
      <c r="E493" s="102"/>
      <c r="F493" s="102"/>
      <c r="G493" s="102"/>
      <c r="H493" s="103"/>
      <c r="I493" s="103"/>
      <c r="J493" s="103"/>
      <c r="K493" s="103"/>
      <c r="L493" s="103"/>
      <c r="M493" s="103"/>
      <c r="N493" s="103"/>
    </row>
    <row r="494" spans="2:14">
      <c r="B494" s="102"/>
      <c r="C494" s="102"/>
      <c r="D494" s="102"/>
      <c r="E494" s="102"/>
      <c r="F494" s="102"/>
      <c r="G494" s="102"/>
      <c r="H494" s="103"/>
      <c r="I494" s="103"/>
      <c r="J494" s="103"/>
      <c r="K494" s="103"/>
      <c r="L494" s="103"/>
      <c r="M494" s="103"/>
      <c r="N494" s="103"/>
    </row>
    <row r="495" spans="2:14">
      <c r="B495" s="102"/>
      <c r="C495" s="102"/>
      <c r="D495" s="102"/>
      <c r="E495" s="102"/>
      <c r="F495" s="102"/>
      <c r="G495" s="102"/>
      <c r="H495" s="103"/>
      <c r="I495" s="103"/>
      <c r="J495" s="103"/>
      <c r="K495" s="103"/>
      <c r="L495" s="103"/>
      <c r="M495" s="103"/>
      <c r="N495" s="103"/>
    </row>
    <row r="496" spans="2:14">
      <c r="B496" s="102"/>
      <c r="C496" s="102"/>
      <c r="D496" s="102"/>
      <c r="E496" s="102"/>
      <c r="F496" s="102"/>
      <c r="G496" s="102"/>
      <c r="H496" s="103"/>
      <c r="I496" s="103"/>
      <c r="J496" s="103"/>
      <c r="K496" s="103"/>
      <c r="L496" s="103"/>
      <c r="M496" s="103"/>
      <c r="N496" s="103"/>
    </row>
    <row r="497" spans="2:14">
      <c r="B497" s="102"/>
      <c r="C497" s="102"/>
      <c r="D497" s="102"/>
      <c r="E497" s="102"/>
      <c r="F497" s="102"/>
      <c r="G497" s="102"/>
      <c r="H497" s="103"/>
      <c r="I497" s="103"/>
      <c r="J497" s="103"/>
      <c r="K497" s="103"/>
      <c r="L497" s="103"/>
      <c r="M497" s="103"/>
      <c r="N497" s="103"/>
    </row>
    <row r="498" spans="2:14">
      <c r="B498" s="102"/>
      <c r="C498" s="102"/>
      <c r="D498" s="102"/>
      <c r="E498" s="102"/>
      <c r="F498" s="102"/>
      <c r="G498" s="102"/>
      <c r="H498" s="103"/>
      <c r="I498" s="103"/>
      <c r="J498" s="103"/>
      <c r="K498" s="103"/>
      <c r="L498" s="103"/>
      <c r="M498" s="103"/>
      <c r="N498" s="103"/>
    </row>
    <row r="499" spans="2:14">
      <c r="B499" s="102"/>
      <c r="C499" s="102"/>
      <c r="D499" s="102"/>
      <c r="E499" s="102"/>
      <c r="F499" s="102"/>
      <c r="G499" s="102"/>
      <c r="H499" s="103"/>
      <c r="I499" s="103"/>
      <c r="J499" s="103"/>
      <c r="K499" s="103"/>
      <c r="L499" s="103"/>
      <c r="M499" s="103"/>
      <c r="N499" s="103"/>
    </row>
    <row r="500" spans="2:14">
      <c r="B500" s="102"/>
      <c r="C500" s="102"/>
      <c r="D500" s="102"/>
      <c r="E500" s="102"/>
      <c r="F500" s="102"/>
      <c r="G500" s="102"/>
      <c r="H500" s="103"/>
      <c r="I500" s="103"/>
      <c r="J500" s="103"/>
      <c r="K500" s="103"/>
      <c r="L500" s="103"/>
      <c r="M500" s="103"/>
      <c r="N500" s="103"/>
    </row>
    <row r="501" spans="2:14">
      <c r="B501" s="102"/>
      <c r="C501" s="102"/>
      <c r="D501" s="102"/>
      <c r="E501" s="102"/>
      <c r="F501" s="102"/>
      <c r="G501" s="102"/>
      <c r="H501" s="103"/>
      <c r="I501" s="103"/>
      <c r="J501" s="103"/>
      <c r="K501" s="103"/>
      <c r="L501" s="103"/>
      <c r="M501" s="103"/>
      <c r="N501" s="103"/>
    </row>
    <row r="502" spans="2:14">
      <c r="B502" s="102"/>
      <c r="C502" s="102"/>
      <c r="D502" s="102"/>
      <c r="E502" s="102"/>
      <c r="F502" s="102"/>
      <c r="G502" s="102"/>
      <c r="H502" s="103"/>
      <c r="I502" s="103"/>
      <c r="J502" s="103"/>
      <c r="K502" s="103"/>
      <c r="L502" s="103"/>
      <c r="M502" s="103"/>
      <c r="N502" s="103"/>
    </row>
    <row r="503" spans="2:14">
      <c r="B503" s="102"/>
      <c r="C503" s="102"/>
      <c r="D503" s="102"/>
      <c r="E503" s="102"/>
      <c r="F503" s="102"/>
      <c r="G503" s="102"/>
      <c r="H503" s="103"/>
      <c r="I503" s="103"/>
      <c r="J503" s="103"/>
      <c r="K503" s="103"/>
      <c r="L503" s="103"/>
      <c r="M503" s="103"/>
      <c r="N503" s="103"/>
    </row>
    <row r="504" spans="2:14">
      <c r="B504" s="102"/>
      <c r="C504" s="102"/>
      <c r="D504" s="102"/>
      <c r="E504" s="102"/>
      <c r="F504" s="102"/>
      <c r="G504" s="102"/>
      <c r="H504" s="103"/>
      <c r="I504" s="103"/>
      <c r="J504" s="103"/>
      <c r="K504" s="103"/>
      <c r="L504" s="103"/>
      <c r="M504" s="103"/>
      <c r="N504" s="103"/>
    </row>
    <row r="505" spans="2:14">
      <c r="B505" s="102"/>
      <c r="C505" s="102"/>
      <c r="D505" s="102"/>
      <c r="E505" s="102"/>
      <c r="F505" s="102"/>
      <c r="G505" s="102"/>
      <c r="H505" s="103"/>
      <c r="I505" s="103"/>
      <c r="J505" s="103"/>
      <c r="K505" s="103"/>
      <c r="L505" s="103"/>
      <c r="M505" s="103"/>
      <c r="N505" s="103"/>
    </row>
    <row r="506" spans="2:14">
      <c r="B506" s="102"/>
      <c r="C506" s="102"/>
      <c r="D506" s="102"/>
      <c r="E506" s="102"/>
      <c r="F506" s="102"/>
      <c r="G506" s="102"/>
      <c r="H506" s="103"/>
      <c r="I506" s="103"/>
      <c r="J506" s="103"/>
      <c r="K506" s="103"/>
      <c r="L506" s="103"/>
      <c r="M506" s="103"/>
      <c r="N506" s="103"/>
    </row>
    <row r="507" spans="2:14">
      <c r="B507" s="102"/>
      <c r="C507" s="102"/>
      <c r="D507" s="102"/>
      <c r="E507" s="102"/>
      <c r="F507" s="102"/>
      <c r="G507" s="102"/>
      <c r="H507" s="103"/>
      <c r="I507" s="103"/>
      <c r="J507" s="103"/>
      <c r="K507" s="103"/>
      <c r="L507" s="103"/>
      <c r="M507" s="103"/>
      <c r="N507" s="103"/>
    </row>
    <row r="508" spans="2:14">
      <c r="B508" s="102"/>
      <c r="C508" s="102"/>
      <c r="D508" s="102"/>
      <c r="E508" s="102"/>
      <c r="F508" s="102"/>
      <c r="G508" s="102"/>
      <c r="H508" s="103"/>
      <c r="I508" s="103"/>
      <c r="J508" s="103"/>
      <c r="K508" s="103"/>
      <c r="L508" s="103"/>
      <c r="M508" s="103"/>
      <c r="N508" s="103"/>
    </row>
    <row r="509" spans="2:14">
      <c r="B509" s="102"/>
      <c r="C509" s="102"/>
      <c r="D509" s="102"/>
      <c r="E509" s="102"/>
      <c r="F509" s="102"/>
      <c r="G509" s="102"/>
      <c r="H509" s="103"/>
      <c r="I509" s="103"/>
      <c r="J509" s="103"/>
      <c r="K509" s="103"/>
      <c r="L509" s="103"/>
      <c r="M509" s="103"/>
      <c r="N509" s="103"/>
    </row>
    <row r="510" spans="2:14">
      <c r="B510" s="102"/>
      <c r="C510" s="102"/>
      <c r="D510" s="102"/>
      <c r="E510" s="102"/>
      <c r="F510" s="102"/>
      <c r="G510" s="102"/>
      <c r="H510" s="103"/>
      <c r="I510" s="103"/>
      <c r="J510" s="103"/>
      <c r="K510" s="103"/>
      <c r="L510" s="103"/>
      <c r="M510" s="103"/>
      <c r="N510" s="103"/>
    </row>
    <row r="511" spans="2:14">
      <c r="B511" s="102"/>
      <c r="C511" s="102"/>
      <c r="D511" s="102"/>
      <c r="E511" s="102"/>
      <c r="F511" s="102"/>
      <c r="G511" s="102"/>
      <c r="H511" s="103"/>
      <c r="I511" s="103"/>
      <c r="J511" s="103"/>
      <c r="K511" s="103"/>
      <c r="L511" s="103"/>
      <c r="M511" s="103"/>
      <c r="N511" s="103"/>
    </row>
    <row r="512" spans="2:14">
      <c r="B512" s="102"/>
      <c r="C512" s="102"/>
      <c r="D512" s="102"/>
      <c r="E512" s="102"/>
      <c r="F512" s="102"/>
      <c r="G512" s="102"/>
      <c r="H512" s="103"/>
      <c r="I512" s="103"/>
      <c r="J512" s="103"/>
      <c r="K512" s="103"/>
      <c r="L512" s="103"/>
      <c r="M512" s="103"/>
      <c r="N512" s="103"/>
    </row>
    <row r="513" spans="2:14">
      <c r="B513" s="102"/>
      <c r="C513" s="102"/>
      <c r="D513" s="102"/>
      <c r="E513" s="102"/>
      <c r="F513" s="102"/>
      <c r="G513" s="102"/>
      <c r="H513" s="103"/>
      <c r="I513" s="103"/>
      <c r="J513" s="103"/>
      <c r="K513" s="103"/>
      <c r="L513" s="103"/>
      <c r="M513" s="103"/>
      <c r="N513" s="103"/>
    </row>
    <row r="514" spans="2:14">
      <c r="B514" s="102"/>
      <c r="C514" s="102"/>
      <c r="D514" s="102"/>
      <c r="E514" s="102"/>
      <c r="F514" s="102"/>
      <c r="G514" s="102"/>
      <c r="H514" s="103"/>
      <c r="I514" s="103"/>
      <c r="J514" s="103"/>
      <c r="K514" s="103"/>
      <c r="L514" s="103"/>
      <c r="M514" s="103"/>
      <c r="N514" s="103"/>
    </row>
    <row r="515" spans="2:14">
      <c r="B515" s="102"/>
      <c r="C515" s="102"/>
      <c r="D515" s="102"/>
      <c r="E515" s="102"/>
      <c r="F515" s="102"/>
      <c r="G515" s="102"/>
      <c r="H515" s="103"/>
      <c r="I515" s="103"/>
      <c r="J515" s="103"/>
      <c r="K515" s="103"/>
      <c r="L515" s="103"/>
      <c r="M515" s="103"/>
      <c r="N515" s="103"/>
    </row>
    <row r="516" spans="2:14">
      <c r="B516" s="102"/>
      <c r="C516" s="102"/>
      <c r="D516" s="102"/>
      <c r="E516" s="102"/>
      <c r="F516" s="102"/>
      <c r="G516" s="102"/>
      <c r="H516" s="103"/>
      <c r="I516" s="103"/>
      <c r="J516" s="103"/>
      <c r="K516" s="103"/>
      <c r="L516" s="103"/>
      <c r="M516" s="103"/>
      <c r="N516" s="103"/>
    </row>
    <row r="517" spans="2:14">
      <c r="B517" s="102"/>
      <c r="C517" s="102"/>
      <c r="D517" s="102"/>
      <c r="E517" s="102"/>
      <c r="F517" s="102"/>
      <c r="G517" s="102"/>
      <c r="H517" s="103"/>
      <c r="I517" s="103"/>
      <c r="J517" s="103"/>
      <c r="K517" s="103"/>
      <c r="L517" s="103"/>
      <c r="M517" s="103"/>
      <c r="N517" s="103"/>
    </row>
    <row r="518" spans="2:14">
      <c r="B518" s="102"/>
      <c r="C518" s="102"/>
      <c r="D518" s="102"/>
      <c r="E518" s="102"/>
      <c r="F518" s="102"/>
      <c r="G518" s="102"/>
      <c r="H518" s="103"/>
      <c r="I518" s="103"/>
      <c r="J518" s="103"/>
      <c r="K518" s="103"/>
      <c r="L518" s="103"/>
      <c r="M518" s="103"/>
      <c r="N518" s="103"/>
    </row>
    <row r="519" spans="2:14">
      <c r="B519" s="102"/>
      <c r="C519" s="102"/>
      <c r="D519" s="102"/>
      <c r="E519" s="102"/>
      <c r="F519" s="102"/>
      <c r="G519" s="102"/>
      <c r="H519" s="103"/>
      <c r="I519" s="103"/>
      <c r="J519" s="103"/>
      <c r="K519" s="103"/>
      <c r="L519" s="103"/>
      <c r="M519" s="103"/>
      <c r="N519" s="103"/>
    </row>
    <row r="520" spans="2:14">
      <c r="B520" s="102"/>
      <c r="C520" s="102"/>
      <c r="D520" s="102"/>
      <c r="E520" s="102"/>
      <c r="F520" s="102"/>
      <c r="G520" s="102"/>
      <c r="H520" s="103"/>
      <c r="I520" s="103"/>
      <c r="J520" s="103"/>
      <c r="K520" s="103"/>
      <c r="L520" s="103"/>
      <c r="M520" s="103"/>
      <c r="N520" s="103"/>
    </row>
    <row r="521" spans="2:14">
      <c r="B521" s="102"/>
      <c r="C521" s="102"/>
      <c r="D521" s="102"/>
      <c r="E521" s="102"/>
      <c r="F521" s="102"/>
      <c r="G521" s="102"/>
      <c r="H521" s="103"/>
      <c r="I521" s="103"/>
      <c r="J521" s="103"/>
      <c r="K521" s="103"/>
      <c r="L521" s="103"/>
      <c r="M521" s="103"/>
      <c r="N521" s="103"/>
    </row>
    <row r="522" spans="2:14">
      <c r="B522" s="102"/>
      <c r="C522" s="102"/>
      <c r="D522" s="102"/>
      <c r="E522" s="102"/>
      <c r="F522" s="102"/>
      <c r="G522" s="102"/>
      <c r="H522" s="103"/>
      <c r="I522" s="103"/>
      <c r="J522" s="103"/>
      <c r="K522" s="103"/>
      <c r="L522" s="103"/>
      <c r="M522" s="103"/>
      <c r="N522" s="103"/>
    </row>
    <row r="523" spans="2:14">
      <c r="B523" s="102"/>
      <c r="C523" s="102"/>
      <c r="D523" s="102"/>
      <c r="E523" s="102"/>
      <c r="F523" s="102"/>
      <c r="G523" s="102"/>
      <c r="H523" s="103"/>
      <c r="I523" s="103"/>
      <c r="J523" s="103"/>
      <c r="K523" s="103"/>
      <c r="L523" s="103"/>
      <c r="M523" s="103"/>
      <c r="N523" s="103"/>
    </row>
    <row r="524" spans="2:14">
      <c r="B524" s="102"/>
      <c r="C524" s="102"/>
      <c r="D524" s="102"/>
      <c r="E524" s="102"/>
      <c r="F524" s="102"/>
      <c r="G524" s="102"/>
      <c r="H524" s="103"/>
      <c r="I524" s="103"/>
      <c r="J524" s="103"/>
      <c r="K524" s="103"/>
      <c r="L524" s="103"/>
      <c r="M524" s="103"/>
      <c r="N524" s="103"/>
    </row>
    <row r="525" spans="2:14">
      <c r="B525" s="102"/>
      <c r="C525" s="102"/>
      <c r="D525" s="102"/>
      <c r="E525" s="102"/>
      <c r="F525" s="102"/>
      <c r="G525" s="102"/>
      <c r="H525" s="103"/>
      <c r="I525" s="103"/>
      <c r="J525" s="103"/>
      <c r="K525" s="103"/>
      <c r="L525" s="103"/>
      <c r="M525" s="103"/>
      <c r="N525" s="103"/>
    </row>
    <row r="526" spans="2:14">
      <c r="B526" s="102"/>
      <c r="C526" s="102"/>
      <c r="D526" s="102"/>
      <c r="E526" s="102"/>
      <c r="F526" s="102"/>
      <c r="G526" s="102"/>
      <c r="H526" s="103"/>
      <c r="I526" s="103"/>
      <c r="J526" s="103"/>
      <c r="K526" s="103"/>
      <c r="L526" s="103"/>
      <c r="M526" s="103"/>
      <c r="N526" s="103"/>
    </row>
    <row r="527" spans="2:14">
      <c r="B527" s="102"/>
      <c r="C527" s="102"/>
      <c r="D527" s="102"/>
      <c r="E527" s="102"/>
      <c r="F527" s="102"/>
      <c r="G527" s="102"/>
      <c r="H527" s="103"/>
      <c r="I527" s="103"/>
      <c r="J527" s="103"/>
      <c r="K527" s="103"/>
      <c r="L527" s="103"/>
      <c r="M527" s="103"/>
      <c r="N527" s="103"/>
    </row>
    <row r="528" spans="2:14">
      <c r="B528" s="102"/>
      <c r="C528" s="102"/>
      <c r="D528" s="102"/>
      <c r="E528" s="102"/>
      <c r="F528" s="102"/>
      <c r="G528" s="102"/>
      <c r="H528" s="103"/>
      <c r="I528" s="103"/>
      <c r="J528" s="103"/>
      <c r="K528" s="103"/>
      <c r="L528" s="103"/>
      <c r="M528" s="103"/>
      <c r="N528" s="103"/>
    </row>
    <row r="529" spans="2:14">
      <c r="B529" s="102"/>
      <c r="C529" s="102"/>
      <c r="D529" s="102"/>
      <c r="E529" s="102"/>
      <c r="F529" s="102"/>
      <c r="G529" s="102"/>
      <c r="H529" s="103"/>
      <c r="I529" s="103"/>
      <c r="J529" s="103"/>
      <c r="K529" s="103"/>
      <c r="L529" s="103"/>
      <c r="M529" s="103"/>
      <c r="N529" s="103"/>
    </row>
    <row r="530" spans="2:14">
      <c r="B530" s="102"/>
      <c r="C530" s="102"/>
      <c r="D530" s="102"/>
      <c r="E530" s="102"/>
      <c r="F530" s="102"/>
      <c r="G530" s="102"/>
      <c r="H530" s="103"/>
      <c r="I530" s="103"/>
      <c r="J530" s="103"/>
      <c r="K530" s="103"/>
      <c r="L530" s="103"/>
      <c r="M530" s="103"/>
      <c r="N530" s="103"/>
    </row>
    <row r="531" spans="2:14">
      <c r="B531" s="102"/>
      <c r="C531" s="102"/>
      <c r="D531" s="102"/>
      <c r="E531" s="102"/>
      <c r="F531" s="102"/>
      <c r="G531" s="102"/>
      <c r="H531" s="103"/>
      <c r="I531" s="103"/>
      <c r="J531" s="103"/>
      <c r="K531" s="103"/>
      <c r="L531" s="103"/>
      <c r="M531" s="103"/>
      <c r="N531" s="103"/>
    </row>
    <row r="532" spans="2:14">
      <c r="B532" s="102"/>
      <c r="C532" s="102"/>
      <c r="D532" s="102"/>
      <c r="E532" s="102"/>
      <c r="F532" s="102"/>
      <c r="G532" s="102"/>
      <c r="H532" s="103"/>
      <c r="I532" s="103"/>
      <c r="J532" s="103"/>
      <c r="K532" s="103"/>
      <c r="L532" s="103"/>
      <c r="M532" s="103"/>
      <c r="N532" s="103"/>
    </row>
    <row r="533" spans="2:14">
      <c r="B533" s="102"/>
      <c r="C533" s="102"/>
      <c r="D533" s="102"/>
      <c r="E533" s="102"/>
      <c r="F533" s="102"/>
      <c r="G533" s="102"/>
      <c r="H533" s="103"/>
      <c r="I533" s="103"/>
      <c r="J533" s="103"/>
      <c r="K533" s="103"/>
      <c r="L533" s="103"/>
      <c r="M533" s="103"/>
      <c r="N533" s="103"/>
    </row>
    <row r="534" spans="2:14">
      <c r="B534" s="102"/>
      <c r="C534" s="102"/>
      <c r="D534" s="102"/>
      <c r="E534" s="102"/>
      <c r="F534" s="102"/>
      <c r="G534" s="102"/>
      <c r="H534" s="103"/>
      <c r="I534" s="103"/>
      <c r="J534" s="103"/>
      <c r="K534" s="103"/>
      <c r="L534" s="103"/>
      <c r="M534" s="103"/>
      <c r="N534" s="103"/>
    </row>
    <row r="535" spans="2:14">
      <c r="B535" s="102"/>
      <c r="C535" s="102"/>
      <c r="D535" s="102"/>
      <c r="E535" s="102"/>
      <c r="F535" s="102"/>
      <c r="G535" s="102"/>
      <c r="H535" s="103"/>
      <c r="I535" s="103"/>
      <c r="J535" s="103"/>
      <c r="K535" s="103"/>
      <c r="L535" s="103"/>
      <c r="M535" s="103"/>
      <c r="N535" s="103"/>
    </row>
    <row r="536" spans="2:14">
      <c r="B536" s="102"/>
      <c r="C536" s="102"/>
      <c r="D536" s="102"/>
      <c r="E536" s="102"/>
      <c r="F536" s="102"/>
      <c r="G536" s="102"/>
      <c r="H536" s="103"/>
      <c r="I536" s="103"/>
      <c r="J536" s="103"/>
      <c r="K536" s="103"/>
      <c r="L536" s="103"/>
      <c r="M536" s="103"/>
      <c r="N536" s="103"/>
    </row>
    <row r="537" spans="2:14">
      <c r="B537" s="102"/>
      <c r="C537" s="102"/>
      <c r="D537" s="102"/>
      <c r="E537" s="102"/>
      <c r="F537" s="102"/>
      <c r="G537" s="102"/>
      <c r="H537" s="103"/>
      <c r="I537" s="103"/>
      <c r="J537" s="103"/>
      <c r="K537" s="103"/>
      <c r="L537" s="103"/>
      <c r="M537" s="103"/>
      <c r="N537" s="103"/>
    </row>
    <row r="538" spans="2:14">
      <c r="B538" s="102"/>
      <c r="C538" s="102"/>
      <c r="D538" s="102"/>
      <c r="E538" s="102"/>
      <c r="F538" s="102"/>
      <c r="G538" s="102"/>
      <c r="H538" s="103"/>
      <c r="I538" s="103"/>
      <c r="J538" s="103"/>
      <c r="K538" s="103"/>
      <c r="L538" s="103"/>
      <c r="M538" s="103"/>
      <c r="N538" s="103"/>
    </row>
    <row r="539" spans="2:14">
      <c r="B539" s="102"/>
      <c r="C539" s="102"/>
      <c r="D539" s="102"/>
      <c r="E539" s="102"/>
      <c r="F539" s="102"/>
      <c r="G539" s="102"/>
      <c r="H539" s="103"/>
      <c r="I539" s="103"/>
      <c r="J539" s="103"/>
      <c r="K539" s="103"/>
      <c r="L539" s="103"/>
      <c r="M539" s="103"/>
      <c r="N539" s="103"/>
    </row>
    <row r="540" spans="2:14">
      <c r="B540" s="102"/>
      <c r="C540" s="102"/>
      <c r="D540" s="102"/>
      <c r="E540" s="102"/>
      <c r="F540" s="102"/>
      <c r="G540" s="102"/>
      <c r="H540" s="103"/>
      <c r="I540" s="103"/>
      <c r="J540" s="103"/>
      <c r="K540" s="103"/>
      <c r="L540" s="103"/>
      <c r="M540" s="103"/>
      <c r="N540" s="103"/>
    </row>
    <row r="541" spans="2:14">
      <c r="B541" s="102"/>
      <c r="C541" s="102"/>
      <c r="D541" s="102"/>
      <c r="E541" s="102"/>
      <c r="F541" s="102"/>
      <c r="G541" s="102"/>
      <c r="H541" s="103"/>
      <c r="I541" s="103"/>
      <c r="J541" s="103"/>
      <c r="K541" s="103"/>
      <c r="L541" s="103"/>
      <c r="M541" s="103"/>
      <c r="N541" s="103"/>
    </row>
    <row r="542" spans="2:14">
      <c r="B542" s="102"/>
      <c r="C542" s="102"/>
      <c r="D542" s="102"/>
      <c r="E542" s="102"/>
      <c r="F542" s="102"/>
      <c r="G542" s="102"/>
      <c r="H542" s="103"/>
      <c r="I542" s="103"/>
      <c r="J542" s="103"/>
      <c r="K542" s="103"/>
      <c r="L542" s="103"/>
      <c r="M542" s="103"/>
      <c r="N542" s="103"/>
    </row>
    <row r="543" spans="2:14">
      <c r="B543" s="102"/>
      <c r="C543" s="102"/>
      <c r="D543" s="102"/>
      <c r="E543" s="102"/>
      <c r="F543" s="102"/>
      <c r="G543" s="102"/>
      <c r="H543" s="103"/>
      <c r="I543" s="103"/>
      <c r="J543" s="103"/>
      <c r="K543" s="103"/>
      <c r="L543" s="103"/>
      <c r="M543" s="103"/>
      <c r="N543" s="103"/>
    </row>
    <row r="544" spans="2:14">
      <c r="B544" s="102"/>
      <c r="C544" s="102"/>
      <c r="D544" s="102"/>
      <c r="E544" s="102"/>
      <c r="F544" s="102"/>
      <c r="G544" s="102"/>
      <c r="H544" s="103"/>
      <c r="I544" s="103"/>
      <c r="J544" s="103"/>
      <c r="K544" s="103"/>
      <c r="L544" s="103"/>
      <c r="M544" s="103"/>
      <c r="N544" s="103"/>
    </row>
    <row r="545" spans="2:14">
      <c r="B545" s="102"/>
      <c r="C545" s="102"/>
      <c r="D545" s="102"/>
      <c r="E545" s="102"/>
      <c r="F545" s="102"/>
      <c r="G545" s="102"/>
      <c r="H545" s="103"/>
      <c r="I545" s="103"/>
      <c r="J545" s="103"/>
      <c r="K545" s="103"/>
      <c r="L545" s="103"/>
      <c r="M545" s="103"/>
      <c r="N545" s="103"/>
    </row>
    <row r="546" spans="2:14">
      <c r="B546" s="102"/>
      <c r="C546" s="102"/>
      <c r="D546" s="102"/>
      <c r="E546" s="102"/>
      <c r="F546" s="102"/>
      <c r="G546" s="102"/>
      <c r="H546" s="103"/>
      <c r="I546" s="103"/>
      <c r="J546" s="103"/>
      <c r="K546" s="103"/>
      <c r="L546" s="103"/>
      <c r="M546" s="103"/>
      <c r="N546" s="103"/>
    </row>
    <row r="547" spans="2:14">
      <c r="B547" s="102"/>
      <c r="C547" s="102"/>
      <c r="D547" s="102"/>
      <c r="E547" s="102"/>
      <c r="F547" s="102"/>
      <c r="G547" s="102"/>
      <c r="H547" s="103"/>
      <c r="I547" s="103"/>
      <c r="J547" s="103"/>
      <c r="K547" s="103"/>
      <c r="L547" s="103"/>
      <c r="M547" s="103"/>
      <c r="N547" s="103"/>
    </row>
    <row r="548" spans="2:14">
      <c r="B548" s="102"/>
      <c r="C548" s="102"/>
      <c r="D548" s="102"/>
      <c r="E548" s="102"/>
      <c r="F548" s="102"/>
      <c r="G548" s="102"/>
      <c r="H548" s="103"/>
      <c r="I548" s="103"/>
      <c r="J548" s="103"/>
      <c r="K548" s="103"/>
      <c r="L548" s="103"/>
      <c r="M548" s="103"/>
      <c r="N548" s="103"/>
    </row>
    <row r="549" spans="2:14">
      <c r="B549" s="102"/>
      <c r="C549" s="102"/>
      <c r="D549" s="102"/>
      <c r="E549" s="102"/>
      <c r="F549" s="102"/>
      <c r="G549" s="102"/>
      <c r="H549" s="103"/>
      <c r="I549" s="103"/>
      <c r="J549" s="103"/>
      <c r="K549" s="103"/>
      <c r="L549" s="103"/>
      <c r="M549" s="103"/>
      <c r="N549" s="103"/>
    </row>
    <row r="550" spans="2:14">
      <c r="B550" s="102"/>
      <c r="C550" s="102"/>
      <c r="D550" s="102"/>
      <c r="E550" s="102"/>
      <c r="F550" s="102"/>
      <c r="G550" s="102"/>
      <c r="H550" s="103"/>
      <c r="I550" s="103"/>
      <c r="J550" s="103"/>
      <c r="K550" s="103"/>
      <c r="L550" s="103"/>
      <c r="M550" s="103"/>
      <c r="N550" s="103"/>
    </row>
    <row r="551" spans="2:14">
      <c r="B551" s="102"/>
      <c r="C551" s="102"/>
      <c r="D551" s="102"/>
      <c r="E551" s="102"/>
      <c r="F551" s="102"/>
      <c r="G551" s="102"/>
      <c r="H551" s="103"/>
      <c r="I551" s="103"/>
      <c r="J551" s="103"/>
      <c r="K551" s="103"/>
      <c r="L551" s="103"/>
      <c r="M551" s="103"/>
      <c r="N551" s="103"/>
    </row>
    <row r="552" spans="2:14">
      <c r="B552" s="102"/>
      <c r="C552" s="102"/>
      <c r="D552" s="102"/>
      <c r="E552" s="102"/>
      <c r="F552" s="102"/>
      <c r="G552" s="102"/>
      <c r="H552" s="103"/>
      <c r="I552" s="103"/>
      <c r="J552" s="103"/>
      <c r="K552" s="103"/>
      <c r="L552" s="103"/>
      <c r="M552" s="103"/>
      <c r="N552" s="103"/>
    </row>
    <row r="553" spans="2:14">
      <c r="B553" s="102"/>
      <c r="C553" s="102"/>
      <c r="D553" s="102"/>
      <c r="E553" s="102"/>
      <c r="F553" s="102"/>
      <c r="G553" s="102"/>
      <c r="H553" s="103"/>
      <c r="I553" s="103"/>
      <c r="J553" s="103"/>
      <c r="K553" s="103"/>
      <c r="L553" s="103"/>
      <c r="M553" s="103"/>
      <c r="N553" s="103"/>
    </row>
    <row r="554" spans="2:14">
      <c r="B554" s="102"/>
      <c r="C554" s="102"/>
      <c r="D554" s="102"/>
      <c r="E554" s="102"/>
      <c r="F554" s="102"/>
      <c r="G554" s="102"/>
      <c r="H554" s="103"/>
      <c r="I554" s="103"/>
      <c r="J554" s="103"/>
      <c r="K554" s="103"/>
      <c r="L554" s="103"/>
      <c r="M554" s="103"/>
      <c r="N554" s="103"/>
    </row>
    <row r="555" spans="2:14">
      <c r="B555" s="102"/>
      <c r="C555" s="102"/>
      <c r="D555" s="102"/>
      <c r="E555" s="102"/>
      <c r="F555" s="102"/>
      <c r="G555" s="102"/>
      <c r="H555" s="103"/>
      <c r="I555" s="103"/>
      <c r="J555" s="103"/>
      <c r="K555" s="103"/>
      <c r="L555" s="103"/>
      <c r="M555" s="103"/>
      <c r="N555" s="103"/>
    </row>
    <row r="556" spans="2:14">
      <c r="B556" s="102"/>
      <c r="C556" s="102"/>
      <c r="D556" s="102"/>
      <c r="E556" s="102"/>
      <c r="F556" s="102"/>
      <c r="G556" s="102"/>
      <c r="H556" s="103"/>
      <c r="I556" s="103"/>
      <c r="J556" s="103"/>
      <c r="K556" s="103"/>
      <c r="L556" s="103"/>
      <c r="M556" s="103"/>
      <c r="N556" s="103"/>
    </row>
    <row r="557" spans="2:14">
      <c r="B557" s="102"/>
      <c r="C557" s="102"/>
      <c r="D557" s="102"/>
      <c r="E557" s="102"/>
      <c r="F557" s="102"/>
      <c r="G557" s="102"/>
      <c r="H557" s="103"/>
      <c r="I557" s="103"/>
      <c r="J557" s="103"/>
      <c r="K557" s="103"/>
      <c r="L557" s="103"/>
      <c r="M557" s="103"/>
      <c r="N557" s="103"/>
    </row>
    <row r="558" spans="2:14">
      <c r="B558" s="102"/>
      <c r="C558" s="102"/>
      <c r="D558" s="102"/>
      <c r="E558" s="102"/>
      <c r="F558" s="102"/>
      <c r="G558" s="102"/>
      <c r="H558" s="103"/>
      <c r="I558" s="103"/>
      <c r="J558" s="103"/>
      <c r="K558" s="103"/>
      <c r="L558" s="103"/>
      <c r="M558" s="103"/>
      <c r="N558" s="103"/>
    </row>
    <row r="559" spans="2:14">
      <c r="B559" s="102"/>
      <c r="C559" s="102"/>
      <c r="D559" s="102"/>
      <c r="E559" s="102"/>
      <c r="F559" s="102"/>
      <c r="G559" s="102"/>
      <c r="H559" s="103"/>
      <c r="I559" s="103"/>
      <c r="J559" s="103"/>
      <c r="K559" s="103"/>
      <c r="L559" s="103"/>
      <c r="M559" s="103"/>
      <c r="N559" s="103"/>
    </row>
    <row r="560" spans="2:14">
      <c r="B560" s="102"/>
      <c r="C560" s="102"/>
      <c r="D560" s="102"/>
      <c r="E560" s="102"/>
      <c r="F560" s="102"/>
      <c r="G560" s="102"/>
      <c r="H560" s="103"/>
      <c r="I560" s="103"/>
      <c r="J560" s="103"/>
      <c r="K560" s="103"/>
      <c r="L560" s="103"/>
      <c r="M560" s="103"/>
      <c r="N560" s="103"/>
    </row>
    <row r="561" spans="2:14">
      <c r="B561" s="102"/>
      <c r="C561" s="102"/>
      <c r="D561" s="102"/>
      <c r="E561" s="102"/>
      <c r="F561" s="102"/>
      <c r="G561" s="102"/>
      <c r="H561" s="103"/>
      <c r="I561" s="103"/>
      <c r="J561" s="103"/>
      <c r="K561" s="103"/>
      <c r="L561" s="103"/>
      <c r="M561" s="103"/>
      <c r="N561" s="103"/>
    </row>
    <row r="562" spans="2:14">
      <c r="B562" s="102"/>
      <c r="C562" s="102"/>
      <c r="D562" s="102"/>
      <c r="E562" s="102"/>
      <c r="F562" s="102"/>
      <c r="G562" s="102"/>
      <c r="H562" s="103"/>
      <c r="I562" s="103"/>
      <c r="J562" s="103"/>
      <c r="K562" s="103"/>
      <c r="L562" s="103"/>
      <c r="M562" s="103"/>
      <c r="N562" s="103"/>
    </row>
    <row r="563" spans="2:14">
      <c r="B563" s="102"/>
      <c r="C563" s="102"/>
      <c r="D563" s="102"/>
      <c r="E563" s="102"/>
      <c r="F563" s="102"/>
      <c r="G563" s="102"/>
      <c r="H563" s="103"/>
      <c r="I563" s="103"/>
      <c r="J563" s="103"/>
      <c r="K563" s="103"/>
      <c r="L563" s="103"/>
      <c r="M563" s="103"/>
      <c r="N563" s="103"/>
    </row>
    <row r="564" spans="2:14">
      <c r="B564" s="102"/>
      <c r="C564" s="102"/>
      <c r="D564" s="102"/>
      <c r="E564" s="102"/>
      <c r="F564" s="102"/>
      <c r="G564" s="102"/>
      <c r="H564" s="103"/>
      <c r="I564" s="103"/>
      <c r="J564" s="103"/>
      <c r="K564" s="103"/>
      <c r="L564" s="103"/>
      <c r="M564" s="103"/>
      <c r="N564" s="103"/>
    </row>
    <row r="565" spans="2:14">
      <c r="B565" s="102"/>
      <c r="C565" s="102"/>
      <c r="D565" s="102"/>
      <c r="E565" s="102"/>
      <c r="F565" s="102"/>
      <c r="G565" s="102"/>
      <c r="H565" s="103"/>
      <c r="I565" s="103"/>
      <c r="J565" s="103"/>
      <c r="K565" s="103"/>
      <c r="L565" s="103"/>
      <c r="M565" s="103"/>
      <c r="N565" s="103"/>
    </row>
    <row r="566" spans="2:14">
      <c r="B566" s="102"/>
      <c r="C566" s="102"/>
      <c r="D566" s="102"/>
      <c r="E566" s="102"/>
      <c r="F566" s="102"/>
      <c r="G566" s="102"/>
      <c r="H566" s="103"/>
      <c r="I566" s="103"/>
      <c r="J566" s="103"/>
      <c r="K566" s="103"/>
      <c r="L566" s="103"/>
      <c r="M566" s="103"/>
      <c r="N566" s="103"/>
    </row>
    <row r="567" spans="2:14">
      <c r="B567" s="102"/>
      <c r="C567" s="102"/>
      <c r="D567" s="102"/>
      <c r="E567" s="102"/>
      <c r="F567" s="102"/>
      <c r="G567" s="102"/>
      <c r="H567" s="103"/>
      <c r="I567" s="103"/>
      <c r="J567" s="103"/>
      <c r="K567" s="103"/>
      <c r="L567" s="103"/>
      <c r="M567" s="103"/>
      <c r="N567" s="103"/>
    </row>
    <row r="568" spans="2:14">
      <c r="B568" s="102"/>
      <c r="C568" s="102"/>
      <c r="D568" s="102"/>
      <c r="E568" s="102"/>
      <c r="F568" s="102"/>
      <c r="G568" s="102"/>
      <c r="H568" s="103"/>
      <c r="I568" s="103"/>
      <c r="J568" s="103"/>
      <c r="K568" s="103"/>
      <c r="L568" s="103"/>
      <c r="M568" s="103"/>
      <c r="N568" s="103"/>
    </row>
    <row r="569" spans="2:14">
      <c r="B569" s="102"/>
      <c r="C569" s="102"/>
      <c r="D569" s="102"/>
      <c r="E569" s="102"/>
      <c r="F569" s="102"/>
      <c r="G569" s="102"/>
      <c r="H569" s="103"/>
      <c r="I569" s="103"/>
      <c r="J569" s="103"/>
      <c r="K569" s="103"/>
      <c r="L569" s="103"/>
      <c r="M569" s="103"/>
      <c r="N569" s="103"/>
    </row>
    <row r="570" spans="2:14">
      <c r="B570" s="102"/>
      <c r="C570" s="102"/>
      <c r="D570" s="102"/>
      <c r="E570" s="102"/>
      <c r="F570" s="102"/>
      <c r="G570" s="102"/>
      <c r="H570" s="103"/>
      <c r="I570" s="103"/>
      <c r="J570" s="103"/>
      <c r="K570" s="103"/>
      <c r="L570" s="103"/>
      <c r="M570" s="103"/>
      <c r="N570" s="103"/>
    </row>
    <row r="571" spans="2:14">
      <c r="B571" s="102"/>
      <c r="C571" s="102"/>
      <c r="D571" s="102"/>
      <c r="E571" s="102"/>
      <c r="F571" s="102"/>
      <c r="G571" s="102"/>
      <c r="H571" s="103"/>
      <c r="I571" s="103"/>
      <c r="J571" s="103"/>
      <c r="K571" s="103"/>
      <c r="L571" s="103"/>
      <c r="M571" s="103"/>
      <c r="N571" s="103"/>
    </row>
    <row r="572" spans="2:14">
      <c r="B572" s="102"/>
      <c r="C572" s="102"/>
      <c r="D572" s="102"/>
      <c r="E572" s="102"/>
      <c r="F572" s="102"/>
      <c r="G572" s="102"/>
      <c r="H572" s="103"/>
      <c r="I572" s="103"/>
      <c r="J572" s="103"/>
      <c r="K572" s="103"/>
      <c r="L572" s="103"/>
      <c r="M572" s="103"/>
      <c r="N572" s="103"/>
    </row>
    <row r="573" spans="2:14">
      <c r="B573" s="102"/>
      <c r="C573" s="102"/>
      <c r="D573" s="102"/>
      <c r="E573" s="102"/>
      <c r="F573" s="102"/>
      <c r="G573" s="102"/>
      <c r="H573" s="103"/>
      <c r="I573" s="103"/>
      <c r="J573" s="103"/>
      <c r="K573" s="103"/>
      <c r="L573" s="103"/>
      <c r="M573" s="103"/>
      <c r="N573" s="10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1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144</v>
      </c>
      <c r="C1" s="46" t="s" vm="1">
        <v>226</v>
      </c>
    </row>
    <row r="2" spans="2:15">
      <c r="B2" s="46" t="s">
        <v>143</v>
      </c>
      <c r="C2" s="46" t="s">
        <v>227</v>
      </c>
    </row>
    <row r="3" spans="2:15">
      <c r="B3" s="46" t="s">
        <v>145</v>
      </c>
      <c r="C3" s="46" t="s">
        <v>228</v>
      </c>
    </row>
    <row r="4" spans="2:15">
      <c r="B4" s="46" t="s">
        <v>146</v>
      </c>
      <c r="C4" s="46">
        <v>414</v>
      </c>
    </row>
    <row r="6" spans="2:15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203</v>
      </c>
      <c r="K8" s="29" t="s">
        <v>202</v>
      </c>
      <c r="L8" s="29" t="s">
        <v>61</v>
      </c>
      <c r="M8" s="29" t="s">
        <v>58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210</v>
      </c>
      <c r="K9" s="31"/>
      <c r="L9" s="31" t="s">
        <v>206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5" t="s">
        <v>29</v>
      </c>
      <c r="C11" s="95"/>
      <c r="D11" s="96"/>
      <c r="E11" s="95"/>
      <c r="F11" s="96"/>
      <c r="G11" s="95"/>
      <c r="H11" s="95"/>
      <c r="I11" s="96"/>
      <c r="J11" s="98"/>
      <c r="K11" s="106"/>
      <c r="L11" s="98">
        <v>6846.9178606200003</v>
      </c>
      <c r="M11" s="99"/>
      <c r="N11" s="99">
        <f>IFERROR(L11/$L$11,0)</f>
        <v>1</v>
      </c>
      <c r="O11" s="99">
        <f>L11/'סכום נכסי הקרן'!$C$42</f>
        <v>3.43802422372412E-3</v>
      </c>
    </row>
    <row r="12" spans="2:15" s="4" customFormat="1" ht="18" customHeight="1">
      <c r="B12" s="120" t="s">
        <v>194</v>
      </c>
      <c r="C12" s="95"/>
      <c r="D12" s="96"/>
      <c r="E12" s="95"/>
      <c r="F12" s="96"/>
      <c r="G12" s="95"/>
      <c r="H12" s="95"/>
      <c r="I12" s="96"/>
      <c r="J12" s="98"/>
      <c r="K12" s="106"/>
      <c r="L12" s="98">
        <v>6846.9178606200003</v>
      </c>
      <c r="M12" s="99"/>
      <c r="N12" s="99">
        <f t="shared" ref="N12:N17" si="0">IFERROR(L12/$L$11,0)</f>
        <v>1</v>
      </c>
      <c r="O12" s="99">
        <f>L12/'סכום נכסי הקרן'!$C$42</f>
        <v>3.43802422372412E-3</v>
      </c>
    </row>
    <row r="13" spans="2:15">
      <c r="B13" s="92" t="s">
        <v>28</v>
      </c>
      <c r="C13" s="87"/>
      <c r="D13" s="88"/>
      <c r="E13" s="87"/>
      <c r="F13" s="88"/>
      <c r="G13" s="87"/>
      <c r="H13" s="87"/>
      <c r="I13" s="88"/>
      <c r="J13" s="90"/>
      <c r="K13" s="108"/>
      <c r="L13" s="90">
        <v>6846.9178606200003</v>
      </c>
      <c r="M13" s="91"/>
      <c r="N13" s="91">
        <f t="shared" si="0"/>
        <v>1</v>
      </c>
      <c r="O13" s="91">
        <f>L13/'סכום נכסי הקרן'!$C$42</f>
        <v>3.43802422372412E-3</v>
      </c>
    </row>
    <row r="14" spans="2:15">
      <c r="B14" s="93" t="s">
        <v>1364</v>
      </c>
      <c r="C14" s="95" t="s">
        <v>1365</v>
      </c>
      <c r="D14" s="96" t="s">
        <v>26</v>
      </c>
      <c r="E14" s="95"/>
      <c r="F14" s="96" t="s">
        <v>1248</v>
      </c>
      <c r="G14" s="95" t="s">
        <v>455</v>
      </c>
      <c r="H14" s="95"/>
      <c r="I14" s="96" t="s">
        <v>130</v>
      </c>
      <c r="J14" s="98">
        <v>550.86433</v>
      </c>
      <c r="K14" s="106">
        <v>19790</v>
      </c>
      <c r="L14" s="98">
        <v>403.35938848100011</v>
      </c>
      <c r="M14" s="99">
        <v>7.1424205795129743E-5</v>
      </c>
      <c r="N14" s="99">
        <f t="shared" si="0"/>
        <v>5.8911089148727599E-2</v>
      </c>
      <c r="O14" s="99">
        <f>L14/'סכום נכסי הקרן'!$C$42</f>
        <v>2.0253775153929664E-4</v>
      </c>
    </row>
    <row r="15" spans="2:15">
      <c r="B15" s="93" t="s">
        <v>1366</v>
      </c>
      <c r="C15" s="95" t="s">
        <v>1367</v>
      </c>
      <c r="D15" s="96" t="s">
        <v>26</v>
      </c>
      <c r="E15" s="95"/>
      <c r="F15" s="96" t="s">
        <v>1248</v>
      </c>
      <c r="G15" s="95" t="s">
        <v>455</v>
      </c>
      <c r="H15" s="95"/>
      <c r="I15" s="96" t="s">
        <v>130</v>
      </c>
      <c r="J15" s="98">
        <v>3097.5053250000001</v>
      </c>
      <c r="K15" s="106">
        <v>3539</v>
      </c>
      <c r="L15" s="98">
        <v>405.59663974000006</v>
      </c>
      <c r="M15" s="99">
        <v>5.3332798213515295E-5</v>
      </c>
      <c r="N15" s="99">
        <f t="shared" si="0"/>
        <v>5.9237842193607469E-2</v>
      </c>
      <c r="O15" s="99">
        <f>L15/'סכום נכסי הקרן'!$C$42</f>
        <v>2.0366113642276924E-4</v>
      </c>
    </row>
    <row r="16" spans="2:15">
      <c r="B16" s="93" t="s">
        <v>1368</v>
      </c>
      <c r="C16" s="95" t="s">
        <v>1369</v>
      </c>
      <c r="D16" s="96" t="s">
        <v>122</v>
      </c>
      <c r="E16" s="95"/>
      <c r="F16" s="96" t="s">
        <v>1248</v>
      </c>
      <c r="G16" s="95" t="s">
        <v>455</v>
      </c>
      <c r="H16" s="95"/>
      <c r="I16" s="96" t="s">
        <v>130</v>
      </c>
      <c r="J16" s="98">
        <v>41045.831393</v>
      </c>
      <c r="K16" s="106">
        <v>1479.4</v>
      </c>
      <c r="L16" s="98">
        <v>2246.7585096180005</v>
      </c>
      <c r="M16" s="99">
        <v>6.403429467514029E-5</v>
      </c>
      <c r="N16" s="99">
        <f t="shared" si="0"/>
        <v>0.32814158945008182</v>
      </c>
      <c r="O16" s="99">
        <f>L16/'סכום נכסי הקרן'!$C$42</f>
        <v>1.1281587333407163E-3</v>
      </c>
    </row>
    <row r="17" spans="2:15">
      <c r="B17" s="93" t="s">
        <v>1370</v>
      </c>
      <c r="C17" s="95" t="s">
        <v>1371</v>
      </c>
      <c r="D17" s="96" t="s">
        <v>122</v>
      </c>
      <c r="E17" s="95"/>
      <c r="F17" s="96" t="s">
        <v>1248</v>
      </c>
      <c r="G17" s="95" t="s">
        <v>455</v>
      </c>
      <c r="H17" s="95"/>
      <c r="I17" s="96" t="s">
        <v>130</v>
      </c>
      <c r="J17" s="98">
        <v>8383.765330000002</v>
      </c>
      <c r="K17" s="106">
        <v>12221.83</v>
      </c>
      <c r="L17" s="98">
        <v>3791.2033227810002</v>
      </c>
      <c r="M17" s="99">
        <v>8.1760302664268149E-5</v>
      </c>
      <c r="N17" s="99">
        <f t="shared" si="0"/>
        <v>0.55370947920758318</v>
      </c>
      <c r="O17" s="99">
        <f>L17/'סכום נכסי הקרן'!$C$42</f>
        <v>1.9036666024213381E-3</v>
      </c>
    </row>
    <row r="18" spans="2:15">
      <c r="B18" s="100"/>
      <c r="C18" s="95"/>
      <c r="D18" s="95"/>
      <c r="E18" s="95"/>
      <c r="F18" s="95"/>
      <c r="G18" s="95"/>
      <c r="H18" s="95"/>
      <c r="I18" s="95"/>
      <c r="J18" s="98"/>
      <c r="K18" s="106"/>
      <c r="L18" s="95"/>
      <c r="M18" s="95"/>
      <c r="N18" s="99"/>
      <c r="O18" s="95"/>
    </row>
    <row r="19" spans="2:1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2:1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>
      <c r="B21" s="115" t="s">
        <v>218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2:15">
      <c r="B22" s="115" t="s">
        <v>110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2:15">
      <c r="B23" s="115" t="s">
        <v>201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2:15">
      <c r="B24" s="115" t="s">
        <v>209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2:1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2:1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2:1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2:1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2:15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2:1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2:1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2:1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2:1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2:1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2:1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2:1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2:15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2:15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</row>
    <row r="39" spans="2:15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2:15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2:1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2:1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  <row r="43" spans="2:1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2:1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2:15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5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2:15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</row>
    <row r="48" spans="2:15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2:15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2:15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2:15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2:15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2:15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2:15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2:15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2:15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2:15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2:15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2:15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2:15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2:1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2:1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2:15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2:15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2:1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2:1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2:15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2:15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2:15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2:15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</row>
    <row r="74" spans="2:15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2:15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2:15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</row>
    <row r="77" spans="2:1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2:15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2:15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</row>
    <row r="80" spans="2:15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2:15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</row>
    <row r="82" spans="2:15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</row>
    <row r="83" spans="2:15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</row>
    <row r="84" spans="2:15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</row>
    <row r="85" spans="2:15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</row>
    <row r="86" spans="2:15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</row>
    <row r="87" spans="2:15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</row>
    <row r="88" spans="2:15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</row>
    <row r="89" spans="2:15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2:1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</row>
    <row r="91" spans="2:1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</row>
    <row r="92" spans="2:1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spans="2:1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</row>
    <row r="94" spans="2:1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spans="2:1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</row>
    <row r="96" spans="2:1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</row>
    <row r="97" spans="2:1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</row>
    <row r="98" spans="2:1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</row>
    <row r="99" spans="2:1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</row>
    <row r="100" spans="2:1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</row>
    <row r="101" spans="2:1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</row>
    <row r="102" spans="2:1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</row>
    <row r="103" spans="2:1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</row>
    <row r="104" spans="2:1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</row>
    <row r="105" spans="2:1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</row>
    <row r="106" spans="2:1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</row>
    <row r="107" spans="2:1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8" spans="2:1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</row>
    <row r="109" spans="2:1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</row>
    <row r="110" spans="2:1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2:15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2:15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2:15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2:15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2:15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2:15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2:15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2:15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2:15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2:15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2:15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2:15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2:15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2:15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2:15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2:15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2:15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2:15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2:15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2:15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2:15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2:15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2:15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2:15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2:15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2:15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2:15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2:15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2:15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2:15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2:15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2:15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2:15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2:15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2:15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2:15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2:15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2:15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2:15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2:15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2:15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2:15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2:15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2:15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2:15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2:15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2:15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2:15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2:15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2:15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2:15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2:15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2:15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2:15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2:15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2:15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2:15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2:15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2:15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2:15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2:15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2:15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2:15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2:15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2:15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2:15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2:15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2:15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2:15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2:15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2:15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2:15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2:15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2:15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2:15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2:15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2:15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2:15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2:15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2:15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2:15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2:15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2:15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2:15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2:15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2:15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2:15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2:15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2:15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2:15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2:15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2:15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2:15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2:15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2:15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2:15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2:15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2:15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2:15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2:15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2:15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2:15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2:15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2:15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2:15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2:15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2:15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2:15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2:15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2:15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2:15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2:15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2:15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2:15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2:15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2:15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2:15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2:15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2:15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2:15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2:15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2:15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2:15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2:15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2:15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2:15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2:15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2:15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2:15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2:15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2:15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2:15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2:15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2:15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2:15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2:15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2:15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2:15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2:15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2:15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2:15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2:15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2:15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2:15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2:15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2:15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2:15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2:15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2:15">
      <c r="B325" s="118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2:15">
      <c r="B326" s="118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2:15">
      <c r="B327" s="11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2:15">
      <c r="B328" s="102"/>
      <c r="C328" s="102"/>
      <c r="D328" s="102"/>
      <c r="E328" s="102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2:15">
      <c r="B329" s="102"/>
      <c r="C329" s="102"/>
      <c r="D329" s="102"/>
      <c r="E329" s="102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2:15">
      <c r="B330" s="102"/>
      <c r="C330" s="102"/>
      <c r="D330" s="102"/>
      <c r="E330" s="102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2:15">
      <c r="B331" s="102"/>
      <c r="C331" s="102"/>
      <c r="D331" s="102"/>
      <c r="E331" s="102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2:15">
      <c r="B332" s="102"/>
      <c r="C332" s="102"/>
      <c r="D332" s="102"/>
      <c r="E332" s="102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2:15">
      <c r="B333" s="102"/>
      <c r="C333" s="102"/>
      <c r="D333" s="102"/>
      <c r="E333" s="102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2:15">
      <c r="B334" s="102"/>
      <c r="C334" s="102"/>
      <c r="D334" s="102"/>
      <c r="E334" s="102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2:15">
      <c r="B335" s="102"/>
      <c r="C335" s="102"/>
      <c r="D335" s="102"/>
      <c r="E335" s="102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2:15">
      <c r="B336" s="102"/>
      <c r="C336" s="102"/>
      <c r="D336" s="102"/>
      <c r="E336" s="102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2:15">
      <c r="B337" s="102"/>
      <c r="C337" s="102"/>
      <c r="D337" s="102"/>
      <c r="E337" s="102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2:15">
      <c r="B338" s="102"/>
      <c r="C338" s="102"/>
      <c r="D338" s="102"/>
      <c r="E338" s="102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2:15">
      <c r="B339" s="102"/>
      <c r="C339" s="102"/>
      <c r="D339" s="102"/>
      <c r="E339" s="102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2:15">
      <c r="B340" s="102"/>
      <c r="C340" s="102"/>
      <c r="D340" s="102"/>
      <c r="E340" s="102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2:15">
      <c r="B341" s="102"/>
      <c r="C341" s="102"/>
      <c r="D341" s="102"/>
      <c r="E341" s="102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2:15">
      <c r="B342" s="102"/>
      <c r="C342" s="102"/>
      <c r="D342" s="102"/>
      <c r="E342" s="102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2:15">
      <c r="B343" s="102"/>
      <c r="C343" s="102"/>
      <c r="D343" s="102"/>
      <c r="E343" s="102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2:15">
      <c r="B344" s="102"/>
      <c r="C344" s="102"/>
      <c r="D344" s="102"/>
      <c r="E344" s="102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2:15">
      <c r="B345" s="102"/>
      <c r="C345" s="102"/>
      <c r="D345" s="102"/>
      <c r="E345" s="102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2:15">
      <c r="B346" s="102"/>
      <c r="C346" s="102"/>
      <c r="D346" s="102"/>
      <c r="E346" s="102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2:15">
      <c r="B347" s="102"/>
      <c r="C347" s="102"/>
      <c r="D347" s="102"/>
      <c r="E347" s="102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2:15">
      <c r="B348" s="102"/>
      <c r="C348" s="102"/>
      <c r="D348" s="102"/>
      <c r="E348" s="102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2:15">
      <c r="B349" s="102"/>
      <c r="C349" s="102"/>
      <c r="D349" s="102"/>
      <c r="E349" s="102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2:15">
      <c r="B350" s="102"/>
      <c r="C350" s="102"/>
      <c r="D350" s="102"/>
      <c r="E350" s="102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2:15">
      <c r="B351" s="102"/>
      <c r="C351" s="102"/>
      <c r="D351" s="102"/>
      <c r="E351" s="102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2:15">
      <c r="B352" s="102"/>
      <c r="C352" s="102"/>
      <c r="D352" s="102"/>
      <c r="E352" s="102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2:15">
      <c r="B353" s="102"/>
      <c r="C353" s="102"/>
      <c r="D353" s="102"/>
      <c r="E353" s="102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2:15">
      <c r="B354" s="102"/>
      <c r="C354" s="102"/>
      <c r="D354" s="102"/>
      <c r="E354" s="102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2:15">
      <c r="B355" s="102"/>
      <c r="C355" s="102"/>
      <c r="D355" s="102"/>
      <c r="E355" s="102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2:15">
      <c r="B356" s="102"/>
      <c r="C356" s="102"/>
      <c r="D356" s="102"/>
      <c r="E356" s="102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2:15">
      <c r="B357" s="102"/>
      <c r="C357" s="102"/>
      <c r="D357" s="102"/>
      <c r="E357" s="102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2:15">
      <c r="B358" s="102"/>
      <c r="C358" s="102"/>
      <c r="D358" s="102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2:15">
      <c r="B359" s="102"/>
      <c r="C359" s="102"/>
      <c r="D359" s="102"/>
      <c r="E359" s="102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2:15">
      <c r="B360" s="102"/>
      <c r="C360" s="102"/>
      <c r="D360" s="102"/>
      <c r="E360" s="102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2:15">
      <c r="B361" s="102"/>
      <c r="C361" s="102"/>
      <c r="D361" s="102"/>
      <c r="E361" s="102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2:15">
      <c r="B362" s="102"/>
      <c r="C362" s="102"/>
      <c r="D362" s="102"/>
      <c r="E362" s="102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2:15">
      <c r="B363" s="102"/>
      <c r="C363" s="102"/>
      <c r="D363" s="102"/>
      <c r="E363" s="102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2:15">
      <c r="B364" s="102"/>
      <c r="C364" s="102"/>
      <c r="D364" s="102"/>
      <c r="E364" s="102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2:15">
      <c r="B365" s="102"/>
      <c r="C365" s="102"/>
      <c r="D365" s="102"/>
      <c r="E365" s="102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2:15">
      <c r="B366" s="102"/>
      <c r="C366" s="102"/>
      <c r="D366" s="102"/>
      <c r="E366" s="102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2:15">
      <c r="B367" s="102"/>
      <c r="C367" s="102"/>
      <c r="D367" s="102"/>
      <c r="E367" s="102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2:15">
      <c r="B368" s="102"/>
      <c r="C368" s="102"/>
      <c r="D368" s="102"/>
      <c r="E368" s="102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2:15">
      <c r="B369" s="102"/>
      <c r="C369" s="102"/>
      <c r="D369" s="102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2:15">
      <c r="B370" s="102"/>
      <c r="C370" s="102"/>
      <c r="D370" s="102"/>
      <c r="E370" s="102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2:15">
      <c r="B371" s="102"/>
      <c r="C371" s="102"/>
      <c r="D371" s="102"/>
      <c r="E371" s="102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2:15">
      <c r="B372" s="102"/>
      <c r="C372" s="102"/>
      <c r="D372" s="102"/>
      <c r="E372" s="102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2:15">
      <c r="B373" s="102"/>
      <c r="C373" s="102"/>
      <c r="D373" s="102"/>
      <c r="E373" s="102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2:15">
      <c r="B374" s="102"/>
      <c r="C374" s="102"/>
      <c r="D374" s="102"/>
      <c r="E374" s="102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2:15">
      <c r="B375" s="102"/>
      <c r="C375" s="102"/>
      <c r="D375" s="102"/>
      <c r="E375" s="102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2:15">
      <c r="B376" s="102"/>
      <c r="C376" s="102"/>
      <c r="D376" s="102"/>
      <c r="E376" s="102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2:15">
      <c r="B377" s="102"/>
      <c r="C377" s="102"/>
      <c r="D377" s="102"/>
      <c r="E377" s="102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2:15">
      <c r="B378" s="102"/>
      <c r="C378" s="102"/>
      <c r="D378" s="102"/>
      <c r="E378" s="102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2:15">
      <c r="B379" s="102"/>
      <c r="C379" s="102"/>
      <c r="D379" s="102"/>
      <c r="E379" s="102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2:15">
      <c r="B380" s="102"/>
      <c r="C380" s="102"/>
      <c r="D380" s="102"/>
      <c r="E380" s="102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2:15">
      <c r="B381" s="102"/>
      <c r="C381" s="102"/>
      <c r="D381" s="102"/>
      <c r="E381" s="102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2:15">
      <c r="B382" s="102"/>
      <c r="C382" s="102"/>
      <c r="D382" s="102"/>
      <c r="E382" s="102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2:15">
      <c r="B383" s="102"/>
      <c r="C383" s="102"/>
      <c r="D383" s="102"/>
      <c r="E383" s="102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2:15">
      <c r="B384" s="102"/>
      <c r="C384" s="102"/>
      <c r="D384" s="102"/>
      <c r="E384" s="102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2:15">
      <c r="B385" s="102"/>
      <c r="C385" s="102"/>
      <c r="D385" s="102"/>
      <c r="E385" s="102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2:15">
      <c r="B386" s="102"/>
      <c r="C386" s="102"/>
      <c r="D386" s="102"/>
      <c r="E386" s="102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2:15">
      <c r="B387" s="102"/>
      <c r="C387" s="102"/>
      <c r="D387" s="102"/>
      <c r="E387" s="102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2:15">
      <c r="B388" s="102"/>
      <c r="C388" s="102"/>
      <c r="D388" s="102"/>
      <c r="E388" s="102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2:15">
      <c r="B389" s="102"/>
      <c r="C389" s="102"/>
      <c r="D389" s="102"/>
      <c r="E389" s="102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2:15">
      <c r="B390" s="102"/>
      <c r="C390" s="102"/>
      <c r="D390" s="102"/>
      <c r="E390" s="102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2:15">
      <c r="B391" s="102"/>
      <c r="C391" s="102"/>
      <c r="D391" s="102"/>
      <c r="E391" s="102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2:15">
      <c r="B392" s="102"/>
      <c r="C392" s="102"/>
      <c r="D392" s="102"/>
      <c r="E392" s="102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2:15">
      <c r="B393" s="102"/>
      <c r="C393" s="102"/>
      <c r="D393" s="102"/>
      <c r="E393" s="102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2:15">
      <c r="B394" s="102"/>
      <c r="C394" s="102"/>
      <c r="D394" s="102"/>
      <c r="E394" s="102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2:15">
      <c r="B395" s="102"/>
      <c r="C395" s="102"/>
      <c r="D395" s="102"/>
      <c r="E395" s="102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2:15">
      <c r="B396" s="102"/>
      <c r="C396" s="102"/>
      <c r="D396" s="102"/>
      <c r="E396" s="102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2:15">
      <c r="B397" s="102"/>
      <c r="C397" s="102"/>
      <c r="D397" s="102"/>
      <c r="E397" s="102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2:15">
      <c r="B398" s="102"/>
      <c r="C398" s="102"/>
      <c r="D398" s="102"/>
      <c r="E398" s="102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2:15">
      <c r="B399" s="102"/>
      <c r="C399" s="102"/>
      <c r="D399" s="102"/>
      <c r="E399" s="102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2:15">
      <c r="B400" s="102"/>
      <c r="C400" s="102"/>
      <c r="D400" s="102"/>
      <c r="E400" s="102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2:15">
      <c r="B401" s="102"/>
      <c r="C401" s="102"/>
      <c r="D401" s="102"/>
      <c r="E401" s="102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2:15">
      <c r="B402" s="102"/>
      <c r="C402" s="102"/>
      <c r="D402" s="102"/>
      <c r="E402" s="102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2:15">
      <c r="B403" s="102"/>
      <c r="C403" s="102"/>
      <c r="D403" s="102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2:15">
      <c r="B404" s="102"/>
      <c r="C404" s="102"/>
      <c r="D404" s="102"/>
      <c r="E404" s="102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2:15">
      <c r="B405" s="102"/>
      <c r="C405" s="102"/>
      <c r="D405" s="102"/>
      <c r="E405" s="102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2:15">
      <c r="B406" s="102"/>
      <c r="C406" s="102"/>
      <c r="D406" s="102"/>
      <c r="E406" s="102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2:15">
      <c r="B407" s="102"/>
      <c r="C407" s="102"/>
      <c r="D407" s="102"/>
      <c r="E407" s="102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2:15">
      <c r="B408" s="102"/>
      <c r="C408" s="102"/>
      <c r="D408" s="102"/>
      <c r="E408" s="102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2:15">
      <c r="B409" s="102"/>
      <c r="C409" s="102"/>
      <c r="D409" s="102"/>
      <c r="E409" s="102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2:15">
      <c r="B410" s="102"/>
      <c r="C410" s="102"/>
      <c r="D410" s="102"/>
      <c r="E410" s="102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2:15">
      <c r="B411" s="102"/>
      <c r="C411" s="102"/>
      <c r="D411" s="102"/>
      <c r="E411" s="102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2:15">
      <c r="B412" s="102"/>
      <c r="C412" s="102"/>
      <c r="D412" s="102"/>
      <c r="E412" s="102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2:15">
      <c r="B413" s="102"/>
      <c r="C413" s="102"/>
      <c r="D413" s="102"/>
      <c r="E413" s="102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2:15">
      <c r="B414" s="102"/>
      <c r="C414" s="102"/>
      <c r="D414" s="102"/>
      <c r="E414" s="102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2:15">
      <c r="B415" s="102"/>
      <c r="C415" s="102"/>
      <c r="D415" s="102"/>
      <c r="E415" s="102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2:15">
      <c r="B416" s="102"/>
      <c r="C416" s="102"/>
      <c r="D416" s="102"/>
      <c r="E416" s="102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2:15">
      <c r="B417" s="102"/>
      <c r="C417" s="102"/>
      <c r="D417" s="102"/>
      <c r="E417" s="102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2:15">
      <c r="B418" s="102"/>
      <c r="C418" s="102"/>
      <c r="D418" s="102"/>
      <c r="E418" s="102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2:15">
      <c r="B419" s="102"/>
      <c r="C419" s="102"/>
      <c r="D419" s="102"/>
      <c r="E419" s="102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2:15">
      <c r="B420" s="102"/>
      <c r="C420" s="102"/>
      <c r="D420" s="102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2:15">
      <c r="B421" s="102"/>
      <c r="C421" s="102"/>
      <c r="D421" s="102"/>
      <c r="E421" s="102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2:15">
      <c r="B422" s="102"/>
      <c r="C422" s="102"/>
      <c r="D422" s="102"/>
      <c r="E422" s="102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2:15">
      <c r="B423" s="102"/>
      <c r="C423" s="102"/>
      <c r="D423" s="102"/>
      <c r="E423" s="102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2:15">
      <c r="B424" s="102"/>
      <c r="C424" s="102"/>
      <c r="D424" s="102"/>
      <c r="E424" s="10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2:15">
      <c r="B425" s="102"/>
      <c r="C425" s="102"/>
      <c r="D425" s="102"/>
      <c r="E425" s="102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2:15">
      <c r="B426" s="102"/>
      <c r="C426" s="102"/>
      <c r="D426" s="102"/>
      <c r="E426" s="102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2:15">
      <c r="B427" s="102"/>
      <c r="C427" s="102"/>
      <c r="D427" s="102"/>
      <c r="E427" s="102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2:15">
      <c r="B428" s="102"/>
      <c r="C428" s="102"/>
      <c r="D428" s="102"/>
      <c r="E428" s="102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2:15">
      <c r="B429" s="102"/>
      <c r="C429" s="102"/>
      <c r="D429" s="102"/>
      <c r="E429" s="102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2:15">
      <c r="B430" s="102"/>
      <c r="C430" s="102"/>
      <c r="D430" s="102"/>
      <c r="E430" s="102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2:15">
      <c r="B431" s="102"/>
      <c r="C431" s="102"/>
      <c r="D431" s="102"/>
      <c r="E431" s="102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2:15">
      <c r="B432" s="102"/>
      <c r="C432" s="102"/>
      <c r="D432" s="102"/>
      <c r="E432" s="102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2:15">
      <c r="B433" s="102"/>
      <c r="C433" s="102"/>
      <c r="D433" s="102"/>
      <c r="E433" s="102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2:15">
      <c r="B434" s="102"/>
      <c r="C434" s="102"/>
      <c r="D434" s="102"/>
      <c r="E434" s="102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2:15">
      <c r="B435" s="102"/>
      <c r="C435" s="102"/>
      <c r="D435" s="102"/>
      <c r="E435" s="102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2:15">
      <c r="B436" s="102"/>
      <c r="C436" s="102"/>
      <c r="D436" s="102"/>
      <c r="E436" s="102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2:15">
      <c r="B437" s="102"/>
      <c r="C437" s="102"/>
      <c r="D437" s="102"/>
      <c r="E437" s="102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2:15">
      <c r="B438" s="102"/>
      <c r="C438" s="102"/>
      <c r="D438" s="102"/>
      <c r="E438" s="102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2:15">
      <c r="B439" s="102"/>
      <c r="C439" s="102"/>
      <c r="D439" s="102"/>
      <c r="E439" s="102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2:15">
      <c r="B440" s="102"/>
      <c r="C440" s="102"/>
      <c r="D440" s="102"/>
      <c r="E440" s="102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2:15">
      <c r="B441" s="102"/>
      <c r="C441" s="102"/>
      <c r="D441" s="102"/>
      <c r="E441" s="102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2:15">
      <c r="B442" s="102"/>
      <c r="C442" s="102"/>
      <c r="D442" s="102"/>
      <c r="E442" s="102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2:15">
      <c r="B443" s="102"/>
      <c r="C443" s="102"/>
      <c r="D443" s="102"/>
      <c r="E443" s="102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2:15">
      <c r="B444" s="102"/>
      <c r="C444" s="102"/>
      <c r="D444" s="102"/>
      <c r="E444" s="102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2:15">
      <c r="B445" s="102"/>
      <c r="C445" s="102"/>
      <c r="D445" s="102"/>
      <c r="E445" s="102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2:15">
      <c r="B446" s="102"/>
      <c r="C446" s="102"/>
      <c r="D446" s="102"/>
      <c r="E446" s="102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2:15">
      <c r="B447" s="102"/>
      <c r="C447" s="102"/>
      <c r="D447" s="102"/>
      <c r="E447" s="102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2:15">
      <c r="B448" s="102"/>
      <c r="C448" s="102"/>
      <c r="D448" s="102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2:15">
      <c r="B449" s="102"/>
      <c r="C449" s="102"/>
      <c r="D449" s="102"/>
      <c r="E449" s="102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2:15">
      <c r="B450" s="102"/>
      <c r="C450" s="102"/>
      <c r="D450" s="102"/>
      <c r="E450" s="102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2:15">
      <c r="B451" s="102"/>
      <c r="C451" s="102"/>
      <c r="D451" s="102"/>
      <c r="E451" s="102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2:15">
      <c r="B452" s="102"/>
      <c r="C452" s="102"/>
      <c r="D452" s="102"/>
      <c r="E452" s="102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2:15">
      <c r="B453" s="102"/>
      <c r="C453" s="102"/>
      <c r="D453" s="102"/>
      <c r="E453" s="102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2:15">
      <c r="B454" s="102"/>
      <c r="C454" s="102"/>
      <c r="D454" s="102"/>
      <c r="E454" s="102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2:15">
      <c r="B455" s="102"/>
      <c r="C455" s="102"/>
      <c r="D455" s="102"/>
      <c r="E455" s="102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2:15">
      <c r="B456" s="102"/>
      <c r="C456" s="102"/>
      <c r="D456" s="102"/>
      <c r="E456" s="102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2:15">
      <c r="B457" s="102"/>
      <c r="C457" s="102"/>
      <c r="D457" s="102"/>
      <c r="E457" s="102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2:15">
      <c r="B458" s="102"/>
      <c r="C458" s="102"/>
      <c r="D458" s="102"/>
      <c r="E458" s="102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2:15">
      <c r="B459" s="102"/>
      <c r="C459" s="102"/>
      <c r="D459" s="102"/>
      <c r="E459" s="102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2:15">
      <c r="B460" s="102"/>
      <c r="C460" s="102"/>
      <c r="D460" s="102"/>
      <c r="E460" s="102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2:15">
      <c r="B461" s="102"/>
      <c r="C461" s="102"/>
      <c r="D461" s="102"/>
      <c r="E461" s="102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2:15">
      <c r="B462" s="102"/>
      <c r="C462" s="102"/>
      <c r="D462" s="102"/>
      <c r="E462" s="102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2:15">
      <c r="B463" s="102"/>
      <c r="C463" s="102"/>
      <c r="D463" s="102"/>
      <c r="E463" s="102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2:15">
      <c r="B464" s="102"/>
      <c r="C464" s="102"/>
      <c r="D464" s="102"/>
      <c r="E464" s="102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2:15">
      <c r="B465" s="102"/>
      <c r="C465" s="102"/>
      <c r="D465" s="102"/>
      <c r="E465" s="102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2:15">
      <c r="B466" s="102"/>
      <c r="C466" s="102"/>
      <c r="D466" s="102"/>
      <c r="E466" s="102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2:15">
      <c r="B467" s="102"/>
      <c r="C467" s="102"/>
      <c r="D467" s="102"/>
      <c r="E467" s="102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2:15">
      <c r="B468" s="102"/>
      <c r="C468" s="102"/>
      <c r="D468" s="102"/>
      <c r="E468" s="102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2:15">
      <c r="B469" s="102"/>
      <c r="C469" s="102"/>
      <c r="D469" s="102"/>
      <c r="E469" s="102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2:15">
      <c r="B470" s="102"/>
      <c r="C470" s="102"/>
      <c r="D470" s="102"/>
      <c r="E470" s="102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2:15">
      <c r="B471" s="102"/>
      <c r="C471" s="102"/>
      <c r="D471" s="102"/>
      <c r="E471" s="102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2:15">
      <c r="B472" s="102"/>
      <c r="C472" s="102"/>
      <c r="D472" s="102"/>
      <c r="E472" s="102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2:15">
      <c r="B473" s="102"/>
      <c r="C473" s="102"/>
      <c r="D473" s="102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2:15">
      <c r="B474" s="102"/>
      <c r="C474" s="102"/>
      <c r="D474" s="102"/>
      <c r="E474" s="102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2:15">
      <c r="B475" s="102"/>
      <c r="C475" s="102"/>
      <c r="D475" s="102"/>
      <c r="E475" s="102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2:15">
      <c r="B476" s="102"/>
      <c r="C476" s="102"/>
      <c r="D476" s="102"/>
      <c r="E476" s="102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2:15">
      <c r="B477" s="102"/>
      <c r="C477" s="102"/>
      <c r="D477" s="102"/>
      <c r="E477" s="102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2:15">
      <c r="B478" s="102"/>
      <c r="C478" s="102"/>
      <c r="D478" s="102"/>
      <c r="E478" s="102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2:15">
      <c r="B479" s="102"/>
      <c r="C479" s="102"/>
      <c r="D479" s="102"/>
      <c r="E479" s="102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2:15">
      <c r="B480" s="102"/>
      <c r="C480" s="102"/>
      <c r="D480" s="102"/>
      <c r="E480" s="102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2:15">
      <c r="B481" s="102"/>
      <c r="C481" s="102"/>
      <c r="D481" s="102"/>
      <c r="E481" s="102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2:15">
      <c r="B482" s="102"/>
      <c r="C482" s="102"/>
      <c r="D482" s="102"/>
      <c r="E482" s="102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2:15">
      <c r="B483" s="102"/>
      <c r="C483" s="102"/>
      <c r="D483" s="102"/>
      <c r="E483" s="102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2:15">
      <c r="B484" s="102"/>
      <c r="C484" s="102"/>
      <c r="D484" s="102"/>
      <c r="E484" s="102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2:15">
      <c r="B485" s="102"/>
      <c r="C485" s="102"/>
      <c r="D485" s="102"/>
      <c r="E485" s="102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2:15">
      <c r="B486" s="102"/>
      <c r="C486" s="102"/>
      <c r="D486" s="102"/>
      <c r="E486" s="102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2:15">
      <c r="B487" s="102"/>
      <c r="C487" s="102"/>
      <c r="D487" s="102"/>
      <c r="E487" s="102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2:15">
      <c r="B488" s="102"/>
      <c r="C488" s="102"/>
      <c r="D488" s="102"/>
      <c r="E488" s="102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2:15">
      <c r="B489" s="102"/>
      <c r="C489" s="102"/>
      <c r="D489" s="102"/>
      <c r="E489" s="102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2:15">
      <c r="B490" s="102"/>
      <c r="C490" s="102"/>
      <c r="D490" s="102"/>
      <c r="E490" s="102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2:15">
      <c r="B491" s="102"/>
      <c r="C491" s="102"/>
      <c r="D491" s="102"/>
      <c r="E491" s="102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2:15">
      <c r="B492" s="102"/>
      <c r="C492" s="102"/>
      <c r="D492" s="102"/>
      <c r="E492" s="102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2:15">
      <c r="B493" s="102"/>
      <c r="C493" s="102"/>
      <c r="D493" s="102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2:15">
      <c r="B494" s="102"/>
      <c r="C494" s="102"/>
      <c r="D494" s="102"/>
      <c r="E494" s="102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2:15">
      <c r="B495" s="102"/>
      <c r="C495" s="102"/>
      <c r="D495" s="102"/>
      <c r="E495" s="102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2:15">
      <c r="B496" s="102"/>
      <c r="C496" s="102"/>
      <c r="D496" s="102"/>
      <c r="E496" s="102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2:15">
      <c r="B497" s="102"/>
      <c r="C497" s="102"/>
      <c r="D497" s="102"/>
      <c r="E497" s="102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2:15">
      <c r="B498" s="102"/>
      <c r="C498" s="102"/>
      <c r="D498" s="102"/>
      <c r="E498" s="102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2:15">
      <c r="B499" s="102"/>
      <c r="C499" s="102"/>
      <c r="D499" s="102"/>
      <c r="E499" s="102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2:15">
      <c r="B500" s="102"/>
      <c r="C500" s="102"/>
      <c r="D500" s="102"/>
      <c r="E500" s="102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2:15">
      <c r="B501" s="102"/>
      <c r="C501" s="102"/>
      <c r="D501" s="102"/>
      <c r="E501" s="102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2:15">
      <c r="B502" s="102"/>
      <c r="C502" s="102"/>
      <c r="D502" s="102"/>
      <c r="E502" s="102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2:15">
      <c r="B503" s="102"/>
      <c r="C503" s="102"/>
      <c r="D503" s="102"/>
      <c r="E503" s="102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2:15">
      <c r="B504" s="102"/>
      <c r="C504" s="102"/>
      <c r="D504" s="102"/>
      <c r="E504" s="102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2:15">
      <c r="B505" s="102"/>
      <c r="C505" s="102"/>
      <c r="D505" s="102"/>
      <c r="E505" s="102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2:15">
      <c r="B506" s="102"/>
      <c r="C506" s="102"/>
      <c r="D506" s="102"/>
      <c r="E506" s="102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2:15">
      <c r="B507" s="102"/>
      <c r="C507" s="102"/>
      <c r="D507" s="102"/>
      <c r="E507" s="102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2:15">
      <c r="B508" s="102"/>
      <c r="C508" s="102"/>
      <c r="D508" s="102"/>
      <c r="E508" s="102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2:15">
      <c r="B509" s="102"/>
      <c r="C509" s="102"/>
      <c r="D509" s="102"/>
      <c r="E509" s="102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2:15">
      <c r="B510" s="102"/>
      <c r="C510" s="102"/>
      <c r="D510" s="102"/>
      <c r="E510" s="102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2:15">
      <c r="B511" s="102"/>
      <c r="C511" s="102"/>
      <c r="D511" s="102"/>
      <c r="E511" s="102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2:15">
      <c r="B512" s="102"/>
      <c r="C512" s="102"/>
      <c r="D512" s="102"/>
      <c r="E512" s="102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2:15">
      <c r="B513" s="102"/>
      <c r="C513" s="102"/>
      <c r="D513" s="102"/>
      <c r="E513" s="102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2:15">
      <c r="B514" s="102"/>
      <c r="C514" s="102"/>
      <c r="D514" s="102"/>
      <c r="E514" s="102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2:15">
      <c r="B515" s="102"/>
      <c r="C515" s="102"/>
      <c r="D515" s="102"/>
      <c r="E515" s="102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2:15">
      <c r="B516" s="102"/>
      <c r="C516" s="102"/>
      <c r="D516" s="102"/>
      <c r="E516" s="102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2:15">
      <c r="B517" s="102"/>
      <c r="C517" s="102"/>
      <c r="D517" s="102"/>
      <c r="E517" s="102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2:15">
      <c r="B518" s="102"/>
      <c r="C518" s="102"/>
      <c r="D518" s="102"/>
      <c r="E518" s="102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2:15">
      <c r="B519" s="102"/>
      <c r="C519" s="102"/>
      <c r="D519" s="102"/>
      <c r="E519" s="102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2:15">
      <c r="B520" s="102"/>
      <c r="C520" s="102"/>
      <c r="D520" s="102"/>
      <c r="E520" s="102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2:15">
      <c r="B521" s="102"/>
      <c r="C521" s="102"/>
      <c r="D521" s="102"/>
      <c r="E521" s="102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2:15">
      <c r="B522" s="102"/>
      <c r="C522" s="102"/>
      <c r="D522" s="102"/>
      <c r="E522" s="102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2:15">
      <c r="B523" s="102"/>
      <c r="C523" s="102"/>
      <c r="D523" s="102"/>
      <c r="E523" s="102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2:15">
      <c r="B524" s="102"/>
      <c r="C524" s="102"/>
      <c r="D524" s="102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2:15">
      <c r="B525" s="102"/>
      <c r="C525" s="102"/>
      <c r="D525" s="102"/>
      <c r="E525" s="102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144</v>
      </c>
      <c r="C1" s="46" t="s" vm="1">
        <v>226</v>
      </c>
    </row>
    <row r="2" spans="2:12">
      <c r="B2" s="46" t="s">
        <v>143</v>
      </c>
      <c r="C2" s="46" t="s">
        <v>227</v>
      </c>
    </row>
    <row r="3" spans="2:12">
      <c r="B3" s="46" t="s">
        <v>145</v>
      </c>
      <c r="C3" s="46" t="s">
        <v>228</v>
      </c>
    </row>
    <row r="4" spans="2:12">
      <c r="B4" s="46" t="s">
        <v>146</v>
      </c>
      <c r="C4" s="46">
        <v>414</v>
      </c>
    </row>
    <row r="6" spans="2:12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203</v>
      </c>
      <c r="H8" s="29" t="s">
        <v>202</v>
      </c>
      <c r="I8" s="29" t="s">
        <v>61</v>
      </c>
      <c r="J8" s="29" t="s">
        <v>58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5" t="s">
        <v>47</v>
      </c>
      <c r="C11" s="95"/>
      <c r="D11" s="96"/>
      <c r="E11" s="96"/>
      <c r="F11" s="96"/>
      <c r="G11" s="98"/>
      <c r="H11" s="106"/>
      <c r="I11" s="98">
        <v>14.092366977000001</v>
      </c>
      <c r="J11" s="99"/>
      <c r="K11" s="99">
        <f>IFERROR(I11/$I$11,0)</f>
        <v>1</v>
      </c>
      <c r="L11" s="99">
        <f>I11/'סכום נכסי הקרן'!$C$42</f>
        <v>7.0761618618495636E-6</v>
      </c>
    </row>
    <row r="12" spans="2:12" s="4" customFormat="1" ht="18" customHeight="1">
      <c r="B12" s="120" t="s">
        <v>24</v>
      </c>
      <c r="C12" s="95"/>
      <c r="D12" s="96"/>
      <c r="E12" s="96"/>
      <c r="F12" s="96"/>
      <c r="G12" s="98"/>
      <c r="H12" s="106"/>
      <c r="I12" s="98">
        <v>12.975406197000002</v>
      </c>
      <c r="J12" s="99"/>
      <c r="K12" s="99">
        <f t="shared" ref="K12:K20" si="0">IFERROR(I12/$I$11,0)</f>
        <v>0.92074001607941525</v>
      </c>
      <c r="L12" s="99">
        <f>I12/'סכום נכסי הקרן'!$C$42</f>
        <v>6.5153053864599126E-6</v>
      </c>
    </row>
    <row r="13" spans="2:12">
      <c r="B13" s="92" t="s">
        <v>1372</v>
      </c>
      <c r="C13" s="87"/>
      <c r="D13" s="88"/>
      <c r="E13" s="88"/>
      <c r="F13" s="88"/>
      <c r="G13" s="90"/>
      <c r="H13" s="108"/>
      <c r="I13" s="90">
        <v>12.975406197000002</v>
      </c>
      <c r="J13" s="91"/>
      <c r="K13" s="91">
        <f t="shared" si="0"/>
        <v>0.92074001607941525</v>
      </c>
      <c r="L13" s="91">
        <f>I13/'סכום נכסי הקרן'!$C$42</f>
        <v>6.5153053864599126E-6</v>
      </c>
    </row>
    <row r="14" spans="2:12">
      <c r="B14" s="93" t="s">
        <v>1373</v>
      </c>
      <c r="C14" s="95" t="s">
        <v>1374</v>
      </c>
      <c r="D14" s="96" t="s">
        <v>118</v>
      </c>
      <c r="E14" s="96" t="s">
        <v>403</v>
      </c>
      <c r="F14" s="96" t="s">
        <v>131</v>
      </c>
      <c r="G14" s="98">
        <v>814.33170000000018</v>
      </c>
      <c r="H14" s="106">
        <v>1500</v>
      </c>
      <c r="I14" s="98">
        <v>12.214975500000003</v>
      </c>
      <c r="J14" s="99">
        <v>4.071658500000001E-4</v>
      </c>
      <c r="K14" s="99">
        <f t="shared" si="0"/>
        <v>0.8667795495203845</v>
      </c>
      <c r="L14" s="99">
        <f>I14/'סכום נכסי הקרן'!$C$42</f>
        <v>6.1334723909472901E-6</v>
      </c>
    </row>
    <row r="15" spans="2:12">
      <c r="B15" s="93" t="s">
        <v>1375</v>
      </c>
      <c r="C15" s="95" t="s">
        <v>1376</v>
      </c>
      <c r="D15" s="96" t="s">
        <v>118</v>
      </c>
      <c r="E15" s="96" t="s">
        <v>155</v>
      </c>
      <c r="F15" s="96" t="s">
        <v>131</v>
      </c>
      <c r="G15" s="98">
        <v>10276.0905</v>
      </c>
      <c r="H15" s="106">
        <v>7.4</v>
      </c>
      <c r="I15" s="98">
        <v>0.7604306970000001</v>
      </c>
      <c r="J15" s="99">
        <v>6.8528522979259966E-4</v>
      </c>
      <c r="K15" s="99">
        <f t="shared" si="0"/>
        <v>5.396046655903091E-2</v>
      </c>
      <c r="L15" s="99">
        <f>I15/'סכום נכסי הקרן'!$C$42</f>
        <v>3.8183299551262332E-7</v>
      </c>
    </row>
    <row r="16" spans="2:12">
      <c r="B16" s="100"/>
      <c r="C16" s="95"/>
      <c r="D16" s="95"/>
      <c r="E16" s="95"/>
      <c r="F16" s="95"/>
      <c r="G16" s="98"/>
      <c r="H16" s="106"/>
      <c r="I16" s="95"/>
      <c r="J16" s="95"/>
      <c r="K16" s="99"/>
      <c r="L16" s="95"/>
    </row>
    <row r="17" spans="2:12">
      <c r="B17" s="120" t="s">
        <v>39</v>
      </c>
      <c r="C17" s="95"/>
      <c r="D17" s="96"/>
      <c r="E17" s="96"/>
      <c r="F17" s="96"/>
      <c r="G17" s="98"/>
      <c r="H17" s="106"/>
      <c r="I17" s="98">
        <v>1.1169607800000001</v>
      </c>
      <c r="J17" s="99"/>
      <c r="K17" s="99">
        <f t="shared" si="0"/>
        <v>7.9259983920584781E-2</v>
      </c>
      <c r="L17" s="99">
        <f>I17/'סכום נכסי הקרן'!$C$42</f>
        <v>5.6085647538965176E-7</v>
      </c>
    </row>
    <row r="18" spans="2:12">
      <c r="B18" s="92" t="s">
        <v>1377</v>
      </c>
      <c r="C18" s="87"/>
      <c r="D18" s="88"/>
      <c r="E18" s="88"/>
      <c r="F18" s="88"/>
      <c r="G18" s="90"/>
      <c r="H18" s="108"/>
      <c r="I18" s="90">
        <v>1.1169607800000001</v>
      </c>
      <c r="J18" s="91"/>
      <c r="K18" s="91">
        <f t="shared" si="0"/>
        <v>7.9259983920584781E-2</v>
      </c>
      <c r="L18" s="91">
        <f>I18/'סכום נכסי הקרן'!$C$42</f>
        <v>5.6085647538965176E-7</v>
      </c>
    </row>
    <row r="19" spans="2:12">
      <c r="B19" s="93" t="s">
        <v>1378</v>
      </c>
      <c r="C19" s="95" t="s">
        <v>1379</v>
      </c>
      <c r="D19" s="96" t="s">
        <v>1062</v>
      </c>
      <c r="E19" s="96" t="s">
        <v>1177</v>
      </c>
      <c r="F19" s="96" t="s">
        <v>130</v>
      </c>
      <c r="G19" s="98">
        <v>1551.1080000000002</v>
      </c>
      <c r="H19" s="106">
        <v>16.82</v>
      </c>
      <c r="I19" s="98">
        <v>0.96531655200000011</v>
      </c>
      <c r="J19" s="99">
        <v>4.644035928143713E-5</v>
      </c>
      <c r="K19" s="99">
        <f t="shared" si="0"/>
        <v>6.8499248818561342E-2</v>
      </c>
      <c r="L19" s="99">
        <f>I19/'סכום נכסי הקרן'!$C$42</f>
        <v>4.8471177205524754E-7</v>
      </c>
    </row>
    <row r="20" spans="2:12">
      <c r="B20" s="93" t="s">
        <v>1380</v>
      </c>
      <c r="C20" s="95" t="s">
        <v>1381</v>
      </c>
      <c r="D20" s="96" t="s">
        <v>1080</v>
      </c>
      <c r="E20" s="96" t="s">
        <v>1159</v>
      </c>
      <c r="F20" s="96" t="s">
        <v>130</v>
      </c>
      <c r="G20" s="98">
        <v>409.84926700000005</v>
      </c>
      <c r="H20" s="106">
        <v>10</v>
      </c>
      <c r="I20" s="98">
        <v>0.15164422800000002</v>
      </c>
      <c r="J20" s="99">
        <v>1.6199575770750991E-5</v>
      </c>
      <c r="K20" s="99">
        <f t="shared" si="0"/>
        <v>1.0760735102023451E-2</v>
      </c>
      <c r="L20" s="99">
        <f>I20/'סכום נכסי הקרן'!$C$42</f>
        <v>7.6144703334404219E-8</v>
      </c>
    </row>
    <row r="21" spans="2:12">
      <c r="B21" s="100"/>
      <c r="C21" s="95"/>
      <c r="D21" s="95"/>
      <c r="E21" s="95"/>
      <c r="F21" s="95"/>
      <c r="G21" s="98"/>
      <c r="H21" s="106"/>
      <c r="I21" s="95"/>
      <c r="J21" s="95"/>
      <c r="K21" s="99"/>
      <c r="L21" s="95"/>
    </row>
    <row r="22" spans="2:1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2:1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2:12">
      <c r="B24" s="115" t="s">
        <v>218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2:12">
      <c r="B25" s="115" t="s">
        <v>110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2:12">
      <c r="B26" s="115" t="s">
        <v>201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2:12">
      <c r="B27" s="115" t="s">
        <v>209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2:1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2:1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2:1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2:1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2:1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2:1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2:1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2:1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2:1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2:1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2:1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2:1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</row>
    <row r="43" spans="2:1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2:1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2:1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</row>
    <row r="46" spans="2:1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2:1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2:1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2:1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2:1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</row>
    <row r="51" spans="2:1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</row>
    <row r="52" spans="2:1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</row>
    <row r="53" spans="2:1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2:1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</row>
    <row r="55" spans="2:1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2:1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2:1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2:1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2:1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2:1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2:1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2:1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2:1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2:1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